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gency_Files\Water\Impaired Waters\TEMPO Temporary Files – Watershed\South Fork Crow River\"/>
    </mc:Choice>
  </mc:AlternateContent>
  <bookViews>
    <workbookView xWindow="22935" yWindow="-105" windowWidth="23250" windowHeight="13170"/>
  </bookViews>
  <sheets>
    <sheet name="Aqua Life" sheetId="1" r:id="rId1"/>
    <sheet name="MSHA&amp;CSSI" sheetId="2" r:id="rId2"/>
    <sheet name="Lake Assessments" sheetId="4" r:id="rId3"/>
    <sheet name="Internal Lake Management" sheetId="24" r:id="rId4"/>
    <sheet name="Lake FQI" sheetId="23" r:id="rId5"/>
    <sheet name="DNR Geomorph Assessment" sheetId="5" r:id="rId6"/>
    <sheet name="WHAF Layers" sheetId="15" r:id="rId7"/>
    <sheet name="EBI Layers" sheetId="9" r:id="rId8"/>
    <sheet name="RUSLE" sheetId="11" r:id="rId9"/>
    <sheet name="Nitrogen Stress" sheetId="12" r:id="rId10"/>
    <sheet name="HSPF" sheetId="13" r:id="rId11"/>
    <sheet name="Livestock" sheetId="14" r:id="rId12"/>
    <sheet name="State Land" sheetId="16" r:id="rId13"/>
    <sheet name="Conservation Easements" sheetId="17" r:id="rId14"/>
    <sheet name="Lakes of P Sensitivity" sheetId="18" r:id="rId15"/>
    <sheet name="Lakes of Biolgical Significance" sheetId="19" r:id="rId16"/>
    <sheet name="Lake AIS" sheetId="20" r:id="rId17"/>
    <sheet name="Designated Wildlife Lakes" sheetId="21" r:id="rId18"/>
    <sheet name="Lake TMDL Reductions" sheetId="22" r:id="rId19"/>
    <sheet name="Stream TMDL Reductions" sheetId="34" r:id="rId20"/>
    <sheet name="Altered Streams" sheetId="35" r:id="rId21"/>
    <sheet name="Stressor ID Candidate Causes" sheetId="36" r:id="rId22"/>
    <sheet name="List of Protection Lakes" sheetId="37" r:id="rId23"/>
  </sheets>
  <definedNames>
    <definedName name="_xlnm._FilterDatabase" localSheetId="20" hidden="1">'Altered Streams'!$A$1:$F$41</definedName>
    <definedName name="_xlnm._FilterDatabase" localSheetId="0" hidden="1">'Aqua Life'!$A$1:$T$71</definedName>
    <definedName name="_xlnm._FilterDatabase" localSheetId="13" hidden="1">'Conservation Easements'!$A$1:$C$131</definedName>
    <definedName name="_xlnm._FilterDatabase" localSheetId="7" hidden="1">'EBI Layers'!$A$1:$AA$41</definedName>
    <definedName name="_xlnm._FilterDatabase" localSheetId="10" hidden="1">HSPF!$A$1:$C$41</definedName>
    <definedName name="_xlnm._FilterDatabase" localSheetId="3" hidden="1">'Internal Lake Management'!$A$1:$U$52</definedName>
    <definedName name="_xlnm._FilterDatabase" localSheetId="16" hidden="1">'Lake AIS'!$A$1:$D$31</definedName>
    <definedName name="_xlnm._FilterDatabase" localSheetId="2" hidden="1">'Lake Assessments'!$A$1:$AV$52</definedName>
    <definedName name="_xlnm._FilterDatabase" localSheetId="4" hidden="1">'Lake FQI'!$A$1:$V$3648</definedName>
    <definedName name="_xlnm._FilterDatabase" localSheetId="18" hidden="1">'Lake TMDL Reductions'!$A$1:$I$34</definedName>
    <definedName name="_xlnm._FilterDatabase" localSheetId="15" hidden="1">'Lakes of Biolgical Significance'!$A$1:$E$22</definedName>
    <definedName name="_xlnm._FilterDatabase" localSheetId="14" hidden="1">'Lakes of P Sensitivity'!$B$1:$J$16</definedName>
    <definedName name="_xlnm._FilterDatabase" localSheetId="11" hidden="1">Livestock!$A$1:$AU$41</definedName>
    <definedName name="_xlnm._FilterDatabase" localSheetId="1" hidden="1">'MSHA&amp;CSSI'!$A$2:$AD$83</definedName>
    <definedName name="_xlnm._FilterDatabase" localSheetId="9" hidden="1">'Nitrogen Stress'!$A$1:$C$41</definedName>
    <definedName name="_xlnm._FilterDatabase" localSheetId="8" hidden="1">RUSLE!$A$1:$D$41</definedName>
    <definedName name="_xlnm._FilterDatabase" localSheetId="12" hidden="1">'State Land'!$A$1:$H$41</definedName>
    <definedName name="_xlnm._FilterDatabase" localSheetId="6" hidden="1">'WHAF Layers'!$A$1:$D$42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2" l="1"/>
  <c r="AV39" i="4" s="1"/>
  <c r="H4" i="22"/>
  <c r="AV6" i="4" s="1"/>
  <c r="H5" i="22"/>
  <c r="AV23" i="4" s="1"/>
  <c r="H6" i="22"/>
  <c r="AV7" i="4" s="1"/>
  <c r="H7" i="22"/>
  <c r="AV5" i="4" s="1"/>
  <c r="H8" i="22"/>
  <c r="AV9" i="4" s="1"/>
  <c r="H9" i="22"/>
  <c r="AV11" i="4" s="1"/>
  <c r="H10" i="22"/>
  <c r="AV15" i="4" s="1"/>
  <c r="H11" i="22"/>
  <c r="AV16" i="4" s="1"/>
  <c r="H12" i="22"/>
  <c r="AV18" i="4" s="1"/>
  <c r="H13" i="22"/>
  <c r="AV51" i="4" s="1"/>
  <c r="H14" i="22"/>
  <c r="AV49" i="4" s="1"/>
  <c r="H15" i="22"/>
  <c r="AV52" i="4" s="1"/>
  <c r="H16" i="22"/>
  <c r="AV46" i="4" s="1"/>
  <c r="H17" i="22"/>
  <c r="AV21" i="4" s="1"/>
  <c r="H18" i="22"/>
  <c r="AV25" i="4" s="1"/>
  <c r="H19" i="22"/>
  <c r="AV22" i="4" s="1"/>
  <c r="H20" i="22"/>
  <c r="AV24" i="4" s="1"/>
  <c r="H21" i="22"/>
  <c r="AV26" i="4" s="1"/>
  <c r="H22" i="22"/>
  <c r="AV19" i="4" s="1"/>
  <c r="H23" i="22"/>
  <c r="AV35" i="4" s="1"/>
  <c r="H24" i="22"/>
  <c r="AV28" i="4" s="1"/>
  <c r="H25" i="22"/>
  <c r="AV37" i="4" s="1"/>
  <c r="H26" i="22"/>
  <c r="AV31" i="4" s="1"/>
  <c r="H27" i="22"/>
  <c r="AV48" i="4" s="1"/>
  <c r="H28" i="22"/>
  <c r="AV50" i="4" s="1"/>
  <c r="H29" i="22"/>
  <c r="AV34" i="4" s="1"/>
  <c r="H30" i="22"/>
  <c r="AV44" i="4" s="1"/>
  <c r="H31" i="22"/>
  <c r="AV17" i="4" s="1"/>
  <c r="H32" i="22"/>
  <c r="AV3" i="4" s="1"/>
  <c r="H33" i="22"/>
  <c r="AV43" i="4" s="1"/>
  <c r="H34" i="22"/>
  <c r="AV30" i="4" s="1"/>
  <c r="H2" i="22"/>
  <c r="AV4" i="4" s="1"/>
  <c r="I9" i="22"/>
  <c r="I16" i="22"/>
  <c r="I24" i="22"/>
  <c r="K52" i="4"/>
  <c r="I15" i="22" s="1"/>
  <c r="K51" i="4"/>
  <c r="I13" i="22" s="1"/>
  <c r="K50" i="4"/>
  <c r="I28" i="22" s="1"/>
  <c r="K49" i="4"/>
  <c r="I14" i="22" s="1"/>
  <c r="K48" i="4"/>
  <c r="I27" i="22" s="1"/>
  <c r="K44" i="4"/>
  <c r="I30" i="22" s="1"/>
  <c r="K43" i="4"/>
  <c r="I33" i="22" s="1"/>
  <c r="K41" i="4"/>
  <c r="K39" i="4"/>
  <c r="I3" i="22" s="1"/>
  <c r="K38" i="4"/>
  <c r="K37" i="4"/>
  <c r="I25" i="22" s="1"/>
  <c r="K36" i="4"/>
  <c r="K35" i="4"/>
  <c r="I23" i="22" s="1"/>
  <c r="K34" i="4"/>
  <c r="I29" i="22" s="1"/>
  <c r="K32" i="4"/>
  <c r="K31" i="4"/>
  <c r="I26" i="22" s="1"/>
  <c r="K30" i="4"/>
  <c r="I34" i="22" s="1"/>
  <c r="K28" i="4"/>
  <c r="K26" i="4"/>
  <c r="I21" i="22" s="1"/>
  <c r="K25" i="4"/>
  <c r="I18" i="22" s="1"/>
  <c r="K24" i="4"/>
  <c r="I20" i="22" s="1"/>
  <c r="K23" i="4"/>
  <c r="I5" i="22" s="1"/>
  <c r="K22" i="4"/>
  <c r="I19" i="22" s="1"/>
  <c r="K21" i="4"/>
  <c r="I17" i="22" s="1"/>
  <c r="K20" i="4"/>
  <c r="K19" i="4"/>
  <c r="I22" i="22" s="1"/>
  <c r="K18" i="4"/>
  <c r="I12" i="22" s="1"/>
  <c r="K17" i="4"/>
  <c r="I31" i="22" s="1"/>
  <c r="K16" i="4"/>
  <c r="I11" i="22" s="1"/>
  <c r="K15" i="4"/>
  <c r="I10" i="22" s="1"/>
  <c r="K11" i="4"/>
  <c r="K9" i="4"/>
  <c r="I8" i="22" s="1"/>
  <c r="K7" i="4"/>
  <c r="I6" i="22" s="1"/>
  <c r="K6" i="4"/>
  <c r="I4" i="22" s="1"/>
  <c r="K5" i="4"/>
  <c r="I7" i="22" s="1"/>
  <c r="K4" i="4"/>
  <c r="I2" i="22" s="1"/>
  <c r="K3" i="4"/>
  <c r="I32" i="22" s="1"/>
  <c r="T50" i="24" l="1"/>
  <c r="T28" i="24" l="1"/>
  <c r="T25" i="24"/>
  <c r="T16" i="24"/>
  <c r="T11" i="24"/>
  <c r="T48" i="24"/>
  <c r="T31" i="24"/>
  <c r="T19" i="24"/>
  <c r="T4" i="24"/>
  <c r="T5" i="24" l="1"/>
  <c r="T6" i="24"/>
  <c r="T7" i="24"/>
  <c r="T9" i="24"/>
  <c r="T15" i="24"/>
  <c r="T18" i="24"/>
  <c r="T21" i="24"/>
  <c r="T22" i="24"/>
  <c r="T23" i="24"/>
  <c r="T24" i="24"/>
  <c r="T26" i="24"/>
  <c r="T39" i="24"/>
  <c r="T46" i="24"/>
  <c r="T49" i="24"/>
  <c r="T51" i="24"/>
  <c r="T52" i="24"/>
  <c r="S3" i="24"/>
  <c r="S5" i="24"/>
  <c r="S9" i="24"/>
  <c r="S10" i="24"/>
  <c r="S11" i="24"/>
  <c r="S16" i="24"/>
  <c r="S18" i="24"/>
  <c r="S31" i="24"/>
  <c r="S35" i="24"/>
  <c r="S36" i="24"/>
  <c r="S46" i="24"/>
  <c r="S48" i="24"/>
  <c r="S51" i="24"/>
  <c r="S2" i="24"/>
  <c r="A3" i="23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A216" i="23"/>
  <c r="A217" i="23"/>
  <c r="A218" i="23"/>
  <c r="A219" i="23"/>
  <c r="A220" i="23"/>
  <c r="A221" i="23"/>
  <c r="A222" i="23"/>
  <c r="A223" i="23"/>
  <c r="A224" i="23"/>
  <c r="A225" i="23"/>
  <c r="A226" i="23"/>
  <c r="A227" i="23"/>
  <c r="A228" i="23"/>
  <c r="A229" i="23"/>
  <c r="A230" i="23"/>
  <c r="A231" i="23"/>
  <c r="A232" i="23"/>
  <c r="A233" i="23"/>
  <c r="A234" i="23"/>
  <c r="A235" i="23"/>
  <c r="A236" i="23"/>
  <c r="A237" i="23"/>
  <c r="A238" i="23"/>
  <c r="A239" i="23"/>
  <c r="A240" i="23"/>
  <c r="A241" i="23"/>
  <c r="A242" i="23"/>
  <c r="A243" i="23"/>
  <c r="A244" i="23"/>
  <c r="A245" i="23"/>
  <c r="A246" i="23"/>
  <c r="A247" i="23"/>
  <c r="A248" i="23"/>
  <c r="A249" i="23"/>
  <c r="A250" i="23"/>
  <c r="A251" i="23"/>
  <c r="A252" i="23"/>
  <c r="A253" i="23"/>
  <c r="A254" i="23"/>
  <c r="A255" i="23"/>
  <c r="A256" i="23"/>
  <c r="A257" i="23"/>
  <c r="A258" i="23"/>
  <c r="A259" i="23"/>
  <c r="A260" i="23"/>
  <c r="A261" i="23"/>
  <c r="A262" i="23"/>
  <c r="A263" i="23"/>
  <c r="A264" i="23"/>
  <c r="A265" i="23"/>
  <c r="A266" i="23"/>
  <c r="A267" i="23"/>
  <c r="A268" i="23"/>
  <c r="A269" i="23"/>
  <c r="A270" i="23"/>
  <c r="A271" i="23"/>
  <c r="A272" i="23"/>
  <c r="A273" i="23"/>
  <c r="A274" i="23"/>
  <c r="A275" i="23"/>
  <c r="A276" i="23"/>
  <c r="A277" i="23"/>
  <c r="A278" i="23"/>
  <c r="A279" i="23"/>
  <c r="A280" i="23"/>
  <c r="A281" i="23"/>
  <c r="A282" i="23"/>
  <c r="A283" i="23"/>
  <c r="A284" i="23"/>
  <c r="A285" i="23"/>
  <c r="A286" i="23"/>
  <c r="A287" i="23"/>
  <c r="A288" i="23"/>
  <c r="A289" i="23"/>
  <c r="A290" i="23"/>
  <c r="A291" i="23"/>
  <c r="A292" i="23"/>
  <c r="A293" i="23"/>
  <c r="A294" i="23"/>
  <c r="A295" i="23"/>
  <c r="A296" i="23"/>
  <c r="A297" i="23"/>
  <c r="A298" i="23"/>
  <c r="A299" i="23"/>
  <c r="A300" i="23"/>
  <c r="A301" i="23"/>
  <c r="A302" i="23"/>
  <c r="A303" i="23"/>
  <c r="A304" i="23"/>
  <c r="A305" i="23"/>
  <c r="A306" i="23"/>
  <c r="A307" i="23"/>
  <c r="A308" i="23"/>
  <c r="A309" i="23"/>
  <c r="A310" i="23"/>
  <c r="A311" i="23"/>
  <c r="A312" i="23"/>
  <c r="A313" i="23"/>
  <c r="A314" i="23"/>
  <c r="A315" i="23"/>
  <c r="A316" i="23"/>
  <c r="A317" i="23"/>
  <c r="A318" i="23"/>
  <c r="A319" i="23"/>
  <c r="A320" i="23"/>
  <c r="A321" i="23"/>
  <c r="A322" i="23"/>
  <c r="A323" i="23"/>
  <c r="A324" i="23"/>
  <c r="A325" i="23"/>
  <c r="A326" i="23"/>
  <c r="A327" i="23"/>
  <c r="A328" i="23"/>
  <c r="A329" i="23"/>
  <c r="A330" i="23"/>
  <c r="A331" i="23"/>
  <c r="A332" i="23"/>
  <c r="A333" i="23"/>
  <c r="A334" i="23"/>
  <c r="A335" i="23"/>
  <c r="A336" i="23"/>
  <c r="A337" i="23"/>
  <c r="A338" i="23"/>
  <c r="A339" i="23"/>
  <c r="A340" i="23"/>
  <c r="A341" i="23"/>
  <c r="A342" i="23"/>
  <c r="A343" i="23"/>
  <c r="A344" i="23"/>
  <c r="A345" i="23"/>
  <c r="A346" i="23"/>
  <c r="A347" i="23"/>
  <c r="A348" i="23"/>
  <c r="A349" i="23"/>
  <c r="A350" i="23"/>
  <c r="A351" i="23"/>
  <c r="A352" i="23"/>
  <c r="A353" i="23"/>
  <c r="A354" i="23"/>
  <c r="A355" i="23"/>
  <c r="A356" i="23"/>
  <c r="A357" i="23"/>
  <c r="A358" i="23"/>
  <c r="A359" i="23"/>
  <c r="A360" i="23"/>
  <c r="A361" i="23"/>
  <c r="A362" i="23"/>
  <c r="A363" i="23"/>
  <c r="A364" i="23"/>
  <c r="A365" i="23"/>
  <c r="A366" i="23"/>
  <c r="A367" i="23"/>
  <c r="A368" i="23"/>
  <c r="A369" i="23"/>
  <c r="A370" i="23"/>
  <c r="A371" i="23"/>
  <c r="A372" i="23"/>
  <c r="A373" i="23"/>
  <c r="A374" i="23"/>
  <c r="A375" i="23"/>
  <c r="A376" i="23"/>
  <c r="A377" i="23"/>
  <c r="A378" i="23"/>
  <c r="A379" i="23"/>
  <c r="A380" i="23"/>
  <c r="A381" i="23"/>
  <c r="A382" i="23"/>
  <c r="A383" i="23"/>
  <c r="A384" i="23"/>
  <c r="A385" i="23"/>
  <c r="A386" i="23"/>
  <c r="A387" i="23"/>
  <c r="A388" i="23"/>
  <c r="A389" i="23"/>
  <c r="A390" i="23"/>
  <c r="A391" i="23"/>
  <c r="A392" i="23"/>
  <c r="A393" i="23"/>
  <c r="A394" i="23"/>
  <c r="A395" i="23"/>
  <c r="A396" i="23"/>
  <c r="A397" i="23"/>
  <c r="A398" i="23"/>
  <c r="A399" i="23"/>
  <c r="A400" i="23"/>
  <c r="A401" i="23"/>
  <c r="A402" i="23"/>
  <c r="A403" i="23"/>
  <c r="A404" i="23"/>
  <c r="A405" i="23"/>
  <c r="A406" i="23"/>
  <c r="A407" i="23"/>
  <c r="A408" i="23"/>
  <c r="A409" i="23"/>
  <c r="A410" i="23"/>
  <c r="A411" i="23"/>
  <c r="A412" i="23"/>
  <c r="A413" i="23"/>
  <c r="A414" i="23"/>
  <c r="A415" i="23"/>
  <c r="A416" i="23"/>
  <c r="A417" i="23"/>
  <c r="A418" i="23"/>
  <c r="A419" i="23"/>
  <c r="A420" i="23"/>
  <c r="A421" i="23"/>
  <c r="A422" i="23"/>
  <c r="A423" i="23"/>
  <c r="A424" i="23"/>
  <c r="A425" i="23"/>
  <c r="A426" i="23"/>
  <c r="A427" i="23"/>
  <c r="A428" i="23"/>
  <c r="A429" i="23"/>
  <c r="A430" i="23"/>
  <c r="A431" i="23"/>
  <c r="A432" i="23"/>
  <c r="A433" i="23"/>
  <c r="A434" i="23"/>
  <c r="A435" i="23"/>
  <c r="A436" i="23"/>
  <c r="A437" i="23"/>
  <c r="A438" i="23"/>
  <c r="A439" i="23"/>
  <c r="A440" i="23"/>
  <c r="A441" i="23"/>
  <c r="A442" i="23"/>
  <c r="A443" i="23"/>
  <c r="A444" i="23"/>
  <c r="A445" i="23"/>
  <c r="A446" i="23"/>
  <c r="A447" i="23"/>
  <c r="A448" i="23"/>
  <c r="A449" i="23"/>
  <c r="A450" i="23"/>
  <c r="A451" i="23"/>
  <c r="A452" i="23"/>
  <c r="A453" i="23"/>
  <c r="A454" i="23"/>
  <c r="A455" i="23"/>
  <c r="A456" i="23"/>
  <c r="A457" i="23"/>
  <c r="A458" i="23"/>
  <c r="A459" i="23"/>
  <c r="A460" i="23"/>
  <c r="A461" i="23"/>
  <c r="A462" i="23"/>
  <c r="A463" i="23"/>
  <c r="A464" i="23"/>
  <c r="A465" i="23"/>
  <c r="A466" i="23"/>
  <c r="A467" i="23"/>
  <c r="A468" i="23"/>
  <c r="A469" i="23"/>
  <c r="A470" i="23"/>
  <c r="A471" i="23"/>
  <c r="A472" i="23"/>
  <c r="A473" i="23"/>
  <c r="A474" i="23"/>
  <c r="A475" i="23"/>
  <c r="A476" i="23"/>
  <c r="A477" i="23"/>
  <c r="A478" i="23"/>
  <c r="A479" i="23"/>
  <c r="A480" i="23"/>
  <c r="A481" i="23"/>
  <c r="A482" i="23"/>
  <c r="A483" i="23"/>
  <c r="A484" i="23"/>
  <c r="A485" i="23"/>
  <c r="A486" i="23"/>
  <c r="A487" i="23"/>
  <c r="A488" i="23"/>
  <c r="A489" i="23"/>
  <c r="A490" i="23"/>
  <c r="A491" i="23"/>
  <c r="A492" i="23"/>
  <c r="A493" i="23"/>
  <c r="A494" i="23"/>
  <c r="A495" i="23"/>
  <c r="A496" i="23"/>
  <c r="A497" i="23"/>
  <c r="A498" i="23"/>
  <c r="A499" i="23"/>
  <c r="A500" i="23"/>
  <c r="A501" i="23"/>
  <c r="A502" i="23"/>
  <c r="A503" i="23"/>
  <c r="A504" i="23"/>
  <c r="A505" i="23"/>
  <c r="A506" i="23"/>
  <c r="A507" i="23"/>
  <c r="A508" i="23"/>
  <c r="A509" i="23"/>
  <c r="A510" i="23"/>
  <c r="A511" i="23"/>
  <c r="A512" i="23"/>
  <c r="A513" i="23"/>
  <c r="A514" i="23"/>
  <c r="A515" i="23"/>
  <c r="A516" i="23"/>
  <c r="A517" i="23"/>
  <c r="A518" i="23"/>
  <c r="A519" i="23"/>
  <c r="A520" i="23"/>
  <c r="A521" i="23"/>
  <c r="A522" i="23"/>
  <c r="A523" i="23"/>
  <c r="A524" i="23"/>
  <c r="A525" i="23"/>
  <c r="A526" i="23"/>
  <c r="A527" i="23"/>
  <c r="A528" i="23"/>
  <c r="A529" i="23"/>
  <c r="A530" i="23"/>
  <c r="A531" i="23"/>
  <c r="A532" i="23"/>
  <c r="A533" i="23"/>
  <c r="A534" i="23"/>
  <c r="A535" i="23"/>
  <c r="A536" i="23"/>
  <c r="A537" i="23"/>
  <c r="A538" i="23"/>
  <c r="A539" i="23"/>
  <c r="A540" i="23"/>
  <c r="A541" i="23"/>
  <c r="A542" i="23"/>
  <c r="A543" i="23"/>
  <c r="A544" i="23"/>
  <c r="A545" i="23"/>
  <c r="A546" i="23"/>
  <c r="A547" i="23"/>
  <c r="A548" i="23"/>
  <c r="A549" i="23"/>
  <c r="A550" i="23"/>
  <c r="A551" i="23"/>
  <c r="A552" i="23"/>
  <c r="A553" i="23"/>
  <c r="A554" i="23"/>
  <c r="A555" i="23"/>
  <c r="A556" i="23"/>
  <c r="A557" i="23"/>
  <c r="A558" i="23"/>
  <c r="A559" i="23"/>
  <c r="A560" i="23"/>
  <c r="A561" i="23"/>
  <c r="A562" i="23"/>
  <c r="A563" i="23"/>
  <c r="A564" i="23"/>
  <c r="A565" i="23"/>
  <c r="A566" i="23"/>
  <c r="A567" i="23"/>
  <c r="A568" i="23"/>
  <c r="A569" i="23"/>
  <c r="A570" i="23"/>
  <c r="A571" i="23"/>
  <c r="A572" i="23"/>
  <c r="A573" i="23"/>
  <c r="A574" i="23"/>
  <c r="A575" i="23"/>
  <c r="A576" i="23"/>
  <c r="A577" i="23"/>
  <c r="A578" i="23"/>
  <c r="A579" i="23"/>
  <c r="A580" i="23"/>
  <c r="A581" i="23"/>
  <c r="A582" i="23"/>
  <c r="A583" i="23"/>
  <c r="A584" i="23"/>
  <c r="A585" i="23"/>
  <c r="A586" i="23"/>
  <c r="A587" i="23"/>
  <c r="A588" i="23"/>
  <c r="A589" i="23"/>
  <c r="A590" i="23"/>
  <c r="A591" i="23"/>
  <c r="A592" i="23"/>
  <c r="A593" i="23"/>
  <c r="A594" i="23"/>
  <c r="A595" i="23"/>
  <c r="A596" i="23"/>
  <c r="A597" i="23"/>
  <c r="A598" i="23"/>
  <c r="A599" i="23"/>
  <c r="A600" i="23"/>
  <c r="A601" i="23"/>
  <c r="A602" i="23"/>
  <c r="A603" i="23"/>
  <c r="A604" i="23"/>
  <c r="A605" i="23"/>
  <c r="A606" i="23"/>
  <c r="A607" i="23"/>
  <c r="A608" i="23"/>
  <c r="A609" i="23"/>
  <c r="A610" i="23"/>
  <c r="A611" i="23"/>
  <c r="A612" i="23"/>
  <c r="A613" i="23"/>
  <c r="A614" i="23"/>
  <c r="A615" i="23"/>
  <c r="A616" i="23"/>
  <c r="A617" i="23"/>
  <c r="A618" i="23"/>
  <c r="A619" i="23"/>
  <c r="A620" i="23"/>
  <c r="A621" i="23"/>
  <c r="A622" i="23"/>
  <c r="A623" i="23"/>
  <c r="A624" i="23"/>
  <c r="A625" i="23"/>
  <c r="A626" i="23"/>
  <c r="A627" i="23"/>
  <c r="A628" i="23"/>
  <c r="A629" i="23"/>
  <c r="A630" i="23"/>
  <c r="A631" i="23"/>
  <c r="A632" i="23"/>
  <c r="A633" i="23"/>
  <c r="A634" i="23"/>
  <c r="A635" i="23"/>
  <c r="A636" i="23"/>
  <c r="A637" i="23"/>
  <c r="A638" i="23"/>
  <c r="A639" i="23"/>
  <c r="A640" i="23"/>
  <c r="A641" i="23"/>
  <c r="A642" i="23"/>
  <c r="A643" i="23"/>
  <c r="A644" i="23"/>
  <c r="A645" i="23"/>
  <c r="A646" i="23"/>
  <c r="A647" i="23"/>
  <c r="A648" i="23"/>
  <c r="A649" i="23"/>
  <c r="A650" i="23"/>
  <c r="A651" i="23"/>
  <c r="A652" i="23"/>
  <c r="A653" i="23"/>
  <c r="A654" i="23"/>
  <c r="A655" i="23"/>
  <c r="A656" i="23"/>
  <c r="A657" i="23"/>
  <c r="A658" i="23"/>
  <c r="A659" i="23"/>
  <c r="A660" i="23"/>
  <c r="A661" i="23"/>
  <c r="A662" i="23"/>
  <c r="A663" i="23"/>
  <c r="A664" i="23"/>
  <c r="A665" i="23"/>
  <c r="A666" i="23"/>
  <c r="A667" i="23"/>
  <c r="A668" i="23"/>
  <c r="A669" i="23"/>
  <c r="A670" i="23"/>
  <c r="A671" i="23"/>
  <c r="A672" i="23"/>
  <c r="A673" i="23"/>
  <c r="A674" i="23"/>
  <c r="A675" i="23"/>
  <c r="A676" i="23"/>
  <c r="A677" i="23"/>
  <c r="A678" i="23"/>
  <c r="A679" i="23"/>
  <c r="A680" i="23"/>
  <c r="A681" i="23"/>
  <c r="A682" i="23"/>
  <c r="A683" i="23"/>
  <c r="A684" i="23"/>
  <c r="A685" i="23"/>
  <c r="A686" i="23"/>
  <c r="A687" i="23"/>
  <c r="A688" i="23"/>
  <c r="A689" i="23"/>
  <c r="A690" i="23"/>
  <c r="A691" i="23"/>
  <c r="A692" i="23"/>
  <c r="A693" i="23"/>
  <c r="A694" i="23"/>
  <c r="A695" i="23"/>
  <c r="A696" i="23"/>
  <c r="A697" i="23"/>
  <c r="A698" i="23"/>
  <c r="A699" i="23"/>
  <c r="A700" i="23"/>
  <c r="A701" i="23"/>
  <c r="A702" i="23"/>
  <c r="A703" i="23"/>
  <c r="A704" i="23"/>
  <c r="A705" i="23"/>
  <c r="A706" i="23"/>
  <c r="A707" i="23"/>
  <c r="A708" i="23"/>
  <c r="A709" i="23"/>
  <c r="A710" i="23"/>
  <c r="A711" i="23"/>
  <c r="A712" i="23"/>
  <c r="A713" i="23"/>
  <c r="A714" i="23"/>
  <c r="A715" i="23"/>
  <c r="A716" i="23"/>
  <c r="A717" i="23"/>
  <c r="A718" i="23"/>
  <c r="A719" i="23"/>
  <c r="A720" i="23"/>
  <c r="A721" i="23"/>
  <c r="A722" i="23"/>
  <c r="A723" i="23"/>
  <c r="A724" i="23"/>
  <c r="A725" i="23"/>
  <c r="A726" i="23"/>
  <c r="A727" i="23"/>
  <c r="A728" i="23"/>
  <c r="A729" i="23"/>
  <c r="A730" i="23"/>
  <c r="A731" i="23"/>
  <c r="A732" i="23"/>
  <c r="A733" i="23"/>
  <c r="A734" i="23"/>
  <c r="A735" i="23"/>
  <c r="A736" i="23"/>
  <c r="A737" i="23"/>
  <c r="A738" i="23"/>
  <c r="A739" i="23"/>
  <c r="A740" i="23"/>
  <c r="A741" i="23"/>
  <c r="A742" i="23"/>
  <c r="A743" i="23"/>
  <c r="A744" i="23"/>
  <c r="A745" i="23"/>
  <c r="A746" i="23"/>
  <c r="A747" i="23"/>
  <c r="A748" i="23"/>
  <c r="A749" i="23"/>
  <c r="A750" i="23"/>
  <c r="A751" i="23"/>
  <c r="A752" i="23"/>
  <c r="A753" i="23"/>
  <c r="A754" i="23"/>
  <c r="A755" i="23"/>
  <c r="A756" i="23"/>
  <c r="A757" i="23"/>
  <c r="A758" i="23"/>
  <c r="A759" i="23"/>
  <c r="A760" i="23"/>
  <c r="A761" i="23"/>
  <c r="A762" i="23"/>
  <c r="A763" i="23"/>
  <c r="A764" i="23"/>
  <c r="A765" i="23"/>
  <c r="A766" i="23"/>
  <c r="A767" i="23"/>
  <c r="A768" i="23"/>
  <c r="A769" i="23"/>
  <c r="A770" i="23"/>
  <c r="A771" i="23"/>
  <c r="A772" i="23"/>
  <c r="A773" i="23"/>
  <c r="A774" i="23"/>
  <c r="A775" i="23"/>
  <c r="A776" i="23"/>
  <c r="A777" i="23"/>
  <c r="A778" i="23"/>
  <c r="A779" i="23"/>
  <c r="A780" i="23"/>
  <c r="A781" i="23"/>
  <c r="A782" i="23"/>
  <c r="A783" i="23"/>
  <c r="A784" i="23"/>
  <c r="A785" i="23"/>
  <c r="A786" i="23"/>
  <c r="A787" i="23"/>
  <c r="A788" i="23"/>
  <c r="A789" i="23"/>
  <c r="A790" i="23"/>
  <c r="A791" i="23"/>
  <c r="A792" i="23"/>
  <c r="A793" i="23"/>
  <c r="A794" i="23"/>
  <c r="A795" i="23"/>
  <c r="A796" i="23"/>
  <c r="A797" i="23"/>
  <c r="A798" i="23"/>
  <c r="A799" i="23"/>
  <c r="A800" i="23"/>
  <c r="A801" i="23"/>
  <c r="A802" i="23"/>
  <c r="A803" i="23"/>
  <c r="A804" i="23"/>
  <c r="A805" i="23"/>
  <c r="A806" i="23"/>
  <c r="A807" i="23"/>
  <c r="A808" i="23"/>
  <c r="A809" i="23"/>
  <c r="A810" i="23"/>
  <c r="A811" i="23"/>
  <c r="A812" i="23"/>
  <c r="A813" i="23"/>
  <c r="A814" i="23"/>
  <c r="A815" i="23"/>
  <c r="A816" i="23"/>
  <c r="A817" i="23"/>
  <c r="A818" i="23"/>
  <c r="A819" i="23"/>
  <c r="A820" i="23"/>
  <c r="A821" i="23"/>
  <c r="A822" i="23"/>
  <c r="A823" i="23"/>
  <c r="A824" i="23"/>
  <c r="A825" i="23"/>
  <c r="A826" i="23"/>
  <c r="A827" i="23"/>
  <c r="A828" i="23"/>
  <c r="A829" i="23"/>
  <c r="A830" i="23"/>
  <c r="A831" i="23"/>
  <c r="A832" i="23"/>
  <c r="A833" i="23"/>
  <c r="A834" i="23"/>
  <c r="A835" i="23"/>
  <c r="A836" i="23"/>
  <c r="A837" i="23"/>
  <c r="A838" i="23"/>
  <c r="A839" i="23"/>
  <c r="A840" i="23"/>
  <c r="A841" i="23"/>
  <c r="A842" i="23"/>
  <c r="A843" i="23"/>
  <c r="A844" i="23"/>
  <c r="A845" i="23"/>
  <c r="A846" i="23"/>
  <c r="A847" i="23"/>
  <c r="A848" i="23"/>
  <c r="A849" i="23"/>
  <c r="A850" i="23"/>
  <c r="A851" i="23"/>
  <c r="A852" i="23"/>
  <c r="A853" i="23"/>
  <c r="A854" i="23"/>
  <c r="A855" i="23"/>
  <c r="A856" i="23"/>
  <c r="A857" i="23"/>
  <c r="A858" i="23"/>
  <c r="A859" i="23"/>
  <c r="A860" i="23"/>
  <c r="A861" i="23"/>
  <c r="A862" i="23"/>
  <c r="A863" i="23"/>
  <c r="A864" i="23"/>
  <c r="A865" i="23"/>
  <c r="A866" i="23"/>
  <c r="A867" i="23"/>
  <c r="A868" i="23"/>
  <c r="A869" i="23"/>
  <c r="A870" i="23"/>
  <c r="A871" i="23"/>
  <c r="A872" i="23"/>
  <c r="A873" i="23"/>
  <c r="A874" i="23"/>
  <c r="A875" i="23"/>
  <c r="A876" i="23"/>
  <c r="A877" i="23"/>
  <c r="A878" i="23"/>
  <c r="A879" i="23"/>
  <c r="A880" i="23"/>
  <c r="A881" i="23"/>
  <c r="A882" i="23"/>
  <c r="A883" i="23"/>
  <c r="A884" i="23"/>
  <c r="A885" i="23"/>
  <c r="A886" i="23"/>
  <c r="A887" i="23"/>
  <c r="A888" i="23"/>
  <c r="A889" i="23"/>
  <c r="A890" i="23"/>
  <c r="A891" i="23"/>
  <c r="A892" i="23"/>
  <c r="A893" i="23"/>
  <c r="A894" i="23"/>
  <c r="A895" i="23"/>
  <c r="A896" i="23"/>
  <c r="A897" i="23"/>
  <c r="A898" i="23"/>
  <c r="A899" i="23"/>
  <c r="A900" i="23"/>
  <c r="A901" i="23"/>
  <c r="A902" i="23"/>
  <c r="A903" i="23"/>
  <c r="A904" i="23"/>
  <c r="A905" i="23"/>
  <c r="A906" i="23"/>
  <c r="A907" i="23"/>
  <c r="A908" i="23"/>
  <c r="A909" i="23"/>
  <c r="A910" i="23"/>
  <c r="A911" i="23"/>
  <c r="A912" i="23"/>
  <c r="A913" i="23"/>
  <c r="A914" i="23"/>
  <c r="A915" i="23"/>
  <c r="A916" i="23"/>
  <c r="A917" i="23"/>
  <c r="A918" i="23"/>
  <c r="A919" i="23"/>
  <c r="A920" i="23"/>
  <c r="A921" i="23"/>
  <c r="A922" i="23"/>
  <c r="A923" i="23"/>
  <c r="A924" i="23"/>
  <c r="A925" i="23"/>
  <c r="A926" i="23"/>
  <c r="A927" i="23"/>
  <c r="A928" i="23"/>
  <c r="A929" i="23"/>
  <c r="A930" i="23"/>
  <c r="A931" i="23"/>
  <c r="A932" i="23"/>
  <c r="A933" i="23"/>
  <c r="A934" i="23"/>
  <c r="A935" i="23"/>
  <c r="A936" i="23"/>
  <c r="A937" i="23"/>
  <c r="A938" i="23"/>
  <c r="A939" i="23"/>
  <c r="A940" i="23"/>
  <c r="A941" i="23"/>
  <c r="A942" i="23"/>
  <c r="A943" i="23"/>
  <c r="A944" i="23"/>
  <c r="A945" i="23"/>
  <c r="A946" i="23"/>
  <c r="A947" i="23"/>
  <c r="A948" i="23"/>
  <c r="A949" i="23"/>
  <c r="A950" i="23"/>
  <c r="A951" i="23"/>
  <c r="A952" i="23"/>
  <c r="A953" i="23"/>
  <c r="A954" i="23"/>
  <c r="A955" i="23"/>
  <c r="A956" i="23"/>
  <c r="A957" i="23"/>
  <c r="A958" i="23"/>
  <c r="A959" i="23"/>
  <c r="A960" i="23"/>
  <c r="A961" i="23"/>
  <c r="A962" i="23"/>
  <c r="A963" i="23"/>
  <c r="A964" i="23"/>
  <c r="A965" i="23"/>
  <c r="A966" i="23"/>
  <c r="A967" i="23"/>
  <c r="A968" i="23"/>
  <c r="A969" i="23"/>
  <c r="A970" i="23"/>
  <c r="A971" i="23"/>
  <c r="A972" i="23"/>
  <c r="A973" i="23"/>
  <c r="A974" i="23"/>
  <c r="A975" i="23"/>
  <c r="A976" i="23"/>
  <c r="A977" i="23"/>
  <c r="A978" i="23"/>
  <c r="A979" i="23"/>
  <c r="A980" i="23"/>
  <c r="A981" i="23"/>
  <c r="A982" i="23"/>
  <c r="A983" i="23"/>
  <c r="A984" i="23"/>
  <c r="A985" i="23"/>
  <c r="A986" i="23"/>
  <c r="A987" i="23"/>
  <c r="A988" i="23"/>
  <c r="A989" i="23"/>
  <c r="A990" i="23"/>
  <c r="A991" i="23"/>
  <c r="A992" i="23"/>
  <c r="A993" i="23"/>
  <c r="A994" i="23"/>
  <c r="A995" i="23"/>
  <c r="A996" i="23"/>
  <c r="A997" i="23"/>
  <c r="A998" i="23"/>
  <c r="A999" i="23"/>
  <c r="A1000" i="23"/>
  <c r="A1001" i="23"/>
  <c r="A1002" i="23"/>
  <c r="A1003" i="23"/>
  <c r="A1004" i="23"/>
  <c r="A1005" i="23"/>
  <c r="A1006" i="23"/>
  <c r="A1007" i="23"/>
  <c r="A1008" i="23"/>
  <c r="A1009" i="23"/>
  <c r="A1010" i="23"/>
  <c r="A1011" i="23"/>
  <c r="A1012" i="23"/>
  <c r="A1013" i="23"/>
  <c r="A1014" i="23"/>
  <c r="A1015" i="23"/>
  <c r="A1016" i="23"/>
  <c r="A1017" i="23"/>
  <c r="A1018" i="23"/>
  <c r="A1019" i="23"/>
  <c r="A1020" i="23"/>
  <c r="A1021" i="23"/>
  <c r="A1022" i="23"/>
  <c r="A1023" i="23"/>
  <c r="A1024" i="23"/>
  <c r="A1025" i="23"/>
  <c r="A1026" i="23"/>
  <c r="A1027" i="23"/>
  <c r="A1028" i="23"/>
  <c r="A1029" i="23"/>
  <c r="A1030" i="23"/>
  <c r="A1031" i="23"/>
  <c r="A1032" i="23"/>
  <c r="A1033" i="23"/>
  <c r="A1034" i="23"/>
  <c r="A1035" i="23"/>
  <c r="A1036" i="23"/>
  <c r="A1037" i="23"/>
  <c r="A1038" i="23"/>
  <c r="A1039" i="23"/>
  <c r="A1040" i="23"/>
  <c r="A1041" i="23"/>
  <c r="A1042" i="23"/>
  <c r="A1043" i="23"/>
  <c r="A1044" i="23"/>
  <c r="A1045" i="23"/>
  <c r="A1046" i="23"/>
  <c r="A1047" i="23"/>
  <c r="A1048" i="23"/>
  <c r="A1049" i="23"/>
  <c r="A1050" i="23"/>
  <c r="A1051" i="23"/>
  <c r="A1052" i="23"/>
  <c r="A1053" i="23"/>
  <c r="A1054" i="23"/>
  <c r="A1055" i="23"/>
  <c r="A1056" i="23"/>
  <c r="A1057" i="23"/>
  <c r="A1058" i="23"/>
  <c r="A1059" i="23"/>
  <c r="A1060" i="23"/>
  <c r="A1061" i="23"/>
  <c r="A1062" i="23"/>
  <c r="A1063" i="23"/>
  <c r="A1064" i="23"/>
  <c r="A1065" i="23"/>
  <c r="A1066" i="23"/>
  <c r="A1067" i="23"/>
  <c r="A1068" i="23"/>
  <c r="A1069" i="23"/>
  <c r="A1070" i="23"/>
  <c r="A1071" i="23"/>
  <c r="A1072" i="23"/>
  <c r="A1073" i="23"/>
  <c r="A1074" i="23"/>
  <c r="A1075" i="23"/>
  <c r="A1076" i="23"/>
  <c r="A1077" i="23"/>
  <c r="A1078" i="23"/>
  <c r="A1079" i="23"/>
  <c r="A1080" i="23"/>
  <c r="A1081" i="23"/>
  <c r="A1082" i="23"/>
  <c r="A1083" i="23"/>
  <c r="A1084" i="23"/>
  <c r="A1085" i="23"/>
  <c r="A1086" i="23"/>
  <c r="A1087" i="23"/>
  <c r="A1088" i="23"/>
  <c r="A1089" i="23"/>
  <c r="A1090" i="23"/>
  <c r="A1091" i="23"/>
  <c r="A1092" i="23"/>
  <c r="A1093" i="23"/>
  <c r="A1094" i="23"/>
  <c r="A1095" i="23"/>
  <c r="A1096" i="23"/>
  <c r="A1097" i="23"/>
  <c r="A1098" i="23"/>
  <c r="A1099" i="23"/>
  <c r="A1100" i="23"/>
  <c r="A1101" i="23"/>
  <c r="A1102" i="23"/>
  <c r="A1103" i="23"/>
  <c r="A1104" i="23"/>
  <c r="A1105" i="23"/>
  <c r="A1106" i="23"/>
  <c r="A1107" i="23"/>
  <c r="A1108" i="23"/>
  <c r="A1109" i="23"/>
  <c r="A1110" i="23"/>
  <c r="A1111" i="23"/>
  <c r="A1112" i="23"/>
  <c r="A1113" i="23"/>
  <c r="A1114" i="23"/>
  <c r="A1115" i="23"/>
  <c r="A1116" i="23"/>
  <c r="A1117" i="23"/>
  <c r="A1118" i="23"/>
  <c r="A1119" i="23"/>
  <c r="A1120" i="23"/>
  <c r="A1121" i="23"/>
  <c r="A1122" i="23"/>
  <c r="A1123" i="23"/>
  <c r="A1124" i="23"/>
  <c r="A1125" i="23"/>
  <c r="A1126" i="23"/>
  <c r="A1127" i="23"/>
  <c r="A1128" i="23"/>
  <c r="A1129" i="23"/>
  <c r="A1130" i="23"/>
  <c r="A1131" i="23"/>
  <c r="A1132" i="23"/>
  <c r="A1133" i="23"/>
  <c r="A1134" i="23"/>
  <c r="A1135" i="23"/>
  <c r="A1136" i="23"/>
  <c r="A1137" i="23"/>
  <c r="A1138" i="23"/>
  <c r="A1139" i="23"/>
  <c r="A1140" i="23"/>
  <c r="A1141" i="23"/>
  <c r="A1142" i="23"/>
  <c r="A1143" i="23"/>
  <c r="A1144" i="23"/>
  <c r="A1145" i="23"/>
  <c r="A1146" i="23"/>
  <c r="A1147" i="23"/>
  <c r="A1148" i="23"/>
  <c r="A1149" i="23"/>
  <c r="A1150" i="23"/>
  <c r="A1151" i="23"/>
  <c r="A1152" i="23"/>
  <c r="A1153" i="23"/>
  <c r="A1154" i="23"/>
  <c r="A1155" i="23"/>
  <c r="A1156" i="23"/>
  <c r="A1157" i="23"/>
  <c r="A1158" i="23"/>
  <c r="A1159" i="23"/>
  <c r="A1160" i="23"/>
  <c r="A1161" i="23"/>
  <c r="A1162" i="23"/>
  <c r="A1163" i="23"/>
  <c r="A1164" i="23"/>
  <c r="A1165" i="23"/>
  <c r="A1166" i="23"/>
  <c r="A1167" i="23"/>
  <c r="A1168" i="23"/>
  <c r="A1169" i="23"/>
  <c r="A1170" i="23"/>
  <c r="A1171" i="23"/>
  <c r="A1172" i="23"/>
  <c r="A1173" i="23"/>
  <c r="A1174" i="23"/>
  <c r="A1175" i="23"/>
  <c r="A1176" i="23"/>
  <c r="A1177" i="23"/>
  <c r="A1178" i="23"/>
  <c r="A1179" i="23"/>
  <c r="A1180" i="23"/>
  <c r="A1181" i="23"/>
  <c r="A1182" i="23"/>
  <c r="A1183" i="23"/>
  <c r="A1184" i="23"/>
  <c r="A1185" i="23"/>
  <c r="A1186" i="23"/>
  <c r="A1187" i="23"/>
  <c r="A1188" i="23"/>
  <c r="A1189" i="23"/>
  <c r="A1190" i="23"/>
  <c r="A1191" i="23"/>
  <c r="A1192" i="23"/>
  <c r="A1193" i="23"/>
  <c r="A1194" i="23"/>
  <c r="A1195" i="23"/>
  <c r="A1196" i="23"/>
  <c r="A1197" i="23"/>
  <c r="A1198" i="23"/>
  <c r="A1199" i="23"/>
  <c r="A1200" i="23"/>
  <c r="A1201" i="23"/>
  <c r="A1202" i="23"/>
  <c r="A1203" i="23"/>
  <c r="A1204" i="23"/>
  <c r="A1205" i="23"/>
  <c r="A1206" i="23"/>
  <c r="A1207" i="23"/>
  <c r="A1208" i="23"/>
  <c r="A1209" i="23"/>
  <c r="A1210" i="23"/>
  <c r="A1211" i="23"/>
  <c r="A1212" i="23"/>
  <c r="A1213" i="23"/>
  <c r="A1214" i="23"/>
  <c r="A1215" i="23"/>
  <c r="A1216" i="23"/>
  <c r="A1217" i="23"/>
  <c r="A1218" i="23"/>
  <c r="A1219" i="23"/>
  <c r="A1220" i="23"/>
  <c r="A1221" i="23"/>
  <c r="A1222" i="23"/>
  <c r="A1223" i="23"/>
  <c r="A1224" i="23"/>
  <c r="A1225" i="23"/>
  <c r="A1226" i="23"/>
  <c r="A1227" i="23"/>
  <c r="A1228" i="23"/>
  <c r="A1229" i="23"/>
  <c r="A1230" i="23"/>
  <c r="A1231" i="23"/>
  <c r="A1232" i="23"/>
  <c r="A1233" i="23"/>
  <c r="A1234" i="23"/>
  <c r="A1235" i="23"/>
  <c r="A1236" i="23"/>
  <c r="A1237" i="23"/>
  <c r="A1238" i="23"/>
  <c r="A1239" i="23"/>
  <c r="A1240" i="23"/>
  <c r="A1241" i="23"/>
  <c r="A1242" i="23"/>
  <c r="A1243" i="23"/>
  <c r="A1244" i="23"/>
  <c r="A1245" i="23"/>
  <c r="A1246" i="23"/>
  <c r="A1247" i="23"/>
  <c r="A1248" i="23"/>
  <c r="A1249" i="23"/>
  <c r="A1250" i="23"/>
  <c r="A1251" i="23"/>
  <c r="A1252" i="23"/>
  <c r="A1253" i="23"/>
  <c r="A1254" i="23"/>
  <c r="A1255" i="23"/>
  <c r="A1256" i="23"/>
  <c r="A1257" i="23"/>
  <c r="A1258" i="23"/>
  <c r="A1259" i="23"/>
  <c r="A1260" i="23"/>
  <c r="A1261" i="23"/>
  <c r="A1262" i="23"/>
  <c r="A1263" i="23"/>
  <c r="A1264" i="23"/>
  <c r="A1265" i="23"/>
  <c r="A1266" i="23"/>
  <c r="A1267" i="23"/>
  <c r="A1268" i="23"/>
  <c r="A1269" i="23"/>
  <c r="A1270" i="23"/>
  <c r="A1271" i="23"/>
  <c r="A1272" i="23"/>
  <c r="A1273" i="23"/>
  <c r="A1274" i="23"/>
  <c r="A1275" i="23"/>
  <c r="A1276" i="23"/>
  <c r="A1277" i="23"/>
  <c r="A1278" i="23"/>
  <c r="A1279" i="23"/>
  <c r="A1280" i="23"/>
  <c r="A1281" i="23"/>
  <c r="A1282" i="23"/>
  <c r="A1283" i="23"/>
  <c r="A1284" i="23"/>
  <c r="A1285" i="23"/>
  <c r="A1286" i="23"/>
  <c r="A1287" i="23"/>
  <c r="A1288" i="23"/>
  <c r="A1289" i="23"/>
  <c r="A1290" i="23"/>
  <c r="A1291" i="23"/>
  <c r="A1292" i="23"/>
  <c r="A1293" i="23"/>
  <c r="A1294" i="23"/>
  <c r="A1295" i="23"/>
  <c r="A1296" i="23"/>
  <c r="A1297" i="23"/>
  <c r="A1298" i="23"/>
  <c r="A1299" i="23"/>
  <c r="A1300" i="23"/>
  <c r="A1301" i="23"/>
  <c r="A1302" i="23"/>
  <c r="A1303" i="23"/>
  <c r="A1304" i="23"/>
  <c r="A1305" i="23"/>
  <c r="A1306" i="23"/>
  <c r="A1307" i="23"/>
  <c r="A1308" i="23"/>
  <c r="A1309" i="23"/>
  <c r="A1310" i="23"/>
  <c r="A1311" i="23"/>
  <c r="A1312" i="23"/>
  <c r="A1313" i="23"/>
  <c r="A1314" i="23"/>
  <c r="A1315" i="23"/>
  <c r="A1316" i="23"/>
  <c r="A1317" i="23"/>
  <c r="A1318" i="23"/>
  <c r="A1319" i="23"/>
  <c r="A1320" i="23"/>
  <c r="A1321" i="23"/>
  <c r="A1322" i="23"/>
  <c r="A1323" i="23"/>
  <c r="A1324" i="23"/>
  <c r="A1325" i="23"/>
  <c r="A1326" i="23"/>
  <c r="A1327" i="23"/>
  <c r="A1328" i="23"/>
  <c r="A1329" i="23"/>
  <c r="A1330" i="23"/>
  <c r="A1331" i="23"/>
  <c r="A1332" i="23"/>
  <c r="A1333" i="23"/>
  <c r="A1334" i="23"/>
  <c r="A1335" i="23"/>
  <c r="A1336" i="23"/>
  <c r="A1337" i="23"/>
  <c r="A1338" i="23"/>
  <c r="A1339" i="23"/>
  <c r="A1340" i="23"/>
  <c r="A1341" i="23"/>
  <c r="A1342" i="23"/>
  <c r="A1343" i="23"/>
  <c r="A1344" i="23"/>
  <c r="A1345" i="23"/>
  <c r="A1346" i="23"/>
  <c r="A1347" i="23"/>
  <c r="A1348" i="23"/>
  <c r="A1349" i="23"/>
  <c r="A1350" i="23"/>
  <c r="A1351" i="23"/>
  <c r="A1352" i="23"/>
  <c r="A1353" i="23"/>
  <c r="A1354" i="23"/>
  <c r="A1355" i="23"/>
  <c r="A1356" i="23"/>
  <c r="A1357" i="23"/>
  <c r="A1358" i="23"/>
  <c r="A1359" i="23"/>
  <c r="A1360" i="23"/>
  <c r="A1361" i="23"/>
  <c r="A1362" i="23"/>
  <c r="A1363" i="23"/>
  <c r="A1364" i="23"/>
  <c r="A1365" i="23"/>
  <c r="A1366" i="23"/>
  <c r="A1367" i="23"/>
  <c r="A1368" i="23"/>
  <c r="A1369" i="23"/>
  <c r="A1370" i="23"/>
  <c r="A1371" i="23"/>
  <c r="A1372" i="23"/>
  <c r="A1373" i="23"/>
  <c r="A1374" i="23"/>
  <c r="A1375" i="23"/>
  <c r="A1376" i="23"/>
  <c r="A1377" i="23"/>
  <c r="A1378" i="23"/>
  <c r="A1379" i="23"/>
  <c r="A1380" i="23"/>
  <c r="A1381" i="23"/>
  <c r="A1382" i="23"/>
  <c r="A1383" i="23"/>
  <c r="A1384" i="23"/>
  <c r="A1385" i="23"/>
  <c r="A1386" i="23"/>
  <c r="A1387" i="23"/>
  <c r="A1388" i="23"/>
  <c r="A1389" i="23"/>
  <c r="A1390" i="23"/>
  <c r="A1391" i="23"/>
  <c r="A1392" i="23"/>
  <c r="A1393" i="23"/>
  <c r="A1394" i="23"/>
  <c r="A1395" i="23"/>
  <c r="A1396" i="23"/>
  <c r="A1397" i="23"/>
  <c r="A1398" i="23"/>
  <c r="A1399" i="23"/>
  <c r="A1400" i="23"/>
  <c r="A1401" i="23"/>
  <c r="A1402" i="23"/>
  <c r="A1403" i="23"/>
  <c r="A1404" i="23"/>
  <c r="A1405" i="23"/>
  <c r="A1406" i="23"/>
  <c r="A1407" i="23"/>
  <c r="A1408" i="23"/>
  <c r="A1409" i="23"/>
  <c r="A1410" i="23"/>
  <c r="A1411" i="23"/>
  <c r="A1412" i="23"/>
  <c r="A1413" i="23"/>
  <c r="A1414" i="23"/>
  <c r="A1415" i="23"/>
  <c r="A1416" i="23"/>
  <c r="A1417" i="23"/>
  <c r="A1418" i="23"/>
  <c r="A1419" i="23"/>
  <c r="A1420" i="23"/>
  <c r="A1421" i="23"/>
  <c r="A1422" i="23"/>
  <c r="A1423" i="23"/>
  <c r="A1424" i="23"/>
  <c r="A1425" i="23"/>
  <c r="A1426" i="23"/>
  <c r="A1427" i="23"/>
  <c r="A1428" i="23"/>
  <c r="A1429" i="23"/>
  <c r="A1430" i="23"/>
  <c r="A1431" i="23"/>
  <c r="A1432" i="23"/>
  <c r="A1433" i="23"/>
  <c r="A1434" i="23"/>
  <c r="A1435" i="23"/>
  <c r="A1436" i="23"/>
  <c r="A1437" i="23"/>
  <c r="A1438" i="23"/>
  <c r="A1439" i="23"/>
  <c r="A1440" i="23"/>
  <c r="A1441" i="23"/>
  <c r="A1442" i="23"/>
  <c r="A1443" i="23"/>
  <c r="A1444" i="23"/>
  <c r="A1445" i="23"/>
  <c r="A1446" i="23"/>
  <c r="A1447" i="23"/>
  <c r="A1448" i="23"/>
  <c r="A1449" i="23"/>
  <c r="A1450" i="23"/>
  <c r="A1451" i="23"/>
  <c r="A1452" i="23"/>
  <c r="A1453" i="23"/>
  <c r="A1454" i="23"/>
  <c r="A1455" i="23"/>
  <c r="A1456" i="23"/>
  <c r="A1457" i="23"/>
  <c r="A1458" i="23"/>
  <c r="A1459" i="23"/>
  <c r="A1460" i="23"/>
  <c r="A1461" i="23"/>
  <c r="A1462" i="23"/>
  <c r="A1463" i="23"/>
  <c r="A1464" i="23"/>
  <c r="A1465" i="23"/>
  <c r="A1466" i="23"/>
  <c r="A1467" i="23"/>
  <c r="A1468" i="23"/>
  <c r="A1469" i="23"/>
  <c r="A1470" i="23"/>
  <c r="A1471" i="23"/>
  <c r="A1472" i="23"/>
  <c r="A1473" i="23"/>
  <c r="A1474" i="23"/>
  <c r="A1475" i="23"/>
  <c r="A1476" i="23"/>
  <c r="A1477" i="23"/>
  <c r="A1478" i="23"/>
  <c r="A1479" i="23"/>
  <c r="A1480" i="23"/>
  <c r="A1481" i="23"/>
  <c r="A1482" i="23"/>
  <c r="A1483" i="23"/>
  <c r="A1484" i="23"/>
  <c r="A1485" i="23"/>
  <c r="A1486" i="23"/>
  <c r="A1487" i="23"/>
  <c r="A1488" i="23"/>
  <c r="A1489" i="23"/>
  <c r="A1490" i="23"/>
  <c r="A1491" i="23"/>
  <c r="A1492" i="23"/>
  <c r="A1493" i="23"/>
  <c r="A1494" i="23"/>
  <c r="A1495" i="23"/>
  <c r="A1496" i="23"/>
  <c r="A1497" i="23"/>
  <c r="A1498" i="23"/>
  <c r="A1499" i="23"/>
  <c r="A1500" i="23"/>
  <c r="A1501" i="23"/>
  <c r="A1502" i="23"/>
  <c r="A1503" i="23"/>
  <c r="A1504" i="23"/>
  <c r="A1505" i="23"/>
  <c r="A1506" i="23"/>
  <c r="A1507" i="23"/>
  <c r="A1508" i="23"/>
  <c r="A1509" i="23"/>
  <c r="A1510" i="23"/>
  <c r="A1511" i="23"/>
  <c r="A1512" i="23"/>
  <c r="A1513" i="23"/>
  <c r="A1514" i="23"/>
  <c r="A1515" i="23"/>
  <c r="A1516" i="23"/>
  <c r="A1517" i="23"/>
  <c r="A1518" i="23"/>
  <c r="A1519" i="23"/>
  <c r="A1520" i="23"/>
  <c r="A1521" i="23"/>
  <c r="A1522" i="23"/>
  <c r="A1523" i="23"/>
  <c r="A1524" i="23"/>
  <c r="A1525" i="23"/>
  <c r="A1526" i="23"/>
  <c r="A1527" i="23"/>
  <c r="A1528" i="23"/>
  <c r="A1529" i="23"/>
  <c r="A1530" i="23"/>
  <c r="A1531" i="23"/>
  <c r="A1532" i="23"/>
  <c r="A1533" i="23"/>
  <c r="A1534" i="23"/>
  <c r="A1535" i="23"/>
  <c r="A1536" i="23"/>
  <c r="A1537" i="23"/>
  <c r="A1538" i="23"/>
  <c r="A1539" i="23"/>
  <c r="A1540" i="23"/>
  <c r="A1541" i="23"/>
  <c r="A1542" i="23"/>
  <c r="A1543" i="23"/>
  <c r="A1544" i="23"/>
  <c r="A1545" i="23"/>
  <c r="A1546" i="23"/>
  <c r="A1547" i="23"/>
  <c r="A1548" i="23"/>
  <c r="A1549" i="23"/>
  <c r="A1550" i="23"/>
  <c r="A1551" i="23"/>
  <c r="A1552" i="23"/>
  <c r="A1553" i="23"/>
  <c r="A1554" i="23"/>
  <c r="A1555" i="23"/>
  <c r="A1556" i="23"/>
  <c r="A1557" i="23"/>
  <c r="A1558" i="23"/>
  <c r="A1559" i="23"/>
  <c r="A1560" i="23"/>
  <c r="A1561" i="23"/>
  <c r="A1562" i="23"/>
  <c r="A1563" i="23"/>
  <c r="A1564" i="23"/>
  <c r="A1565" i="23"/>
  <c r="A1566" i="23"/>
  <c r="A1567" i="23"/>
  <c r="A1568" i="23"/>
  <c r="A1569" i="23"/>
  <c r="A1570" i="23"/>
  <c r="A1571" i="23"/>
  <c r="A1572" i="23"/>
  <c r="A1573" i="23"/>
  <c r="A1574" i="23"/>
  <c r="A1575" i="23"/>
  <c r="A1576" i="23"/>
  <c r="A1577" i="23"/>
  <c r="A1578" i="23"/>
  <c r="A1579" i="23"/>
  <c r="A1580" i="23"/>
  <c r="A1581" i="23"/>
  <c r="A1582" i="23"/>
  <c r="A1583" i="23"/>
  <c r="A1584" i="23"/>
  <c r="A1585" i="23"/>
  <c r="A1586" i="23"/>
  <c r="A1587" i="23"/>
  <c r="A1588" i="23"/>
  <c r="A1589" i="23"/>
  <c r="A1590" i="23"/>
  <c r="A1591" i="23"/>
  <c r="A1592" i="23"/>
  <c r="A1593" i="23"/>
  <c r="A1594" i="23"/>
  <c r="A1595" i="23"/>
  <c r="A1596" i="23"/>
  <c r="A1597" i="23"/>
  <c r="A1598" i="23"/>
  <c r="A1599" i="23"/>
  <c r="A1600" i="23"/>
  <c r="A1601" i="23"/>
  <c r="A1602" i="23"/>
  <c r="A1603" i="23"/>
  <c r="A1604" i="23"/>
  <c r="A1605" i="23"/>
  <c r="A1606" i="23"/>
  <c r="A1607" i="23"/>
  <c r="A1608" i="23"/>
  <c r="A1609" i="23"/>
  <c r="A1610" i="23"/>
  <c r="A1611" i="23"/>
  <c r="A1612" i="23"/>
  <c r="A1613" i="23"/>
  <c r="A1614" i="23"/>
  <c r="A1615" i="23"/>
  <c r="A1616" i="23"/>
  <c r="A1617" i="23"/>
  <c r="A1618" i="23"/>
  <c r="A1619" i="23"/>
  <c r="A1620" i="23"/>
  <c r="A1621" i="23"/>
  <c r="A1622" i="23"/>
  <c r="A1623" i="23"/>
  <c r="A1624" i="23"/>
  <c r="A1625" i="23"/>
  <c r="A1626" i="23"/>
  <c r="A1627" i="23"/>
  <c r="A1628" i="23"/>
  <c r="A1629" i="23"/>
  <c r="A1630" i="23"/>
  <c r="A1631" i="23"/>
  <c r="A1632" i="23"/>
  <c r="A1633" i="23"/>
  <c r="A1634" i="23"/>
  <c r="A1635" i="23"/>
  <c r="A1636" i="23"/>
  <c r="A1637" i="23"/>
  <c r="A1638" i="23"/>
  <c r="A1639" i="23"/>
  <c r="A1640" i="23"/>
  <c r="A1641" i="23"/>
  <c r="A1642" i="23"/>
  <c r="A1643" i="23"/>
  <c r="A1644" i="23"/>
  <c r="A1645" i="23"/>
  <c r="A1646" i="23"/>
  <c r="A1647" i="23"/>
  <c r="A1648" i="23"/>
  <c r="A1649" i="23"/>
  <c r="A1650" i="23"/>
  <c r="A1651" i="23"/>
  <c r="A1652" i="23"/>
  <c r="A1653" i="23"/>
  <c r="A1654" i="23"/>
  <c r="A1655" i="23"/>
  <c r="A1656" i="23"/>
  <c r="A1657" i="23"/>
  <c r="A1658" i="23"/>
  <c r="A1659" i="23"/>
  <c r="A1660" i="23"/>
  <c r="A1661" i="23"/>
  <c r="A1662" i="23"/>
  <c r="A1663" i="23"/>
  <c r="A1664" i="23"/>
  <c r="A1665" i="23"/>
  <c r="A1666" i="23"/>
  <c r="A1667" i="23"/>
  <c r="A1668" i="23"/>
  <c r="A1669" i="23"/>
  <c r="A1670" i="23"/>
  <c r="A1671" i="23"/>
  <c r="A1672" i="23"/>
  <c r="A1673" i="23"/>
  <c r="A1674" i="23"/>
  <c r="A1675" i="23"/>
  <c r="A1676" i="23"/>
  <c r="A1677" i="23"/>
  <c r="A1678" i="23"/>
  <c r="A1679" i="23"/>
  <c r="A1680" i="23"/>
  <c r="A1681" i="23"/>
  <c r="A1682" i="23"/>
  <c r="A1683" i="23"/>
  <c r="A1684" i="23"/>
  <c r="A1685" i="23"/>
  <c r="A1686" i="23"/>
  <c r="A1687" i="23"/>
  <c r="A1688" i="23"/>
  <c r="A1689" i="23"/>
  <c r="A1690" i="23"/>
  <c r="A1691" i="23"/>
  <c r="A1692" i="23"/>
  <c r="A1693" i="23"/>
  <c r="A1694" i="23"/>
  <c r="A1695" i="23"/>
  <c r="A1696" i="23"/>
  <c r="A1697" i="23"/>
  <c r="A1698" i="23"/>
  <c r="A1699" i="23"/>
  <c r="A1700" i="23"/>
  <c r="A1701" i="23"/>
  <c r="A1702" i="23"/>
  <c r="A1703" i="23"/>
  <c r="A1704" i="23"/>
  <c r="A1705" i="23"/>
  <c r="A1706" i="23"/>
  <c r="A1707" i="23"/>
  <c r="A1708" i="23"/>
  <c r="A1709" i="23"/>
  <c r="A1710" i="23"/>
  <c r="A1711" i="23"/>
  <c r="A1712" i="23"/>
  <c r="A1713" i="23"/>
  <c r="A1714" i="23"/>
  <c r="A1715" i="23"/>
  <c r="A1716" i="23"/>
  <c r="A1717" i="23"/>
  <c r="A1718" i="23"/>
  <c r="A1719" i="23"/>
  <c r="A1720" i="23"/>
  <c r="A1721" i="23"/>
  <c r="A1722" i="23"/>
  <c r="A1723" i="23"/>
  <c r="A1724" i="23"/>
  <c r="A1725" i="23"/>
  <c r="A1726" i="23"/>
  <c r="A1727" i="23"/>
  <c r="A1728" i="23"/>
  <c r="A1729" i="23"/>
  <c r="A1730" i="23"/>
  <c r="A1731" i="23"/>
  <c r="A1732" i="23"/>
  <c r="A1733" i="23"/>
  <c r="A1734" i="23"/>
  <c r="A1735" i="23"/>
  <c r="A1736" i="23"/>
  <c r="A1737" i="23"/>
  <c r="A1738" i="23"/>
  <c r="A1739" i="23"/>
  <c r="A1740" i="23"/>
  <c r="A1741" i="23"/>
  <c r="A1742" i="23"/>
  <c r="A1743" i="23"/>
  <c r="A1744" i="23"/>
  <c r="A1745" i="23"/>
  <c r="A1746" i="23"/>
  <c r="A1747" i="23"/>
  <c r="A1748" i="23"/>
  <c r="A1749" i="23"/>
  <c r="A1750" i="23"/>
  <c r="A1751" i="23"/>
  <c r="A1752" i="23"/>
  <c r="A1753" i="23"/>
  <c r="A1754" i="23"/>
  <c r="A1755" i="23"/>
  <c r="A1756" i="23"/>
  <c r="A1757" i="23"/>
  <c r="A1758" i="23"/>
  <c r="A1759" i="23"/>
  <c r="A1760" i="23"/>
  <c r="A1761" i="23"/>
  <c r="A1762" i="23"/>
  <c r="A1763" i="23"/>
  <c r="A1764" i="23"/>
  <c r="A1765" i="23"/>
  <c r="A1766" i="23"/>
  <c r="A1767" i="23"/>
  <c r="A1768" i="23"/>
  <c r="A1769" i="23"/>
  <c r="A1770" i="23"/>
  <c r="A1771" i="23"/>
  <c r="A1772" i="23"/>
  <c r="A1773" i="23"/>
  <c r="A1774" i="23"/>
  <c r="A1775" i="23"/>
  <c r="A1776" i="23"/>
  <c r="A1777" i="23"/>
  <c r="A1778" i="23"/>
  <c r="A1779" i="23"/>
  <c r="A1780" i="23"/>
  <c r="A1781" i="23"/>
  <c r="A1782" i="23"/>
  <c r="A1783" i="23"/>
  <c r="A1784" i="23"/>
  <c r="A1785" i="23"/>
  <c r="A1786" i="23"/>
  <c r="A1787" i="23"/>
  <c r="A1788" i="23"/>
  <c r="A1789" i="23"/>
  <c r="A1790" i="23"/>
  <c r="A1791" i="23"/>
  <c r="A1792" i="23"/>
  <c r="A1793" i="23"/>
  <c r="A1794" i="23"/>
  <c r="A1795" i="23"/>
  <c r="A1796" i="23"/>
  <c r="A1797" i="23"/>
  <c r="A1798" i="23"/>
  <c r="A1799" i="23"/>
  <c r="A1800" i="23"/>
  <c r="A1801" i="23"/>
  <c r="A1802" i="23"/>
  <c r="A1803" i="23"/>
  <c r="A1804" i="23"/>
  <c r="A1805" i="23"/>
  <c r="A1806" i="23"/>
  <c r="A1807" i="23"/>
  <c r="A1808" i="23"/>
  <c r="A1809" i="23"/>
  <c r="A1810" i="23"/>
  <c r="A1811" i="23"/>
  <c r="A1812" i="23"/>
  <c r="A1813" i="23"/>
  <c r="A1814" i="23"/>
  <c r="A1815" i="23"/>
  <c r="A1816" i="23"/>
  <c r="A1817" i="23"/>
  <c r="A1818" i="23"/>
  <c r="A1819" i="23"/>
  <c r="A1820" i="23"/>
  <c r="A1821" i="23"/>
  <c r="A1822" i="23"/>
  <c r="A1823" i="23"/>
  <c r="A1824" i="23"/>
  <c r="A1825" i="23"/>
  <c r="A1826" i="23"/>
  <c r="A1827" i="23"/>
  <c r="A1828" i="23"/>
  <c r="A1829" i="23"/>
  <c r="A1830" i="23"/>
  <c r="A1831" i="23"/>
  <c r="A1832" i="23"/>
  <c r="A1833" i="23"/>
  <c r="A1834" i="23"/>
  <c r="A1835" i="23"/>
  <c r="A1836" i="23"/>
  <c r="A1837" i="23"/>
  <c r="A1838" i="23"/>
  <c r="A1839" i="23"/>
  <c r="A1840" i="23"/>
  <c r="A1841" i="23"/>
  <c r="A1842" i="23"/>
  <c r="A1843" i="23"/>
  <c r="A1844" i="23"/>
  <c r="A1845" i="23"/>
  <c r="A1846" i="23"/>
  <c r="A1847" i="23"/>
  <c r="A1848" i="23"/>
  <c r="A1849" i="23"/>
  <c r="A1850" i="23"/>
  <c r="A1851" i="23"/>
  <c r="A1852" i="23"/>
  <c r="A1853" i="23"/>
  <c r="A1854" i="23"/>
  <c r="A1855" i="23"/>
  <c r="A1856" i="23"/>
  <c r="A1857" i="23"/>
  <c r="A1858" i="23"/>
  <c r="A1859" i="23"/>
  <c r="A1860" i="23"/>
  <c r="A1861" i="23"/>
  <c r="A1862" i="23"/>
  <c r="A1863" i="23"/>
  <c r="A1864" i="23"/>
  <c r="A1865" i="23"/>
  <c r="A1866" i="23"/>
  <c r="A1867" i="23"/>
  <c r="A1868" i="23"/>
  <c r="A1869" i="23"/>
  <c r="A1870" i="23"/>
  <c r="A1871" i="23"/>
  <c r="A1872" i="23"/>
  <c r="A1873" i="23"/>
  <c r="A1874" i="23"/>
  <c r="A1875" i="23"/>
  <c r="A1876" i="23"/>
  <c r="A1877" i="23"/>
  <c r="A1878" i="23"/>
  <c r="A1879" i="23"/>
  <c r="A1880" i="23"/>
  <c r="A1881" i="23"/>
  <c r="A1882" i="23"/>
  <c r="A1883" i="23"/>
  <c r="A1884" i="23"/>
  <c r="A1885" i="23"/>
  <c r="A1886" i="23"/>
  <c r="A1887" i="23"/>
  <c r="A1888" i="23"/>
  <c r="A1889" i="23"/>
  <c r="A1890" i="23"/>
  <c r="A1891" i="23"/>
  <c r="A1892" i="23"/>
  <c r="A1893" i="23"/>
  <c r="A1894" i="23"/>
  <c r="A1895" i="23"/>
  <c r="A1896" i="23"/>
  <c r="A1897" i="23"/>
  <c r="A1898" i="23"/>
  <c r="A1899" i="23"/>
  <c r="A1900" i="23"/>
  <c r="A1901" i="23"/>
  <c r="A1902" i="23"/>
  <c r="A1903" i="23"/>
  <c r="A1904" i="23"/>
  <c r="A1905" i="23"/>
  <c r="A1906" i="23"/>
  <c r="A1907" i="23"/>
  <c r="A1908" i="23"/>
  <c r="A1909" i="23"/>
  <c r="A1910" i="23"/>
  <c r="A1911" i="23"/>
  <c r="A1912" i="23"/>
  <c r="A1913" i="23"/>
  <c r="A1914" i="23"/>
  <c r="A1915" i="23"/>
  <c r="A1916" i="23"/>
  <c r="A1917" i="23"/>
  <c r="A1918" i="23"/>
  <c r="A1919" i="23"/>
  <c r="A1920" i="23"/>
  <c r="A1921" i="23"/>
  <c r="A1922" i="23"/>
  <c r="A1923" i="23"/>
  <c r="A1924" i="23"/>
  <c r="A1925" i="23"/>
  <c r="A1926" i="23"/>
  <c r="A1927" i="23"/>
  <c r="A1928" i="23"/>
  <c r="A1929" i="23"/>
  <c r="A1930" i="23"/>
  <c r="A1931" i="23"/>
  <c r="A1932" i="23"/>
  <c r="A1933" i="23"/>
  <c r="A1934" i="23"/>
  <c r="A1935" i="23"/>
  <c r="A1936" i="23"/>
  <c r="A1937" i="23"/>
  <c r="A1938" i="23"/>
  <c r="A1939" i="23"/>
  <c r="A1940" i="23"/>
  <c r="A1941" i="23"/>
  <c r="A1942" i="23"/>
  <c r="A1943" i="23"/>
  <c r="A1944" i="23"/>
  <c r="A1945" i="23"/>
  <c r="A1946" i="23"/>
  <c r="A1947" i="23"/>
  <c r="A1948" i="23"/>
  <c r="A1949" i="23"/>
  <c r="A1950" i="23"/>
  <c r="A1951" i="23"/>
  <c r="A1952" i="23"/>
  <c r="A1953" i="23"/>
  <c r="A1954" i="23"/>
  <c r="A1955" i="23"/>
  <c r="A1956" i="23"/>
  <c r="A1957" i="23"/>
  <c r="A1958" i="23"/>
  <c r="A1959" i="23"/>
  <c r="A1960" i="23"/>
  <c r="A1961" i="23"/>
  <c r="A1962" i="23"/>
  <c r="A1963" i="23"/>
  <c r="A1964" i="23"/>
  <c r="A1965" i="23"/>
  <c r="A1966" i="23"/>
  <c r="A1967" i="23"/>
  <c r="A1968" i="23"/>
  <c r="A1969" i="23"/>
  <c r="A1970" i="23"/>
  <c r="A1971" i="23"/>
  <c r="A1972" i="23"/>
  <c r="A1973" i="23"/>
  <c r="A1974" i="23"/>
  <c r="A1975" i="23"/>
  <c r="A1976" i="23"/>
  <c r="A1977" i="23"/>
  <c r="A1978" i="23"/>
  <c r="A1979" i="23"/>
  <c r="A1980" i="23"/>
  <c r="A1981" i="23"/>
  <c r="A1982" i="23"/>
  <c r="A1983" i="23"/>
  <c r="A1984" i="23"/>
  <c r="A1985" i="23"/>
  <c r="A1986" i="23"/>
  <c r="A1987" i="23"/>
  <c r="A1988" i="23"/>
  <c r="A1989" i="23"/>
  <c r="A1990" i="23"/>
  <c r="A1991" i="23"/>
  <c r="A1992" i="23"/>
  <c r="A1993" i="23"/>
  <c r="A1994" i="23"/>
  <c r="A1995" i="23"/>
  <c r="A1996" i="23"/>
  <c r="A1997" i="23"/>
  <c r="A1998" i="23"/>
  <c r="A1999" i="23"/>
  <c r="A2000" i="23"/>
  <c r="A2001" i="23"/>
  <c r="A2002" i="23"/>
  <c r="A2003" i="23"/>
  <c r="A2004" i="23"/>
  <c r="A2005" i="23"/>
  <c r="A2006" i="23"/>
  <c r="A2007" i="23"/>
  <c r="A2008" i="23"/>
  <c r="A2009" i="23"/>
  <c r="A2010" i="23"/>
  <c r="A2011" i="23"/>
  <c r="A2012" i="23"/>
  <c r="A2013" i="23"/>
  <c r="A2014" i="23"/>
  <c r="A2015" i="23"/>
  <c r="A2016" i="23"/>
  <c r="A2017" i="23"/>
  <c r="A2018" i="23"/>
  <c r="A2019" i="23"/>
  <c r="A2020" i="23"/>
  <c r="A2021" i="23"/>
  <c r="A2022" i="23"/>
  <c r="A2023" i="23"/>
  <c r="A2024" i="23"/>
  <c r="A2025" i="23"/>
  <c r="A2026" i="23"/>
  <c r="A2027" i="23"/>
  <c r="A2028" i="23"/>
  <c r="A2029" i="23"/>
  <c r="A2030" i="23"/>
  <c r="A2031" i="23"/>
  <c r="A2032" i="23"/>
  <c r="A2033" i="23"/>
  <c r="A2034" i="23"/>
  <c r="A2035" i="23"/>
  <c r="A2036" i="23"/>
  <c r="A2037" i="23"/>
  <c r="A2038" i="23"/>
  <c r="A2039" i="23"/>
  <c r="A2040" i="23"/>
  <c r="A2041" i="23"/>
  <c r="A2042" i="23"/>
  <c r="A2043" i="23"/>
  <c r="A2044" i="23"/>
  <c r="A2045" i="23"/>
  <c r="A2046" i="23"/>
  <c r="A2047" i="23"/>
  <c r="A2048" i="23"/>
  <c r="A2049" i="23"/>
  <c r="A2050" i="23"/>
  <c r="A2051" i="23"/>
  <c r="A2052" i="23"/>
  <c r="A2053" i="23"/>
  <c r="A2054" i="23"/>
  <c r="A2055" i="23"/>
  <c r="A2056" i="23"/>
  <c r="A2057" i="23"/>
  <c r="A2058" i="23"/>
  <c r="A2059" i="23"/>
  <c r="A2060" i="23"/>
  <c r="A2061" i="23"/>
  <c r="A2062" i="23"/>
  <c r="A2063" i="23"/>
  <c r="A2064" i="23"/>
  <c r="A2065" i="23"/>
  <c r="A2066" i="23"/>
  <c r="A2067" i="23"/>
  <c r="A2068" i="23"/>
  <c r="A2069" i="23"/>
  <c r="A2070" i="23"/>
  <c r="A2071" i="23"/>
  <c r="A2072" i="23"/>
  <c r="A2073" i="23"/>
  <c r="A2074" i="23"/>
  <c r="A2075" i="23"/>
  <c r="A2076" i="23"/>
  <c r="A2077" i="23"/>
  <c r="A2078" i="23"/>
  <c r="A2079" i="23"/>
  <c r="A2080" i="23"/>
  <c r="A2081" i="23"/>
  <c r="A2082" i="23"/>
  <c r="A2083" i="23"/>
  <c r="A2084" i="23"/>
  <c r="A2085" i="23"/>
  <c r="A2086" i="23"/>
  <c r="A2087" i="23"/>
  <c r="A2088" i="23"/>
  <c r="A2089" i="23"/>
  <c r="A2090" i="23"/>
  <c r="A2091" i="23"/>
  <c r="A2092" i="23"/>
  <c r="A2093" i="23"/>
  <c r="A2094" i="23"/>
  <c r="A2095" i="23"/>
  <c r="A2096" i="23"/>
  <c r="A2097" i="23"/>
  <c r="A2098" i="23"/>
  <c r="A2099" i="23"/>
  <c r="A2100" i="23"/>
  <c r="A2101" i="23"/>
  <c r="A2102" i="23"/>
  <c r="A2103" i="23"/>
  <c r="A2104" i="23"/>
  <c r="A2105" i="23"/>
  <c r="A2106" i="23"/>
  <c r="A2107" i="23"/>
  <c r="A2108" i="23"/>
  <c r="A2109" i="23"/>
  <c r="A2110" i="23"/>
  <c r="A2111" i="23"/>
  <c r="A2112" i="23"/>
  <c r="A2113" i="23"/>
  <c r="A2114" i="23"/>
  <c r="A2115" i="23"/>
  <c r="A2116" i="23"/>
  <c r="A2117" i="23"/>
  <c r="A2118" i="23"/>
  <c r="A2119" i="23"/>
  <c r="A2120" i="23"/>
  <c r="A2121" i="23"/>
  <c r="A2122" i="23"/>
  <c r="A2123" i="23"/>
  <c r="A2124" i="23"/>
  <c r="A2125" i="23"/>
  <c r="A2126" i="23"/>
  <c r="A2127" i="23"/>
  <c r="A2128" i="23"/>
  <c r="A2129" i="23"/>
  <c r="A2130" i="23"/>
  <c r="A2131" i="23"/>
  <c r="A2132" i="23"/>
  <c r="A2133" i="23"/>
  <c r="A2134" i="23"/>
  <c r="A2135" i="23"/>
  <c r="A2136" i="23"/>
  <c r="A2137" i="23"/>
  <c r="A2138" i="23"/>
  <c r="A2139" i="23"/>
  <c r="A2140" i="23"/>
  <c r="A2141" i="23"/>
  <c r="A2142" i="23"/>
  <c r="A2143" i="23"/>
  <c r="A2144" i="23"/>
  <c r="A2145" i="23"/>
  <c r="A2146" i="23"/>
  <c r="A2147" i="23"/>
  <c r="A2148" i="23"/>
  <c r="A2149" i="23"/>
  <c r="A2150" i="23"/>
  <c r="A2151" i="23"/>
  <c r="A2152" i="23"/>
  <c r="A2153" i="23"/>
  <c r="A2154" i="23"/>
  <c r="A2155" i="23"/>
  <c r="A2156" i="23"/>
  <c r="A2157" i="23"/>
  <c r="A2158" i="23"/>
  <c r="A2159" i="23"/>
  <c r="A2160" i="23"/>
  <c r="A2161" i="23"/>
  <c r="A2162" i="23"/>
  <c r="A2163" i="23"/>
  <c r="A2164" i="23"/>
  <c r="A2165" i="23"/>
  <c r="A2166" i="23"/>
  <c r="A2167" i="23"/>
  <c r="A2168" i="23"/>
  <c r="A2169" i="23"/>
  <c r="A2170" i="23"/>
  <c r="A2171" i="23"/>
  <c r="A2172" i="23"/>
  <c r="A2173" i="23"/>
  <c r="A2174" i="23"/>
  <c r="A2175" i="23"/>
  <c r="A2176" i="23"/>
  <c r="A2177" i="23"/>
  <c r="A2178" i="23"/>
  <c r="A2179" i="23"/>
  <c r="A2180" i="23"/>
  <c r="A2181" i="23"/>
  <c r="A2182" i="23"/>
  <c r="A2183" i="23"/>
  <c r="A2184" i="23"/>
  <c r="A2185" i="23"/>
  <c r="A2186" i="23"/>
  <c r="A2187" i="23"/>
  <c r="A2188" i="23"/>
  <c r="A2189" i="23"/>
  <c r="A2190" i="23"/>
  <c r="A2191" i="23"/>
  <c r="A2192" i="23"/>
  <c r="A2193" i="23"/>
  <c r="A2194" i="23"/>
  <c r="A2195" i="23"/>
  <c r="A2196" i="23"/>
  <c r="A2197" i="23"/>
  <c r="A2198" i="23"/>
  <c r="A2199" i="23"/>
  <c r="A2200" i="23"/>
  <c r="A2201" i="23"/>
  <c r="A2202" i="23"/>
  <c r="A2203" i="23"/>
  <c r="A2204" i="23"/>
  <c r="A2205" i="23"/>
  <c r="A2206" i="23"/>
  <c r="A2207" i="23"/>
  <c r="A2208" i="23"/>
  <c r="A2209" i="23"/>
  <c r="A2210" i="23"/>
  <c r="A2211" i="23"/>
  <c r="A2212" i="23"/>
  <c r="A2213" i="23"/>
  <c r="A2214" i="23"/>
  <c r="A2215" i="23"/>
  <c r="A2216" i="23"/>
  <c r="A2217" i="23"/>
  <c r="A2218" i="23"/>
  <c r="A2219" i="23"/>
  <c r="A2220" i="23"/>
  <c r="A2221" i="23"/>
  <c r="A2222" i="23"/>
  <c r="A2223" i="23"/>
  <c r="A2224" i="23"/>
  <c r="A2225" i="23"/>
  <c r="A2226" i="23"/>
  <c r="A2227" i="23"/>
  <c r="A2228" i="23"/>
  <c r="A2229" i="23"/>
  <c r="A2230" i="23"/>
  <c r="A2231" i="23"/>
  <c r="A2232" i="23"/>
  <c r="A2233" i="23"/>
  <c r="A2234" i="23"/>
  <c r="A2235" i="23"/>
  <c r="A2236" i="23"/>
  <c r="A2237" i="23"/>
  <c r="A2238" i="23"/>
  <c r="A2239" i="23"/>
  <c r="A2240" i="23"/>
  <c r="A2241" i="23"/>
  <c r="A2242" i="23"/>
  <c r="A2243" i="23"/>
  <c r="A2244" i="23"/>
  <c r="A2245" i="23"/>
  <c r="A2246" i="23"/>
  <c r="A2247" i="23"/>
  <c r="A2248" i="23"/>
  <c r="A2249" i="23"/>
  <c r="A2250" i="23"/>
  <c r="A2251" i="23"/>
  <c r="A2252" i="23"/>
  <c r="A2253" i="23"/>
  <c r="A2254" i="23"/>
  <c r="A2255" i="23"/>
  <c r="A2256" i="23"/>
  <c r="A2257" i="23"/>
  <c r="A2258" i="23"/>
  <c r="A2259" i="23"/>
  <c r="A2260" i="23"/>
  <c r="A2261" i="23"/>
  <c r="A2262" i="23"/>
  <c r="A2263" i="23"/>
  <c r="A2264" i="23"/>
  <c r="A2265" i="23"/>
  <c r="A2266" i="23"/>
  <c r="A2267" i="23"/>
  <c r="A2268" i="23"/>
  <c r="A2269" i="23"/>
  <c r="A2270" i="23"/>
  <c r="A2271" i="23"/>
  <c r="A2272" i="23"/>
  <c r="A2273" i="23"/>
  <c r="A2274" i="23"/>
  <c r="A2275" i="23"/>
  <c r="A2276" i="23"/>
  <c r="A2277" i="23"/>
  <c r="A2278" i="23"/>
  <c r="A2279" i="23"/>
  <c r="A2280" i="23"/>
  <c r="A2281" i="23"/>
  <c r="A2282" i="23"/>
  <c r="A2283" i="23"/>
  <c r="A2284" i="23"/>
  <c r="A2285" i="23"/>
  <c r="A2286" i="23"/>
  <c r="A2287" i="23"/>
  <c r="A2288" i="23"/>
  <c r="A2289" i="23"/>
  <c r="A2290" i="23"/>
  <c r="A2291" i="23"/>
  <c r="A2292" i="23"/>
  <c r="A2293" i="23"/>
  <c r="A2294" i="23"/>
  <c r="A2295" i="23"/>
  <c r="A2296" i="23"/>
  <c r="A2297" i="23"/>
  <c r="A2298" i="23"/>
  <c r="A2299" i="23"/>
  <c r="A2300" i="23"/>
  <c r="A2301" i="23"/>
  <c r="A2302" i="23"/>
  <c r="A2303" i="23"/>
  <c r="A2304" i="23"/>
  <c r="A2305" i="23"/>
  <c r="A2306" i="23"/>
  <c r="A2307" i="23"/>
  <c r="A2308" i="23"/>
  <c r="A2309" i="23"/>
  <c r="A2310" i="23"/>
  <c r="A2311" i="23"/>
  <c r="A2312" i="23"/>
  <c r="A2313" i="23"/>
  <c r="A2314" i="23"/>
  <c r="A2315" i="23"/>
  <c r="A2316" i="23"/>
  <c r="A2317" i="23"/>
  <c r="A2318" i="23"/>
  <c r="A2319" i="23"/>
  <c r="A2320" i="23"/>
  <c r="A2321" i="23"/>
  <c r="A2322" i="23"/>
  <c r="A2323" i="23"/>
  <c r="A2324" i="23"/>
  <c r="A2325" i="23"/>
  <c r="A2326" i="23"/>
  <c r="A2327" i="23"/>
  <c r="A2328" i="23"/>
  <c r="A2329" i="23"/>
  <c r="A2330" i="23"/>
  <c r="A2331" i="23"/>
  <c r="A2332" i="23"/>
  <c r="A2333" i="23"/>
  <c r="A2334" i="23"/>
  <c r="A2335" i="23"/>
  <c r="A2336" i="23"/>
  <c r="A2337" i="23"/>
  <c r="A2338" i="23"/>
  <c r="A2339" i="23"/>
  <c r="A2340" i="23"/>
  <c r="A2341" i="23"/>
  <c r="A2342" i="23"/>
  <c r="A2343" i="23"/>
  <c r="A2344" i="23"/>
  <c r="A2345" i="23"/>
  <c r="A2346" i="23"/>
  <c r="A2347" i="23"/>
  <c r="A2348" i="23"/>
  <c r="A2349" i="23"/>
  <c r="A2350" i="23"/>
  <c r="A2351" i="23"/>
  <c r="A2352" i="23"/>
  <c r="A2353" i="23"/>
  <c r="A2354" i="23"/>
  <c r="A2355" i="23"/>
  <c r="A2356" i="23"/>
  <c r="A2357" i="23"/>
  <c r="A2358" i="23"/>
  <c r="A2359" i="23"/>
  <c r="A2360" i="23"/>
  <c r="A2361" i="23"/>
  <c r="A2362" i="23"/>
  <c r="A2363" i="23"/>
  <c r="A2364" i="23"/>
  <c r="A2365" i="23"/>
  <c r="A2366" i="23"/>
  <c r="A2367" i="23"/>
  <c r="A2368" i="23"/>
  <c r="A2369" i="23"/>
  <c r="A2370" i="23"/>
  <c r="A2371" i="23"/>
  <c r="A2372" i="23"/>
  <c r="A2373" i="23"/>
  <c r="A2374" i="23"/>
  <c r="A2375" i="23"/>
  <c r="A2376" i="23"/>
  <c r="A2377" i="23"/>
  <c r="A2378" i="23"/>
  <c r="A2379" i="23"/>
  <c r="A2380" i="23"/>
  <c r="A2381" i="23"/>
  <c r="A2382" i="23"/>
  <c r="A2383" i="23"/>
  <c r="A2384" i="23"/>
  <c r="A2385" i="23"/>
  <c r="A2386" i="23"/>
  <c r="A2387" i="23"/>
  <c r="A2388" i="23"/>
  <c r="A2389" i="23"/>
  <c r="A2390" i="23"/>
  <c r="A2391" i="23"/>
  <c r="A2392" i="23"/>
  <c r="A2393" i="23"/>
  <c r="A2394" i="23"/>
  <c r="A2395" i="23"/>
  <c r="A2396" i="23"/>
  <c r="A2397" i="23"/>
  <c r="A2398" i="23"/>
  <c r="A2399" i="23"/>
  <c r="A2400" i="23"/>
  <c r="A2401" i="23"/>
  <c r="A2402" i="23"/>
  <c r="A2403" i="23"/>
  <c r="A2404" i="23"/>
  <c r="A2405" i="23"/>
  <c r="A2406" i="23"/>
  <c r="A2407" i="23"/>
  <c r="A2408" i="23"/>
  <c r="A2409" i="23"/>
  <c r="A2410" i="23"/>
  <c r="A2411" i="23"/>
  <c r="A2412" i="23"/>
  <c r="A2413" i="23"/>
  <c r="A2414" i="23"/>
  <c r="A2415" i="23"/>
  <c r="A2416" i="23"/>
  <c r="A2417" i="23"/>
  <c r="A2418" i="23"/>
  <c r="A2419" i="23"/>
  <c r="A2420" i="23"/>
  <c r="A2421" i="23"/>
  <c r="A2422" i="23"/>
  <c r="A2423" i="23"/>
  <c r="A2424" i="23"/>
  <c r="A2425" i="23"/>
  <c r="A2426" i="23"/>
  <c r="A2427" i="23"/>
  <c r="A2428" i="23"/>
  <c r="A2429" i="23"/>
  <c r="A2430" i="23"/>
  <c r="A2431" i="23"/>
  <c r="A2432" i="23"/>
  <c r="A2433" i="23"/>
  <c r="A2434" i="23"/>
  <c r="A2435" i="23"/>
  <c r="A2436" i="23"/>
  <c r="A2437" i="23"/>
  <c r="A2438" i="23"/>
  <c r="A2439" i="23"/>
  <c r="A2440" i="23"/>
  <c r="A2441" i="23"/>
  <c r="A2442" i="23"/>
  <c r="A2443" i="23"/>
  <c r="A2444" i="23"/>
  <c r="A2445" i="23"/>
  <c r="A2446" i="23"/>
  <c r="A2447" i="23"/>
  <c r="A2448" i="23"/>
  <c r="A2449" i="23"/>
  <c r="A2450" i="23"/>
  <c r="A2451" i="23"/>
  <c r="A2452" i="23"/>
  <c r="A2453" i="23"/>
  <c r="A2454" i="23"/>
  <c r="A2455" i="23"/>
  <c r="A2456" i="23"/>
  <c r="A2457" i="23"/>
  <c r="A2458" i="23"/>
  <c r="A2459" i="23"/>
  <c r="A2460" i="23"/>
  <c r="A2461" i="23"/>
  <c r="A2462" i="23"/>
  <c r="A2463" i="23"/>
  <c r="A2464" i="23"/>
  <c r="A2465" i="23"/>
  <c r="A2466" i="23"/>
  <c r="A2467" i="23"/>
  <c r="A2468" i="23"/>
  <c r="A2469" i="23"/>
  <c r="A2470" i="23"/>
  <c r="A2471" i="23"/>
  <c r="A2472" i="23"/>
  <c r="A2473" i="23"/>
  <c r="A2474" i="23"/>
  <c r="A2475" i="23"/>
  <c r="A2476" i="23"/>
  <c r="A2477" i="23"/>
  <c r="A2478" i="23"/>
  <c r="A2479" i="23"/>
  <c r="A2480" i="23"/>
  <c r="A2481" i="23"/>
  <c r="A2482" i="23"/>
  <c r="A2483" i="23"/>
  <c r="A2484" i="23"/>
  <c r="A2485" i="23"/>
  <c r="A2486" i="23"/>
  <c r="A2487" i="23"/>
  <c r="A2488" i="23"/>
  <c r="A2489" i="23"/>
  <c r="A2490" i="23"/>
  <c r="A2491" i="23"/>
  <c r="A2492" i="23"/>
  <c r="A2493" i="23"/>
  <c r="A2494" i="23"/>
  <c r="A2495" i="23"/>
  <c r="A2496" i="23"/>
  <c r="A2497" i="23"/>
  <c r="A2498" i="23"/>
  <c r="A2499" i="23"/>
  <c r="A2500" i="23"/>
  <c r="A2501" i="23"/>
  <c r="A2502" i="23"/>
  <c r="A2503" i="23"/>
  <c r="A2504" i="23"/>
  <c r="A2505" i="23"/>
  <c r="A2506" i="23"/>
  <c r="A2507" i="23"/>
  <c r="A2508" i="23"/>
  <c r="A2509" i="23"/>
  <c r="A2510" i="23"/>
  <c r="A2511" i="23"/>
  <c r="A2512" i="23"/>
  <c r="A2513" i="23"/>
  <c r="A2514" i="23"/>
  <c r="A2515" i="23"/>
  <c r="A2516" i="23"/>
  <c r="A2517" i="23"/>
  <c r="A2518" i="23"/>
  <c r="A2519" i="23"/>
  <c r="A2520" i="23"/>
  <c r="A2521" i="23"/>
  <c r="A2522" i="23"/>
  <c r="A2523" i="23"/>
  <c r="A2524" i="23"/>
  <c r="A2525" i="23"/>
  <c r="A2526" i="23"/>
  <c r="A2527" i="23"/>
  <c r="A2528" i="23"/>
  <c r="A2529" i="23"/>
  <c r="A2530" i="23"/>
  <c r="A2531" i="23"/>
  <c r="A2532" i="23"/>
  <c r="A2533" i="23"/>
  <c r="A2534" i="23"/>
  <c r="A2535" i="23"/>
  <c r="A2536" i="23"/>
  <c r="A2537" i="23"/>
  <c r="A2538" i="23"/>
  <c r="A2539" i="23"/>
  <c r="A2540" i="23"/>
  <c r="A2541" i="23"/>
  <c r="A2542" i="23"/>
  <c r="A2543" i="23"/>
  <c r="A2544" i="23"/>
  <c r="A2545" i="23"/>
  <c r="A2546" i="23"/>
  <c r="A2547" i="23"/>
  <c r="A2548" i="23"/>
  <c r="A2549" i="23"/>
  <c r="A2550" i="23"/>
  <c r="A2551" i="23"/>
  <c r="A2552" i="23"/>
  <c r="A2553" i="23"/>
  <c r="A2554" i="23"/>
  <c r="A2555" i="23"/>
  <c r="A2556" i="23"/>
  <c r="A2557" i="23"/>
  <c r="A2558" i="23"/>
  <c r="A2559" i="23"/>
  <c r="A2560" i="23"/>
  <c r="A2561" i="23"/>
  <c r="A2562" i="23"/>
  <c r="A2563" i="23"/>
  <c r="A2564" i="23"/>
  <c r="A2565" i="23"/>
  <c r="A2566" i="23"/>
  <c r="A2567" i="23"/>
  <c r="A2568" i="23"/>
  <c r="A2569" i="23"/>
  <c r="A2570" i="23"/>
  <c r="A2571" i="23"/>
  <c r="A2572" i="23"/>
  <c r="A2573" i="23"/>
  <c r="A2574" i="23"/>
  <c r="A2575" i="23"/>
  <c r="A2576" i="23"/>
  <c r="A2577" i="23"/>
  <c r="A2578" i="23"/>
  <c r="A2579" i="23"/>
  <c r="A2580" i="23"/>
  <c r="A2581" i="23"/>
  <c r="A2582" i="23"/>
  <c r="A2583" i="23"/>
  <c r="A2584" i="23"/>
  <c r="A2585" i="23"/>
  <c r="A2586" i="23"/>
  <c r="A2587" i="23"/>
  <c r="A2588" i="23"/>
  <c r="A2589" i="23"/>
  <c r="A2590" i="23"/>
  <c r="A2591" i="23"/>
  <c r="A2592" i="23"/>
  <c r="A2593" i="23"/>
  <c r="A2594" i="23"/>
  <c r="A2595" i="23"/>
  <c r="A2596" i="23"/>
  <c r="A2597" i="23"/>
  <c r="A2598" i="23"/>
  <c r="A2599" i="23"/>
  <c r="A2600" i="23"/>
  <c r="A2601" i="23"/>
  <c r="A2602" i="23"/>
  <c r="A2603" i="23"/>
  <c r="A2604" i="23"/>
  <c r="A2605" i="23"/>
  <c r="A2606" i="23"/>
  <c r="A2607" i="23"/>
  <c r="A2608" i="23"/>
  <c r="A2609" i="23"/>
  <c r="A2610" i="23"/>
  <c r="A2611" i="23"/>
  <c r="A2612" i="23"/>
  <c r="A2613" i="23"/>
  <c r="A2614" i="23"/>
  <c r="A2615" i="23"/>
  <c r="A2616" i="23"/>
  <c r="A2617" i="23"/>
  <c r="A2618" i="23"/>
  <c r="A2619" i="23"/>
  <c r="A2620" i="23"/>
  <c r="A2621" i="23"/>
  <c r="A2622" i="23"/>
  <c r="A2623" i="23"/>
  <c r="A2624" i="23"/>
  <c r="A2625" i="23"/>
  <c r="A2626" i="23"/>
  <c r="A2627" i="23"/>
  <c r="A2628" i="23"/>
  <c r="A2629" i="23"/>
  <c r="A2630" i="23"/>
  <c r="A2631" i="23"/>
  <c r="A2632" i="23"/>
  <c r="A2633" i="23"/>
  <c r="A2634" i="23"/>
  <c r="A2635" i="23"/>
  <c r="A2636" i="23"/>
  <c r="A2637" i="23"/>
  <c r="A2638" i="23"/>
  <c r="A2639" i="23"/>
  <c r="A2640" i="23"/>
  <c r="A2641" i="23"/>
  <c r="A2642" i="23"/>
  <c r="A2643" i="23"/>
  <c r="A2644" i="23"/>
  <c r="A2645" i="23"/>
  <c r="A2646" i="23"/>
  <c r="A2647" i="23"/>
  <c r="A2648" i="23"/>
  <c r="A2649" i="23"/>
  <c r="A2650" i="23"/>
  <c r="A2651" i="23"/>
  <c r="A2652" i="23"/>
  <c r="A2653" i="23"/>
  <c r="A2654" i="23"/>
  <c r="A2655" i="23"/>
  <c r="A2656" i="23"/>
  <c r="A2657" i="23"/>
  <c r="A2658" i="23"/>
  <c r="A2659" i="23"/>
  <c r="A2660" i="23"/>
  <c r="A2661" i="23"/>
  <c r="A2662" i="23"/>
  <c r="A2663" i="23"/>
  <c r="A2664" i="23"/>
  <c r="A2665" i="23"/>
  <c r="A2666" i="23"/>
  <c r="A2667" i="23"/>
  <c r="A2668" i="23"/>
  <c r="A2669" i="23"/>
  <c r="A2670" i="23"/>
  <c r="A2671" i="23"/>
  <c r="A2672" i="23"/>
  <c r="A2673" i="23"/>
  <c r="A2674" i="23"/>
  <c r="A2675" i="23"/>
  <c r="A2676" i="23"/>
  <c r="A2677" i="23"/>
  <c r="A2678" i="23"/>
  <c r="A2679" i="23"/>
  <c r="A2680" i="23"/>
  <c r="A2681" i="23"/>
  <c r="A2682" i="23"/>
  <c r="A2683" i="23"/>
  <c r="A2684" i="23"/>
  <c r="A2685" i="23"/>
  <c r="A2686" i="23"/>
  <c r="A2687" i="23"/>
  <c r="A2688" i="23"/>
  <c r="A2689" i="23"/>
  <c r="A2690" i="23"/>
  <c r="A2691" i="23"/>
  <c r="A2692" i="23"/>
  <c r="A2693" i="23"/>
  <c r="A2694" i="23"/>
  <c r="A2695" i="23"/>
  <c r="A2696" i="23"/>
  <c r="A2697" i="23"/>
  <c r="A2698" i="23"/>
  <c r="A2699" i="23"/>
  <c r="A2700" i="23"/>
  <c r="A2701" i="23"/>
  <c r="A2702" i="23"/>
  <c r="A2703" i="23"/>
  <c r="A2704" i="23"/>
  <c r="A2705" i="23"/>
  <c r="A2706" i="23"/>
  <c r="A2707" i="23"/>
  <c r="A2708" i="23"/>
  <c r="A2709" i="23"/>
  <c r="A2710" i="23"/>
  <c r="A2711" i="23"/>
  <c r="A2712" i="23"/>
  <c r="A2713" i="23"/>
  <c r="A2714" i="23"/>
  <c r="A2715" i="23"/>
  <c r="A2716" i="23"/>
  <c r="A2717" i="23"/>
  <c r="A2718" i="23"/>
  <c r="A2719" i="23"/>
  <c r="A2720" i="23"/>
  <c r="A2721" i="23"/>
  <c r="A2722" i="23"/>
  <c r="A2723" i="23"/>
  <c r="A2724" i="23"/>
  <c r="A2725" i="23"/>
  <c r="A2726" i="23"/>
  <c r="A2727" i="23"/>
  <c r="A2728" i="23"/>
  <c r="A2729" i="23"/>
  <c r="A2730" i="23"/>
  <c r="A2731" i="23"/>
  <c r="A2732" i="23"/>
  <c r="A2733" i="23"/>
  <c r="A2734" i="23"/>
  <c r="A2735" i="23"/>
  <c r="A2736" i="23"/>
  <c r="A2737" i="23"/>
  <c r="A2738" i="23"/>
  <c r="A2739" i="23"/>
  <c r="A2740" i="23"/>
  <c r="A2741" i="23"/>
  <c r="A2742" i="23"/>
  <c r="A2743" i="23"/>
  <c r="A2744" i="23"/>
  <c r="A2745" i="23"/>
  <c r="A2746" i="23"/>
  <c r="A2747" i="23"/>
  <c r="A2748" i="23"/>
  <c r="A2749" i="23"/>
  <c r="A2750" i="23"/>
  <c r="A2751" i="23"/>
  <c r="A2752" i="23"/>
  <c r="A2753" i="23"/>
  <c r="A2754" i="23"/>
  <c r="A2755" i="23"/>
  <c r="A2756" i="23"/>
  <c r="A2757" i="23"/>
  <c r="A2758" i="23"/>
  <c r="A2759" i="23"/>
  <c r="A2760" i="23"/>
  <c r="A2761" i="23"/>
  <c r="A2762" i="23"/>
  <c r="A2763" i="23"/>
  <c r="A2764" i="23"/>
  <c r="A2765" i="23"/>
  <c r="A2766" i="23"/>
  <c r="A2767" i="23"/>
  <c r="A2768" i="23"/>
  <c r="A2769" i="23"/>
  <c r="A2770" i="23"/>
  <c r="A2771" i="23"/>
  <c r="A2772" i="23"/>
  <c r="A2773" i="23"/>
  <c r="A2774" i="23"/>
  <c r="A2775" i="23"/>
  <c r="A2776" i="23"/>
  <c r="A2777" i="23"/>
  <c r="A2778" i="23"/>
  <c r="A2779" i="23"/>
  <c r="A2780" i="23"/>
  <c r="A2781" i="23"/>
  <c r="A2782" i="23"/>
  <c r="A2783" i="23"/>
  <c r="A2784" i="23"/>
  <c r="A2785" i="23"/>
  <c r="A2786" i="23"/>
  <c r="A2787" i="23"/>
  <c r="A2788" i="23"/>
  <c r="A2789" i="23"/>
  <c r="A2790" i="23"/>
  <c r="A2791" i="23"/>
  <c r="A2792" i="23"/>
  <c r="A2793" i="23"/>
  <c r="A2794" i="23"/>
  <c r="A2795" i="23"/>
  <c r="A2796" i="23"/>
  <c r="A2797" i="23"/>
  <c r="A2798" i="23"/>
  <c r="A2799" i="23"/>
  <c r="A2800" i="23"/>
  <c r="A2801" i="23"/>
  <c r="A2802" i="23"/>
  <c r="A2803" i="23"/>
  <c r="A2804" i="23"/>
  <c r="A2805" i="23"/>
  <c r="A2806" i="23"/>
  <c r="A2807" i="23"/>
  <c r="A2808" i="23"/>
  <c r="A2809" i="23"/>
  <c r="A2810" i="23"/>
  <c r="A2811" i="23"/>
  <c r="A2812" i="23"/>
  <c r="A2813" i="23"/>
  <c r="A2814" i="23"/>
  <c r="A2815" i="23"/>
  <c r="A2816" i="23"/>
  <c r="A2817" i="23"/>
  <c r="A2818" i="23"/>
  <c r="A2819" i="23"/>
  <c r="A2820" i="23"/>
  <c r="A2821" i="23"/>
  <c r="A2822" i="23"/>
  <c r="A2823" i="23"/>
  <c r="A2824" i="23"/>
  <c r="A2825" i="23"/>
  <c r="A2826" i="23"/>
  <c r="A2827" i="23"/>
  <c r="A2828" i="23"/>
  <c r="A2829" i="23"/>
  <c r="A2830" i="23"/>
  <c r="A2831" i="23"/>
  <c r="A2832" i="23"/>
  <c r="A2833" i="23"/>
  <c r="A2834" i="23"/>
  <c r="A2835" i="23"/>
  <c r="A2836" i="23"/>
  <c r="A2837" i="23"/>
  <c r="A2838" i="23"/>
  <c r="A2839" i="23"/>
  <c r="A2840" i="23"/>
  <c r="A2841" i="23"/>
  <c r="A2842" i="23"/>
  <c r="A2843" i="23"/>
  <c r="A2844" i="23"/>
  <c r="A2845" i="23"/>
  <c r="A2846" i="23"/>
  <c r="A2847" i="23"/>
  <c r="A2848" i="23"/>
  <c r="A2849" i="23"/>
  <c r="A2850" i="23"/>
  <c r="A2851" i="23"/>
  <c r="A2852" i="23"/>
  <c r="A2853" i="23"/>
  <c r="A2854" i="23"/>
  <c r="A2855" i="23"/>
  <c r="A2856" i="23"/>
  <c r="A2857" i="23"/>
  <c r="A2858" i="23"/>
  <c r="A2859" i="23"/>
  <c r="A2860" i="23"/>
  <c r="A2861" i="23"/>
  <c r="A2862" i="23"/>
  <c r="A2863" i="23"/>
  <c r="A2864" i="23"/>
  <c r="A2865" i="23"/>
  <c r="A2866" i="23"/>
  <c r="A2867" i="23"/>
  <c r="A2868" i="23"/>
  <c r="A2869" i="23"/>
  <c r="A2870" i="23"/>
  <c r="A2871" i="23"/>
  <c r="A2872" i="23"/>
  <c r="A2873" i="23"/>
  <c r="A2874" i="23"/>
  <c r="A2875" i="23"/>
  <c r="A2876" i="23"/>
  <c r="A2877" i="23"/>
  <c r="A2878" i="23"/>
  <c r="A2879" i="23"/>
  <c r="A2880" i="23"/>
  <c r="A2881" i="23"/>
  <c r="A2882" i="23"/>
  <c r="A2883" i="23"/>
  <c r="A2884" i="23"/>
  <c r="A2885" i="23"/>
  <c r="A2886" i="23"/>
  <c r="A2887" i="23"/>
  <c r="A2888" i="23"/>
  <c r="A2889" i="23"/>
  <c r="A2890" i="23"/>
  <c r="A2891" i="23"/>
  <c r="A2892" i="23"/>
  <c r="A2893" i="23"/>
  <c r="A2894" i="23"/>
  <c r="A2895" i="23"/>
  <c r="A2896" i="23"/>
  <c r="A2897" i="23"/>
  <c r="A2898" i="23"/>
  <c r="A2899" i="23"/>
  <c r="A2900" i="23"/>
  <c r="A2901" i="23"/>
  <c r="A2902" i="23"/>
  <c r="A2903" i="23"/>
  <c r="A2904" i="23"/>
  <c r="A2905" i="23"/>
  <c r="A2906" i="23"/>
  <c r="A2907" i="23"/>
  <c r="A2908" i="23"/>
  <c r="A2909" i="23"/>
  <c r="A2910" i="23"/>
  <c r="A2911" i="23"/>
  <c r="A2912" i="23"/>
  <c r="A2913" i="23"/>
  <c r="A2914" i="23"/>
  <c r="A2915" i="23"/>
  <c r="A2916" i="23"/>
  <c r="A2917" i="23"/>
  <c r="A2918" i="23"/>
  <c r="A2919" i="23"/>
  <c r="A2920" i="23"/>
  <c r="A2921" i="23"/>
  <c r="A2922" i="23"/>
  <c r="A2923" i="23"/>
  <c r="A2924" i="23"/>
  <c r="A2925" i="23"/>
  <c r="A2926" i="23"/>
  <c r="A2927" i="23"/>
  <c r="A2928" i="23"/>
  <c r="A2929" i="23"/>
  <c r="A2930" i="23"/>
  <c r="A2931" i="23"/>
  <c r="A2932" i="23"/>
  <c r="A2933" i="23"/>
  <c r="A2934" i="23"/>
  <c r="A2935" i="23"/>
  <c r="A2936" i="23"/>
  <c r="A2937" i="23"/>
  <c r="A2938" i="23"/>
  <c r="A2939" i="23"/>
  <c r="A2940" i="23"/>
  <c r="A2941" i="23"/>
  <c r="A2942" i="23"/>
  <c r="A2943" i="23"/>
  <c r="A2944" i="23"/>
  <c r="A2945" i="23"/>
  <c r="A2946" i="23"/>
  <c r="A2947" i="23"/>
  <c r="A2948" i="23"/>
  <c r="A2949" i="23"/>
  <c r="A2950" i="23"/>
  <c r="A2951" i="23"/>
  <c r="A2952" i="23"/>
  <c r="A2953" i="23"/>
  <c r="A2954" i="23"/>
  <c r="A2955" i="23"/>
  <c r="A2956" i="23"/>
  <c r="A2957" i="23"/>
  <c r="A2958" i="23"/>
  <c r="A2959" i="23"/>
  <c r="A2960" i="23"/>
  <c r="A2961" i="23"/>
  <c r="A2962" i="23"/>
  <c r="A2963" i="23"/>
  <c r="A2964" i="23"/>
  <c r="A2965" i="23"/>
  <c r="A2966" i="23"/>
  <c r="A2967" i="23"/>
  <c r="A2968" i="23"/>
  <c r="A2969" i="23"/>
  <c r="A2970" i="23"/>
  <c r="A2971" i="23"/>
  <c r="A2972" i="23"/>
  <c r="A2973" i="23"/>
  <c r="A2974" i="23"/>
  <c r="A2975" i="23"/>
  <c r="A2976" i="23"/>
  <c r="A2977" i="23"/>
  <c r="A2978" i="23"/>
  <c r="A2979" i="23"/>
  <c r="A2980" i="23"/>
  <c r="A2981" i="23"/>
  <c r="A2982" i="23"/>
  <c r="A2983" i="23"/>
  <c r="A2984" i="23"/>
  <c r="A2985" i="23"/>
  <c r="A2986" i="23"/>
  <c r="A2987" i="23"/>
  <c r="A2988" i="23"/>
  <c r="A2989" i="23"/>
  <c r="A2990" i="23"/>
  <c r="A2991" i="23"/>
  <c r="A2992" i="23"/>
  <c r="A2993" i="23"/>
  <c r="A2994" i="23"/>
  <c r="A2995" i="23"/>
  <c r="A2996" i="23"/>
  <c r="A2997" i="23"/>
  <c r="A2998" i="23"/>
  <c r="A2999" i="23"/>
  <c r="A3000" i="23"/>
  <c r="A3001" i="23"/>
  <c r="A3002" i="23"/>
  <c r="A3003" i="23"/>
  <c r="A3004" i="23"/>
  <c r="A3005" i="23"/>
  <c r="A3006" i="23"/>
  <c r="A3007" i="23"/>
  <c r="A3008" i="23"/>
  <c r="A3009" i="23"/>
  <c r="A3010" i="23"/>
  <c r="A3011" i="23"/>
  <c r="A3012" i="23"/>
  <c r="A3013" i="23"/>
  <c r="A3014" i="23"/>
  <c r="A3015" i="23"/>
  <c r="A3016" i="23"/>
  <c r="A3017" i="23"/>
  <c r="A3018" i="23"/>
  <c r="A3019" i="23"/>
  <c r="A3020" i="23"/>
  <c r="A3021" i="23"/>
  <c r="A3022" i="23"/>
  <c r="A3023" i="23"/>
  <c r="A3024" i="23"/>
  <c r="A3025" i="23"/>
  <c r="A3026" i="23"/>
  <c r="A3027" i="23"/>
  <c r="A3028" i="23"/>
  <c r="A3029" i="23"/>
  <c r="A3030" i="23"/>
  <c r="A3031" i="23"/>
  <c r="A3032" i="23"/>
  <c r="A3033" i="23"/>
  <c r="A3034" i="23"/>
  <c r="A3035" i="23"/>
  <c r="A3036" i="23"/>
  <c r="A3037" i="23"/>
  <c r="A3038" i="23"/>
  <c r="A3039" i="23"/>
  <c r="A3040" i="23"/>
  <c r="A3041" i="23"/>
  <c r="A3042" i="23"/>
  <c r="A3043" i="23"/>
  <c r="A3044" i="23"/>
  <c r="A3045" i="23"/>
  <c r="A3046" i="23"/>
  <c r="A3047" i="23"/>
  <c r="A3048" i="23"/>
  <c r="A3049" i="23"/>
  <c r="A3050" i="23"/>
  <c r="A3051" i="23"/>
  <c r="A3052" i="23"/>
  <c r="A3053" i="23"/>
  <c r="A3054" i="23"/>
  <c r="A3055" i="23"/>
  <c r="A3056" i="23"/>
  <c r="A3057" i="23"/>
  <c r="A3058" i="23"/>
  <c r="A3059" i="23"/>
  <c r="A3060" i="23"/>
  <c r="A3061" i="23"/>
  <c r="A3062" i="23"/>
  <c r="A3063" i="23"/>
  <c r="A3064" i="23"/>
  <c r="A3065" i="23"/>
  <c r="A3066" i="23"/>
  <c r="A3067" i="23"/>
  <c r="A3068" i="23"/>
  <c r="A3069" i="23"/>
  <c r="A3070" i="23"/>
  <c r="A3071" i="23"/>
  <c r="A3072" i="23"/>
  <c r="A3073" i="23"/>
  <c r="A3074" i="23"/>
  <c r="A3075" i="23"/>
  <c r="A3076" i="23"/>
  <c r="A3077" i="23"/>
  <c r="A3078" i="23"/>
  <c r="A3079" i="23"/>
  <c r="A3080" i="23"/>
  <c r="A3081" i="23"/>
  <c r="A3082" i="23"/>
  <c r="A3083" i="23"/>
  <c r="A3084" i="23"/>
  <c r="A3085" i="23"/>
  <c r="A3086" i="23"/>
  <c r="A3087" i="23"/>
  <c r="A3088" i="23"/>
  <c r="A3089" i="23"/>
  <c r="A3090" i="23"/>
  <c r="A3091" i="23"/>
  <c r="A3092" i="23"/>
  <c r="A3093" i="23"/>
  <c r="A3094" i="23"/>
  <c r="A3095" i="23"/>
  <c r="A3096" i="23"/>
  <c r="A3097" i="23"/>
  <c r="A3098" i="23"/>
  <c r="A3099" i="23"/>
  <c r="A3100" i="23"/>
  <c r="A3101" i="23"/>
  <c r="A3102" i="23"/>
  <c r="A3103" i="23"/>
  <c r="A3104" i="23"/>
  <c r="A3105" i="23"/>
  <c r="A3106" i="23"/>
  <c r="A3107" i="23"/>
  <c r="A3108" i="23"/>
  <c r="A3109" i="23"/>
  <c r="A3110" i="23"/>
  <c r="A3111" i="23"/>
  <c r="A3112" i="23"/>
  <c r="A3113" i="23"/>
  <c r="A3114" i="23"/>
  <c r="A3115" i="23"/>
  <c r="A3116" i="23"/>
  <c r="A3117" i="23"/>
  <c r="A3118" i="23"/>
  <c r="A3119" i="23"/>
  <c r="A3120" i="23"/>
  <c r="A3121" i="23"/>
  <c r="A3122" i="23"/>
  <c r="A3123" i="23"/>
  <c r="A3124" i="23"/>
  <c r="A3125" i="23"/>
  <c r="A3126" i="23"/>
  <c r="A3127" i="23"/>
  <c r="A3128" i="23"/>
  <c r="A3129" i="23"/>
  <c r="A3130" i="23"/>
  <c r="A3131" i="23"/>
  <c r="A3132" i="23"/>
  <c r="A3133" i="23"/>
  <c r="A3134" i="23"/>
  <c r="A3135" i="23"/>
  <c r="A3136" i="23"/>
  <c r="A3137" i="23"/>
  <c r="A3138" i="23"/>
  <c r="A3139" i="23"/>
  <c r="A3140" i="23"/>
  <c r="A3141" i="23"/>
  <c r="A3142" i="23"/>
  <c r="A3143" i="23"/>
  <c r="A3144" i="23"/>
  <c r="A3145" i="23"/>
  <c r="A3146" i="23"/>
  <c r="A3147" i="23"/>
  <c r="A3148" i="23"/>
  <c r="A3149" i="23"/>
  <c r="A3150" i="23"/>
  <c r="A3151" i="23"/>
  <c r="A3152" i="23"/>
  <c r="A3153" i="23"/>
  <c r="A3154" i="23"/>
  <c r="A3155" i="23"/>
  <c r="A3156" i="23"/>
  <c r="A3157" i="23"/>
  <c r="A3158" i="23"/>
  <c r="A3159" i="23"/>
  <c r="A3160" i="23"/>
  <c r="A3161" i="23"/>
  <c r="A3162" i="23"/>
  <c r="A3163" i="23"/>
  <c r="A3164" i="23"/>
  <c r="A3165" i="23"/>
  <c r="A3166" i="23"/>
  <c r="A3167" i="23"/>
  <c r="A3168" i="23"/>
  <c r="A3169" i="23"/>
  <c r="A3170" i="23"/>
  <c r="A3171" i="23"/>
  <c r="A3172" i="23"/>
  <c r="A3173" i="23"/>
  <c r="A3174" i="23"/>
  <c r="A3175" i="23"/>
  <c r="A3176" i="23"/>
  <c r="A3177" i="23"/>
  <c r="A3178" i="23"/>
  <c r="A3179" i="23"/>
  <c r="A3180" i="23"/>
  <c r="A3181" i="23"/>
  <c r="A3182" i="23"/>
  <c r="A3183" i="23"/>
  <c r="A3184" i="23"/>
  <c r="A3185" i="23"/>
  <c r="A3186" i="23"/>
  <c r="A3187" i="23"/>
  <c r="A3188" i="23"/>
  <c r="A3189" i="23"/>
  <c r="A3190" i="23"/>
  <c r="A3191" i="23"/>
  <c r="A3192" i="23"/>
  <c r="A3193" i="23"/>
  <c r="A3194" i="23"/>
  <c r="A3195" i="23"/>
  <c r="A3196" i="23"/>
  <c r="A3197" i="23"/>
  <c r="A3198" i="23"/>
  <c r="A3199" i="23"/>
  <c r="A3200" i="23"/>
  <c r="A3201" i="23"/>
  <c r="A3202" i="23"/>
  <c r="A3203" i="23"/>
  <c r="A3204" i="23"/>
  <c r="A3205" i="23"/>
  <c r="A3206" i="23"/>
  <c r="A3207" i="23"/>
  <c r="A3208" i="23"/>
  <c r="A3209" i="23"/>
  <c r="A3210" i="23"/>
  <c r="A3211" i="23"/>
  <c r="A3212" i="23"/>
  <c r="A3213" i="23"/>
  <c r="A3214" i="23"/>
  <c r="A3215" i="23"/>
  <c r="A3216" i="23"/>
  <c r="A3217" i="23"/>
  <c r="A3218" i="23"/>
  <c r="A3219" i="23"/>
  <c r="A3220" i="23"/>
  <c r="A3221" i="23"/>
  <c r="A3222" i="23"/>
  <c r="A3223" i="23"/>
  <c r="A3224" i="23"/>
  <c r="A3225" i="23"/>
  <c r="A3226" i="23"/>
  <c r="A3227" i="23"/>
  <c r="A3228" i="23"/>
  <c r="A3229" i="23"/>
  <c r="A3230" i="23"/>
  <c r="A3231" i="23"/>
  <c r="A3232" i="23"/>
  <c r="A3233" i="23"/>
  <c r="A3234" i="23"/>
  <c r="A3235" i="23"/>
  <c r="A3236" i="23"/>
  <c r="A3237" i="23"/>
  <c r="A3238" i="23"/>
  <c r="A3239" i="23"/>
  <c r="A3240" i="23"/>
  <c r="A3241" i="23"/>
  <c r="A3242" i="23"/>
  <c r="A3243" i="23"/>
  <c r="A3244" i="23"/>
  <c r="A3245" i="23"/>
  <c r="A3246" i="23"/>
  <c r="A3247" i="23"/>
  <c r="A3248" i="23"/>
  <c r="A3249" i="23"/>
  <c r="A3250" i="23"/>
  <c r="A3251" i="23"/>
  <c r="A3252" i="23"/>
  <c r="A3253" i="23"/>
  <c r="A3254" i="23"/>
  <c r="A3255" i="23"/>
  <c r="A3256" i="23"/>
  <c r="A3257" i="23"/>
  <c r="A3258" i="23"/>
  <c r="A3259" i="23"/>
  <c r="A3260" i="23"/>
  <c r="A3261" i="23"/>
  <c r="A3262" i="23"/>
  <c r="A3263" i="23"/>
  <c r="A3264" i="23"/>
  <c r="A3265" i="23"/>
  <c r="A3266" i="23"/>
  <c r="A3267" i="23"/>
  <c r="A3268" i="23"/>
  <c r="A3269" i="23"/>
  <c r="A3270" i="23"/>
  <c r="A3271" i="23"/>
  <c r="A3272" i="23"/>
  <c r="A3273" i="23"/>
  <c r="A3274" i="23"/>
  <c r="A3275" i="23"/>
  <c r="A3276" i="23"/>
  <c r="A3277" i="23"/>
  <c r="A3278" i="23"/>
  <c r="A3279" i="23"/>
  <c r="A3280" i="23"/>
  <c r="A3281" i="23"/>
  <c r="A3282" i="23"/>
  <c r="A3283" i="23"/>
  <c r="A3284" i="23"/>
  <c r="A3285" i="23"/>
  <c r="A3286" i="23"/>
  <c r="A3287" i="23"/>
  <c r="A3288" i="23"/>
  <c r="A3289" i="23"/>
  <c r="A3290" i="23"/>
  <c r="A3291" i="23"/>
  <c r="A3292" i="23"/>
  <c r="A3293" i="23"/>
  <c r="A3294" i="23"/>
  <c r="A3295" i="23"/>
  <c r="A3296" i="23"/>
  <c r="A3297" i="23"/>
  <c r="A3298" i="23"/>
  <c r="A3299" i="23"/>
  <c r="A3300" i="23"/>
  <c r="A3301" i="23"/>
  <c r="A3302" i="23"/>
  <c r="A3303" i="23"/>
  <c r="A3304" i="23"/>
  <c r="A3305" i="23"/>
  <c r="A3306" i="23"/>
  <c r="A3307" i="23"/>
  <c r="A3308" i="23"/>
  <c r="A3309" i="23"/>
  <c r="A3310" i="23"/>
  <c r="A3311" i="23"/>
  <c r="A3312" i="23"/>
  <c r="A3313" i="23"/>
  <c r="A3314" i="23"/>
  <c r="A3315" i="23"/>
  <c r="A3316" i="23"/>
  <c r="A3317" i="23"/>
  <c r="A3318" i="23"/>
  <c r="A3319" i="23"/>
  <c r="A3320" i="23"/>
  <c r="A3321" i="23"/>
  <c r="A3322" i="23"/>
  <c r="A3323" i="23"/>
  <c r="A3324" i="23"/>
  <c r="A3325" i="23"/>
  <c r="A3326" i="23"/>
  <c r="A3327" i="23"/>
  <c r="A3328" i="23"/>
  <c r="A3329" i="23"/>
  <c r="A3330" i="23"/>
  <c r="A3331" i="23"/>
  <c r="A3332" i="23"/>
  <c r="A3333" i="23"/>
  <c r="A3334" i="23"/>
  <c r="A3335" i="23"/>
  <c r="A3336" i="23"/>
  <c r="A3337" i="23"/>
  <c r="A3338" i="23"/>
  <c r="A3339" i="23"/>
  <c r="A3340" i="23"/>
  <c r="A3341" i="23"/>
  <c r="A3342" i="23"/>
  <c r="A3343" i="23"/>
  <c r="A3344" i="23"/>
  <c r="A3345" i="23"/>
  <c r="A3346" i="23"/>
  <c r="A3347" i="23"/>
  <c r="A3348" i="23"/>
  <c r="A3349" i="23"/>
  <c r="A3350" i="23"/>
  <c r="A3351" i="23"/>
  <c r="A3352" i="23"/>
  <c r="A3353" i="23"/>
  <c r="A3354" i="23"/>
  <c r="A3355" i="23"/>
  <c r="A3356" i="23"/>
  <c r="A3357" i="23"/>
  <c r="A3358" i="23"/>
  <c r="A3359" i="23"/>
  <c r="A3360" i="23"/>
  <c r="A3361" i="23"/>
  <c r="A3362" i="23"/>
  <c r="A3363" i="23"/>
  <c r="A3364" i="23"/>
  <c r="A3365" i="23"/>
  <c r="A3366" i="23"/>
  <c r="A3367" i="23"/>
  <c r="A3368" i="23"/>
  <c r="A3369" i="23"/>
  <c r="A3370" i="23"/>
  <c r="A3371" i="23"/>
  <c r="A3372" i="23"/>
  <c r="A3373" i="23"/>
  <c r="A3374" i="23"/>
  <c r="A3375" i="23"/>
  <c r="A3376" i="23"/>
  <c r="A3377" i="23"/>
  <c r="A3378" i="23"/>
  <c r="A3379" i="23"/>
  <c r="A3380" i="23"/>
  <c r="A3381" i="23"/>
  <c r="A3382" i="23"/>
  <c r="A3383" i="23"/>
  <c r="A3384" i="23"/>
  <c r="A3385" i="23"/>
  <c r="A3386" i="23"/>
  <c r="A3387" i="23"/>
  <c r="A3388" i="23"/>
  <c r="A3389" i="23"/>
  <c r="A3390" i="23"/>
  <c r="A3391" i="23"/>
  <c r="A3392" i="23"/>
  <c r="A3393" i="23"/>
  <c r="A3394" i="23"/>
  <c r="A3395" i="23"/>
  <c r="A3396" i="23"/>
  <c r="A3397" i="23"/>
  <c r="A3398" i="23"/>
  <c r="A3399" i="23"/>
  <c r="A3400" i="23"/>
  <c r="A3401" i="23"/>
  <c r="A3402" i="23"/>
  <c r="A3403" i="23"/>
  <c r="A3404" i="23"/>
  <c r="A3405" i="23"/>
  <c r="A3406" i="23"/>
  <c r="A3407" i="23"/>
  <c r="A3408" i="23"/>
  <c r="A3409" i="23"/>
  <c r="A3410" i="23"/>
  <c r="A3411" i="23"/>
  <c r="A3412" i="23"/>
  <c r="A3413" i="23"/>
  <c r="A3414" i="23"/>
  <c r="A3415" i="23"/>
  <c r="A3416" i="23"/>
  <c r="A3417" i="23"/>
  <c r="A3418" i="23"/>
  <c r="A3419" i="23"/>
  <c r="A3420" i="23"/>
  <c r="A3421" i="23"/>
  <c r="A3422" i="23"/>
  <c r="A3423" i="23"/>
  <c r="A3424" i="23"/>
  <c r="A3425" i="23"/>
  <c r="A3426" i="23"/>
  <c r="A3427" i="23"/>
  <c r="A3428" i="23"/>
  <c r="A3429" i="23"/>
  <c r="A3430" i="23"/>
  <c r="A3431" i="23"/>
  <c r="A3432" i="23"/>
  <c r="A3433" i="23"/>
  <c r="A3434" i="23"/>
  <c r="A3435" i="23"/>
  <c r="A3436" i="23"/>
  <c r="A3437" i="23"/>
  <c r="A3438" i="23"/>
  <c r="A3439" i="23"/>
  <c r="A3440" i="23"/>
  <c r="A3441" i="23"/>
  <c r="A3442" i="23"/>
  <c r="A3443" i="23"/>
  <c r="A3444" i="23"/>
  <c r="A3445" i="23"/>
  <c r="A3446" i="23"/>
  <c r="A3447" i="23"/>
  <c r="A3448" i="23"/>
  <c r="A3449" i="23"/>
  <c r="A3450" i="23"/>
  <c r="A3451" i="23"/>
  <c r="A3452" i="23"/>
  <c r="A3453" i="23"/>
  <c r="A3454" i="23"/>
  <c r="A3455" i="23"/>
  <c r="A3456" i="23"/>
  <c r="A3457" i="23"/>
  <c r="A3458" i="23"/>
  <c r="A3459" i="23"/>
  <c r="A3460" i="23"/>
  <c r="A3461" i="23"/>
  <c r="A3462" i="23"/>
  <c r="A3463" i="23"/>
  <c r="A3464" i="23"/>
  <c r="A3465" i="23"/>
  <c r="A3466" i="23"/>
  <c r="A3467" i="23"/>
  <c r="A3468" i="23"/>
  <c r="A3469" i="23"/>
  <c r="A3470" i="23"/>
  <c r="A3471" i="23"/>
  <c r="A3472" i="23"/>
  <c r="A3473" i="23"/>
  <c r="A3474" i="23"/>
  <c r="A3475" i="23"/>
  <c r="A3476" i="23"/>
  <c r="A3477" i="23"/>
  <c r="A3478" i="23"/>
  <c r="A3479" i="23"/>
  <c r="A3480" i="23"/>
  <c r="A3481" i="23"/>
  <c r="A3482" i="23"/>
  <c r="A3483" i="23"/>
  <c r="A3484" i="23"/>
  <c r="A3485" i="23"/>
  <c r="A3486" i="23"/>
  <c r="A3487" i="23"/>
  <c r="A3488" i="23"/>
  <c r="A3489" i="23"/>
  <c r="A3490" i="23"/>
  <c r="A3491" i="23"/>
  <c r="A3492" i="23"/>
  <c r="A3493" i="23"/>
  <c r="A3494" i="23"/>
  <c r="A3495" i="23"/>
  <c r="A3496" i="23"/>
  <c r="A3497" i="23"/>
  <c r="A3498" i="23"/>
  <c r="A3499" i="23"/>
  <c r="A3500" i="23"/>
  <c r="A3501" i="23"/>
  <c r="A3502" i="23"/>
  <c r="A3503" i="23"/>
  <c r="A3504" i="23"/>
  <c r="A3505" i="23"/>
  <c r="A3506" i="23"/>
  <c r="A3507" i="23"/>
  <c r="A3508" i="23"/>
  <c r="A3509" i="23"/>
  <c r="A3510" i="23"/>
  <c r="A3511" i="23"/>
  <c r="A3512" i="23"/>
  <c r="A3513" i="23"/>
  <c r="A3514" i="23"/>
  <c r="A3515" i="23"/>
  <c r="A3516" i="23"/>
  <c r="A3517" i="23"/>
  <c r="A3518" i="23"/>
  <c r="A3519" i="23"/>
  <c r="A3520" i="23"/>
  <c r="A3521" i="23"/>
  <c r="A3522" i="23"/>
  <c r="A3523" i="23"/>
  <c r="A3524" i="23"/>
  <c r="A3525" i="23"/>
  <c r="A3526" i="23"/>
  <c r="A3527" i="23"/>
  <c r="A3528" i="23"/>
  <c r="A3529" i="23"/>
  <c r="A3530" i="23"/>
  <c r="A3531" i="23"/>
  <c r="A3532" i="23"/>
  <c r="A3533" i="23"/>
  <c r="A3534" i="23"/>
  <c r="A3535" i="23"/>
  <c r="A3536" i="23"/>
  <c r="A3537" i="23"/>
  <c r="A3538" i="23"/>
  <c r="A3539" i="23"/>
  <c r="A3540" i="23"/>
  <c r="A3541" i="23"/>
  <c r="A3542" i="23"/>
  <c r="A3543" i="23"/>
  <c r="A3544" i="23"/>
  <c r="A3545" i="23"/>
  <c r="A3546" i="23"/>
  <c r="A3547" i="23"/>
  <c r="A3548" i="23"/>
  <c r="A3549" i="23"/>
  <c r="A3550" i="23"/>
  <c r="A3551" i="23"/>
  <c r="A3552" i="23"/>
  <c r="A3553" i="23"/>
  <c r="A3554" i="23"/>
  <c r="A3555" i="23"/>
  <c r="A3556" i="23"/>
  <c r="A3557" i="23"/>
  <c r="A3558" i="23"/>
  <c r="A3559" i="23"/>
  <c r="A3560" i="23"/>
  <c r="A3561" i="23"/>
  <c r="A3562" i="23"/>
  <c r="A3563" i="23"/>
  <c r="A3564" i="23"/>
  <c r="A3565" i="23"/>
  <c r="A3566" i="23"/>
  <c r="A3567" i="23"/>
  <c r="A3568" i="23"/>
  <c r="A3569" i="23"/>
  <c r="A3570" i="23"/>
  <c r="A3571" i="23"/>
  <c r="A3572" i="23"/>
  <c r="A3573" i="23"/>
  <c r="A3574" i="23"/>
  <c r="A3575" i="23"/>
  <c r="A3576" i="23"/>
  <c r="A3577" i="23"/>
  <c r="A3578" i="23"/>
  <c r="A3579" i="23"/>
  <c r="A3580" i="23"/>
  <c r="A3581" i="23"/>
  <c r="A3582" i="23"/>
  <c r="A3583" i="23"/>
  <c r="A3584" i="23"/>
  <c r="A3585" i="23"/>
  <c r="A3586" i="23"/>
  <c r="A3587" i="23"/>
  <c r="A3588" i="23"/>
  <c r="A3589" i="23"/>
  <c r="A3590" i="23"/>
  <c r="A3591" i="23"/>
  <c r="A3592" i="23"/>
  <c r="A3593" i="23"/>
  <c r="A3594" i="23"/>
  <c r="A3595" i="23"/>
  <c r="A3596" i="23"/>
  <c r="A3597" i="23"/>
  <c r="A3598" i="23"/>
  <c r="A3599" i="23"/>
  <c r="A3600" i="23"/>
  <c r="A3601" i="23"/>
  <c r="A3602" i="23"/>
  <c r="A3603" i="23"/>
  <c r="A3604" i="23"/>
  <c r="A3605" i="23"/>
  <c r="A3606" i="23"/>
  <c r="A3607" i="23"/>
  <c r="A3608" i="23"/>
  <c r="A3609" i="23"/>
  <c r="A3610" i="23"/>
  <c r="A3611" i="23"/>
  <c r="A3612" i="23"/>
  <c r="A3613" i="23"/>
  <c r="A3614" i="23"/>
  <c r="A3615" i="23"/>
  <c r="A3616" i="23"/>
  <c r="A3617" i="23"/>
  <c r="A3618" i="23"/>
  <c r="A3619" i="23"/>
  <c r="A3620" i="23"/>
  <c r="A3621" i="23"/>
  <c r="A3622" i="23"/>
  <c r="A3623" i="23"/>
  <c r="A3624" i="23"/>
  <c r="A3625" i="23"/>
  <c r="A3626" i="23"/>
  <c r="A3627" i="23"/>
  <c r="A3628" i="23"/>
  <c r="A3629" i="23"/>
  <c r="A3630" i="23"/>
  <c r="A3631" i="23"/>
  <c r="A3632" i="23"/>
  <c r="A3633" i="23"/>
  <c r="A3634" i="23"/>
  <c r="A3635" i="23"/>
  <c r="A3636" i="23"/>
  <c r="A3637" i="23"/>
  <c r="A3638" i="23"/>
  <c r="A3639" i="23"/>
  <c r="A3640" i="23"/>
  <c r="A3641" i="23"/>
  <c r="A3642" i="23"/>
  <c r="A3643" i="23"/>
  <c r="A3644" i="23"/>
  <c r="A3645" i="23"/>
  <c r="A3646" i="23"/>
  <c r="A3647" i="23"/>
  <c r="A3648" i="23"/>
  <c r="A2" i="23"/>
  <c r="U3" i="4" l="1"/>
  <c r="V17" i="4"/>
  <c r="W7" i="4" l="1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6" i="4"/>
  <c r="W3" i="4"/>
  <c r="W4" i="4"/>
  <c r="W5" i="4"/>
  <c r="W2" i="4"/>
  <c r="V2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AV4" i="15" l="1"/>
  <c r="AV5" i="15"/>
  <c r="AV6" i="15"/>
  <c r="AV7" i="15"/>
  <c r="AV8" i="15"/>
  <c r="AV9" i="15"/>
  <c r="AV10" i="15"/>
  <c r="AV11" i="15"/>
  <c r="AV12" i="15"/>
  <c r="AV13" i="15"/>
  <c r="AV14" i="15"/>
  <c r="AV15" i="15"/>
  <c r="AV16" i="15"/>
  <c r="AV17" i="15"/>
  <c r="AV18" i="15"/>
  <c r="AV19" i="15"/>
  <c r="AV20" i="15"/>
  <c r="AV21" i="15"/>
  <c r="AV22" i="15"/>
  <c r="AV23" i="15"/>
  <c r="AV24" i="15"/>
  <c r="AV25" i="15"/>
  <c r="AV26" i="15"/>
  <c r="AV27" i="15"/>
  <c r="AV28" i="15"/>
  <c r="AV29" i="15"/>
  <c r="AV30" i="15"/>
  <c r="AV31" i="15"/>
  <c r="AV32" i="15"/>
  <c r="AV33" i="15"/>
  <c r="AV34" i="15"/>
  <c r="AV35" i="15"/>
  <c r="AV36" i="15"/>
  <c r="AV37" i="15"/>
  <c r="AV38" i="15"/>
  <c r="AV39" i="15"/>
  <c r="AV40" i="15"/>
  <c r="AV41" i="15"/>
  <c r="AV42" i="15"/>
  <c r="AV3" i="15"/>
  <c r="AG4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3" i="15"/>
  <c r="W4" i="15"/>
  <c r="W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3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3" i="15"/>
  <c r="K19" i="13" l="1"/>
  <c r="K18" i="13"/>
  <c r="G19" i="13"/>
  <c r="G18" i="13"/>
  <c r="C19" i="13"/>
  <c r="C18" i="13"/>
  <c r="C2" i="12"/>
  <c r="C19" i="12"/>
  <c r="C18" i="12"/>
  <c r="R19" i="11"/>
  <c r="R18" i="11"/>
  <c r="M19" i="11"/>
  <c r="M18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2" i="11"/>
  <c r="AA19" i="9"/>
  <c r="AA18" i="9"/>
  <c r="W19" i="9"/>
  <c r="W18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2" i="9"/>
  <c r="O3" i="9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2" i="9"/>
  <c r="K2" i="9"/>
  <c r="K19" i="9"/>
  <c r="K18" i="9"/>
  <c r="G19" i="9"/>
  <c r="G18" i="9"/>
  <c r="C19" i="9"/>
  <c r="C18" i="9"/>
  <c r="C2" i="9"/>
  <c r="AQ4" i="15"/>
  <c r="AQ5" i="15"/>
  <c r="AQ6" i="15"/>
  <c r="AQ7" i="15"/>
  <c r="AQ8" i="15"/>
  <c r="AQ9" i="15"/>
  <c r="AQ10" i="15"/>
  <c r="AQ11" i="15"/>
  <c r="AQ12" i="15"/>
  <c r="AQ13" i="15"/>
  <c r="AQ14" i="15"/>
  <c r="AQ15" i="15"/>
  <c r="AQ16" i="15"/>
  <c r="AQ17" i="15"/>
  <c r="AQ18" i="15"/>
  <c r="AQ19" i="15"/>
  <c r="AQ20" i="15"/>
  <c r="AQ21" i="15"/>
  <c r="AQ22" i="15"/>
  <c r="AQ23" i="15"/>
  <c r="AQ24" i="15"/>
  <c r="AQ25" i="15"/>
  <c r="AQ26" i="15"/>
  <c r="AQ27" i="15"/>
  <c r="AQ28" i="15"/>
  <c r="AQ29" i="15"/>
  <c r="AQ30" i="15"/>
  <c r="AQ31" i="15"/>
  <c r="AQ32" i="15"/>
  <c r="AQ33" i="15"/>
  <c r="AQ34" i="15"/>
  <c r="AQ35" i="15"/>
  <c r="AQ36" i="15"/>
  <c r="AQ37" i="15"/>
  <c r="AQ38" i="15"/>
  <c r="AQ39" i="15"/>
  <c r="AQ40" i="15"/>
  <c r="AQ41" i="15"/>
  <c r="AQ42" i="15"/>
  <c r="AQ3" i="15"/>
  <c r="AL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3" i="15"/>
  <c r="AB4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3" i="15"/>
  <c r="M20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3" i="15"/>
  <c r="K4" i="13"/>
  <c r="K12" i="13"/>
  <c r="K28" i="13"/>
  <c r="K26" i="13"/>
  <c r="K24" i="13"/>
  <c r="K20" i="13"/>
  <c r="K25" i="13"/>
  <c r="K16" i="13"/>
  <c r="K2" i="13"/>
  <c r="K7" i="13"/>
  <c r="K17" i="13"/>
  <c r="K5" i="13"/>
  <c r="K33" i="13"/>
  <c r="K30" i="13"/>
  <c r="K8" i="13"/>
  <c r="K3" i="13"/>
  <c r="K38" i="13"/>
  <c r="K32" i="13"/>
  <c r="K9" i="13"/>
  <c r="K21" i="13"/>
  <c r="K22" i="13"/>
  <c r="K15" i="13"/>
  <c r="K35" i="13"/>
  <c r="K23" i="13"/>
  <c r="K40" i="13"/>
  <c r="K31" i="13"/>
  <c r="K29" i="13"/>
  <c r="K13" i="13"/>
  <c r="K14" i="13"/>
  <c r="K27" i="13"/>
  <c r="K37" i="13"/>
  <c r="K6" i="13"/>
  <c r="K10" i="13"/>
  <c r="K11" i="13"/>
  <c r="K34" i="13"/>
  <c r="K36" i="13"/>
  <c r="K39" i="13"/>
  <c r="K41" i="13"/>
  <c r="G4" i="13"/>
  <c r="G12" i="13"/>
  <c r="G28" i="13"/>
  <c r="G26" i="13"/>
  <c r="G24" i="13"/>
  <c r="G20" i="13"/>
  <c r="G25" i="13"/>
  <c r="G16" i="13"/>
  <c r="G2" i="13"/>
  <c r="G7" i="13"/>
  <c r="G17" i="13"/>
  <c r="G5" i="13"/>
  <c r="G33" i="13"/>
  <c r="G30" i="13"/>
  <c r="G8" i="13"/>
  <c r="G3" i="13"/>
  <c r="G38" i="13"/>
  <c r="G32" i="13"/>
  <c r="G9" i="13"/>
  <c r="G21" i="13"/>
  <c r="G22" i="13"/>
  <c r="G15" i="13"/>
  <c r="G35" i="13"/>
  <c r="G23" i="13"/>
  <c r="G40" i="13"/>
  <c r="G31" i="13"/>
  <c r="G29" i="13"/>
  <c r="G13" i="13"/>
  <c r="G14" i="13"/>
  <c r="G27" i="13"/>
  <c r="G37" i="13"/>
  <c r="G6" i="13"/>
  <c r="G10" i="13"/>
  <c r="G11" i="13"/>
  <c r="G34" i="13"/>
  <c r="G36" i="13"/>
  <c r="G39" i="13"/>
  <c r="G41" i="13"/>
  <c r="C4" i="13"/>
  <c r="C12" i="13"/>
  <c r="C28" i="13"/>
  <c r="C26" i="13"/>
  <c r="C24" i="13"/>
  <c r="C20" i="13"/>
  <c r="C25" i="13"/>
  <c r="C16" i="13"/>
  <c r="C2" i="13"/>
  <c r="C7" i="13"/>
  <c r="C17" i="13"/>
  <c r="C5" i="13"/>
  <c r="C33" i="13"/>
  <c r="C30" i="13"/>
  <c r="C8" i="13"/>
  <c r="C3" i="13"/>
  <c r="C38" i="13"/>
  <c r="C32" i="13"/>
  <c r="C9" i="13"/>
  <c r="C21" i="13"/>
  <c r="C22" i="13"/>
  <c r="C15" i="13"/>
  <c r="C35" i="13"/>
  <c r="C23" i="13"/>
  <c r="C40" i="13"/>
  <c r="C31" i="13"/>
  <c r="C29" i="13"/>
  <c r="C13" i="13"/>
  <c r="C14" i="13"/>
  <c r="C27" i="13"/>
  <c r="C37" i="13"/>
  <c r="C6" i="13"/>
  <c r="C10" i="13"/>
  <c r="C11" i="13"/>
  <c r="C34" i="13"/>
  <c r="C36" i="13"/>
  <c r="C39" i="13"/>
  <c r="C41" i="13"/>
  <c r="R4" i="11"/>
  <c r="R12" i="11"/>
  <c r="R28" i="11"/>
  <c r="R26" i="11"/>
  <c r="R24" i="11"/>
  <c r="R20" i="11"/>
  <c r="R25" i="11"/>
  <c r="R16" i="11"/>
  <c r="R2" i="11"/>
  <c r="R7" i="11"/>
  <c r="R17" i="11"/>
  <c r="R5" i="11"/>
  <c r="R33" i="11"/>
  <c r="R30" i="11"/>
  <c r="R8" i="11"/>
  <c r="R3" i="11"/>
  <c r="R38" i="11"/>
  <c r="R32" i="11"/>
  <c r="R9" i="11"/>
  <c r="R21" i="11"/>
  <c r="R22" i="11"/>
  <c r="R15" i="11"/>
  <c r="R35" i="11"/>
  <c r="R23" i="11"/>
  <c r="R40" i="11"/>
  <c r="R31" i="11"/>
  <c r="R29" i="11"/>
  <c r="R13" i="11"/>
  <c r="R14" i="11"/>
  <c r="R27" i="11"/>
  <c r="R37" i="11"/>
  <c r="R6" i="11"/>
  <c r="R10" i="11"/>
  <c r="R11" i="11"/>
  <c r="R34" i="11"/>
  <c r="R36" i="11"/>
  <c r="R39" i="11"/>
  <c r="R41" i="11"/>
  <c r="AA3" i="9"/>
  <c r="AA4" i="9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2" i="9"/>
  <c r="C4" i="12"/>
  <c r="C12" i="12"/>
  <c r="C28" i="12"/>
  <c r="C26" i="12"/>
  <c r="C24" i="12"/>
  <c r="C20" i="12"/>
  <c r="C25" i="12"/>
  <c r="C16" i="12"/>
  <c r="C7" i="12"/>
  <c r="C17" i="12"/>
  <c r="C5" i="12"/>
  <c r="C33" i="12"/>
  <c r="C30" i="12"/>
  <c r="C8" i="12"/>
  <c r="C3" i="12"/>
  <c r="C38" i="12"/>
  <c r="C32" i="12"/>
  <c r="C9" i="12"/>
  <c r="C21" i="12"/>
  <c r="C22" i="12"/>
  <c r="C15" i="12"/>
  <c r="C35" i="12"/>
  <c r="C23" i="12"/>
  <c r="C40" i="12"/>
  <c r="C31" i="12"/>
  <c r="C29" i="12"/>
  <c r="C13" i="12"/>
  <c r="C14" i="12"/>
  <c r="C27" i="12"/>
  <c r="C37" i="12"/>
  <c r="C6" i="12"/>
  <c r="C10" i="12"/>
  <c r="C11" i="12"/>
  <c r="C34" i="12"/>
  <c r="C36" i="12"/>
  <c r="C39" i="12"/>
  <c r="C41" i="12"/>
  <c r="M4" i="11"/>
  <c r="M12" i="11"/>
  <c r="M28" i="11"/>
  <c r="M26" i="11"/>
  <c r="M24" i="11"/>
  <c r="M20" i="11"/>
  <c r="M25" i="11"/>
  <c r="M16" i="11"/>
  <c r="M2" i="11"/>
  <c r="M7" i="11"/>
  <c r="M17" i="11"/>
  <c r="M5" i="11"/>
  <c r="M33" i="11"/>
  <c r="M30" i="11"/>
  <c r="M8" i="11"/>
  <c r="M3" i="11"/>
  <c r="M38" i="11"/>
  <c r="M32" i="11"/>
  <c r="M9" i="11"/>
  <c r="M21" i="11"/>
  <c r="M22" i="11"/>
  <c r="M15" i="11"/>
  <c r="M35" i="11"/>
  <c r="M23" i="11"/>
  <c r="M40" i="11"/>
  <c r="M31" i="11"/>
  <c r="M29" i="11"/>
  <c r="M13" i="11"/>
  <c r="M14" i="11"/>
  <c r="M27" i="11"/>
  <c r="M37" i="11"/>
  <c r="M6" i="11"/>
  <c r="M10" i="11"/>
  <c r="M11" i="11"/>
  <c r="M34" i="11"/>
  <c r="M36" i="11"/>
  <c r="M39" i="11"/>
  <c r="M41" i="11"/>
  <c r="W3" i="9" l="1"/>
  <c r="W4" i="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2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2" i="9"/>
  <c r="C39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40" i="9"/>
  <c r="C41" i="9"/>
</calcChain>
</file>

<file path=xl/comments1.xml><?xml version="1.0" encoding="utf-8"?>
<comments xmlns="http://schemas.openxmlformats.org/spreadsheetml/2006/main">
  <authors>
    <author>Jeff D. Strom</author>
  </authors>
  <commentList>
    <comment ref="N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All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no lakes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ignores lakes and 150 ft stream buffer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ignores lakes, 150 ft stream buffer, and urban areas</t>
        </r>
      </text>
    </comment>
  </commentList>
</comments>
</file>

<file path=xl/comments2.xml><?xml version="1.0" encoding="utf-8"?>
<comments xmlns="http://schemas.openxmlformats.org/spreadsheetml/2006/main">
  <authors>
    <author>Jeff D. Strom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includes everything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 and 150ft stream buffer areas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lakes, 150ft stream buffer, and developed areas</t>
        </r>
      </text>
    </comment>
  </commentList>
</comments>
</file>

<file path=xl/comments3.xml><?xml version="1.0" encoding="utf-8"?>
<comments xmlns="http://schemas.openxmlformats.org/spreadsheetml/2006/main">
  <authors>
    <author>Jeff D. Strom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</t>
        </r>
      </text>
    </comment>
  </commentList>
</comments>
</file>

<file path=xl/comments4.xml><?xml version="1.0" encoding="utf-8"?>
<comments xmlns="http://schemas.openxmlformats.org/spreadsheetml/2006/main">
  <authors>
    <author>Jeff D. Strom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Jeff D. Strom:</t>
        </r>
        <r>
          <rPr>
            <sz val="9"/>
            <color indexed="81"/>
            <rFont val="Tahoma"/>
            <family val="2"/>
          </rPr>
          <t xml:space="preserve">
Does not include lakes</t>
        </r>
      </text>
    </comment>
  </commentList>
</comments>
</file>

<file path=xl/sharedStrings.xml><?xml version="1.0" encoding="utf-8"?>
<sst xmlns="http://schemas.openxmlformats.org/spreadsheetml/2006/main" count="20389" uniqueCount="3334">
  <si>
    <t>AUID</t>
  </si>
  <si>
    <t>Reach Description</t>
  </si>
  <si>
    <t>Station ID</t>
  </si>
  <si>
    <t>Aquatic Life</t>
  </si>
  <si>
    <t>Fish IBI</t>
  </si>
  <si>
    <t>Invert IBI</t>
  </si>
  <si>
    <t>TSS</t>
  </si>
  <si>
    <t>Secchi Tube</t>
  </si>
  <si>
    <t>Chloride</t>
  </si>
  <si>
    <t>pH</t>
  </si>
  <si>
    <t>Response Indicator</t>
  </si>
  <si>
    <t>T119 R35W S23, west line to Wagonga Lk</t>
  </si>
  <si>
    <t>12UM012</t>
  </si>
  <si>
    <t>LRVW</t>
  </si>
  <si>
    <t>NA</t>
  </si>
  <si>
    <t>Headwaters to S Fk Crow R</t>
  </si>
  <si>
    <t>10EM147</t>
  </si>
  <si>
    <t>WWm</t>
  </si>
  <si>
    <t>IF</t>
  </si>
  <si>
    <t>Wagonga Lk to Unnamed lk (34-0440-00)</t>
  </si>
  <si>
    <t>12UM004</t>
  </si>
  <si>
    <t>MTS</t>
  </si>
  <si>
    <t>SUP</t>
  </si>
  <si>
    <t>Unnamed ditch to Unnamed ditch</t>
  </si>
  <si>
    <t>12UM005</t>
  </si>
  <si>
    <t>EXS</t>
  </si>
  <si>
    <t>IMP</t>
  </si>
  <si>
    <t>12UM013</t>
  </si>
  <si>
    <t>CD 51 to S Fk Crow R</t>
  </si>
  <si>
    <t>12UM019</t>
  </si>
  <si>
    <t>Unnamed cr to -94.939  45.1036</t>
  </si>
  <si>
    <t>12UM062</t>
  </si>
  <si>
    <t>Headwaters to 145th St</t>
  </si>
  <si>
    <t>Unnamed lk (34-0440-00) to Big Kandiyohi Lk</t>
  </si>
  <si>
    <t>WWg</t>
  </si>
  <si>
    <t>Unnamed ditch to S Fk Crow R</t>
  </si>
  <si>
    <t xml:space="preserve">07010205-541 </t>
  </si>
  <si>
    <t xml:space="preserve">07010205-592 </t>
  </si>
  <si>
    <t>07010205-607</t>
  </si>
  <si>
    <t xml:space="preserve">07010205-608 </t>
  </si>
  <si>
    <t xml:space="preserve">07010205-610 </t>
  </si>
  <si>
    <t xml:space="preserve">07010205-612 </t>
  </si>
  <si>
    <t xml:space="preserve">07010205-650 </t>
  </si>
  <si>
    <t xml:space="preserve">07010205-658 </t>
  </si>
  <si>
    <t xml:space="preserve">07010205-557 </t>
  </si>
  <si>
    <t xml:space="preserve">07010205-556 </t>
  </si>
  <si>
    <t xml:space="preserve">County Ditch 23A </t>
  </si>
  <si>
    <t xml:space="preserve">Unnamed ditch </t>
  </si>
  <si>
    <t xml:space="preserve">Big Kandiyohi Channel </t>
  </si>
  <si>
    <t xml:space="preserve">State Ditch Branch 2 </t>
  </si>
  <si>
    <t xml:space="preserve">County Ditch 24A </t>
  </si>
  <si>
    <t xml:space="preserve">Crow River South Fork </t>
  </si>
  <si>
    <t>Reach Length (mi)</t>
  </si>
  <si>
    <t>Use Class</t>
  </si>
  <si>
    <t>DO</t>
  </si>
  <si>
    <t>Ammonia</t>
  </si>
  <si>
    <t>TP</t>
  </si>
  <si>
    <t>Aquatic Rec. (Bacteria)</t>
  </si>
  <si>
    <t>Key for Cell Shading:        = existing impairment, listed prior to 2014 reporting cycle;        = new impairment;        = full support of designated use;      = insufficient information.</t>
  </si>
  <si>
    <t>Biological Station ID</t>
  </si>
  <si>
    <t>Reach Name</t>
  </si>
  <si>
    <t xml:space="preserve">Land Use </t>
  </si>
  <si>
    <t>(0-5)</t>
  </si>
  <si>
    <t xml:space="preserve">Riparian </t>
  </si>
  <si>
    <t>(0-15)</t>
  </si>
  <si>
    <t xml:space="preserve">Substrate </t>
  </si>
  <si>
    <t>(0-27)</t>
  </si>
  <si>
    <t xml:space="preserve">Fish Cover </t>
  </si>
  <si>
    <t>(0-17)</t>
  </si>
  <si>
    <t xml:space="preserve">Channel Morph. </t>
  </si>
  <si>
    <t>(0-36)</t>
  </si>
  <si>
    <t xml:space="preserve">MSHA Score </t>
  </si>
  <si>
    <t>(0-100)</t>
  </si>
  <si>
    <t>MSHA Rating</t>
  </si>
  <si>
    <t>Unnamed ditch</t>
  </si>
  <si>
    <t>poor</t>
  </si>
  <si>
    <t>Trib. to Crow River, South Fork</t>
  </si>
  <si>
    <t>Unnamed ditch/State Ditch Branch 2</t>
  </si>
  <si>
    <t>County Ditch 24A</t>
  </si>
  <si>
    <t>County Ditch 23A</t>
  </si>
  <si>
    <t>12UM042</t>
  </si>
  <si>
    <t>Crow River, South Fork</t>
  </si>
  <si>
    <t>Big Kandiyohi Channel</t>
  </si>
  <si>
    <t>12UM018</t>
  </si>
  <si>
    <t>00UM048</t>
  </si>
  <si>
    <t>Qualitative habitat ratings</t>
  </si>
  <si>
    <t xml:space="preserve"> = Good: MSHA score above the median of the least-disturbed sites (MSHA&gt;66)</t>
  </si>
  <si>
    <t xml:space="preserve"> = Fair: MSHA score between the median of the least-disturbed sites and the median of the most-disturbed sites (45 &lt; MSHA &lt; 66)</t>
  </si>
  <si>
    <t xml:space="preserve"> = Poor: MSHA score below the median of the most-disturbed sites (MSHA&lt;45)</t>
  </si>
  <si>
    <t>Upper Banks</t>
  </si>
  <si>
    <t>Lower Banks</t>
  </si>
  <si>
    <t>Substrate</t>
  </si>
  <si>
    <t>Channel Evolution</t>
  </si>
  <si>
    <t>CCSI Score</t>
  </si>
  <si>
    <t>(43-4)</t>
  </si>
  <si>
    <t>(46-5)</t>
  </si>
  <si>
    <t>(37-3)</t>
  </si>
  <si>
    <t>(11-1)</t>
  </si>
  <si>
    <t>(137-13)</t>
  </si>
  <si>
    <t>fairly stable</t>
  </si>
  <si>
    <t>moderately unstable</t>
  </si>
  <si>
    <t>CCSI Rating</t>
  </si>
  <si>
    <t>Qualitative channel stability ratings</t>
  </si>
  <si>
    <t xml:space="preserve">   </t>
  </si>
  <si>
    <t xml:space="preserve">  = stable: CCSI &lt; 27     </t>
  </si>
  <si>
    <t xml:space="preserve">  = fairly stable: 27 &lt; CCSI &lt; 45     </t>
  </si>
  <si>
    <t xml:space="preserve">  = moderately unstable: 45 &lt; CCSI &lt; 80     </t>
  </si>
  <si>
    <t xml:space="preserve">  = severely unstable: 80 &lt; CCSI &lt; 115     </t>
  </si>
  <si>
    <t xml:space="preserve">  = extremely unstable: CCSI &gt; 115</t>
  </si>
  <si>
    <t>Name</t>
  </si>
  <si>
    <t>DNR Lake ID</t>
  </si>
  <si>
    <t>Trophic Status</t>
  </si>
  <si>
    <t xml:space="preserve"> Percent Littoral</t>
  </si>
  <si>
    <t>Max. Depth (m)</t>
  </si>
  <si>
    <t>CLMP Trend</t>
  </si>
  <si>
    <t>Mean Secchi (m)</t>
  </si>
  <si>
    <t>Johnson</t>
  </si>
  <si>
    <t>34-0012-00</t>
  </si>
  <si>
    <t>H</t>
  </si>
  <si>
    <t>NS</t>
  </si>
  <si>
    <t>Mud</t>
  </si>
  <si>
    <t>34-0021-00</t>
  </si>
  <si>
    <t>Elizabeth (Main Lake)</t>
  </si>
  <si>
    <t>34-0022-02</t>
  </si>
  <si>
    <t>Carrie</t>
  </si>
  <si>
    <t>34-0032-00</t>
  </si>
  <si>
    <t>M</t>
  </si>
  <si>
    <t>I</t>
  </si>
  <si>
    <t>FS</t>
  </si>
  <si>
    <t>Ella</t>
  </si>
  <si>
    <t>34-0033-00</t>
  </si>
  <si>
    <t>Lillian</t>
  </si>
  <si>
    <t>34-0072-00</t>
  </si>
  <si>
    <t>Minnetaga</t>
  </si>
  <si>
    <t>34-0076-00</t>
  </si>
  <si>
    <t>Big Kandiyohi</t>
  </si>
  <si>
    <t>34-0086-00</t>
  </si>
  <si>
    <t>E</t>
  </si>
  <si>
    <t>NT</t>
  </si>
  <si>
    <t>Little Kandiyohi</t>
  </si>
  <si>
    <t>34-0096-00</t>
  </si>
  <si>
    <t>Eleanor</t>
  </si>
  <si>
    <t>34-0097-00</t>
  </si>
  <si>
    <t>Kasota</t>
  </si>
  <si>
    <t>34-0105-00</t>
  </si>
  <si>
    <t>Wakanda (Main Basin)</t>
  </si>
  <si>
    <t>34-0169-03</t>
  </si>
  <si>
    <t>Thompson</t>
  </si>
  <si>
    <t>47-0159-00</t>
  </si>
  <si>
    <t>AQR Support Status</t>
  </si>
  <si>
    <t>AQL Support Status</t>
  </si>
  <si>
    <t>Mean Depth (m)</t>
  </si>
  <si>
    <t>Area (acres)</t>
  </si>
  <si>
    <t>Abbreviations:</t>
  </si>
  <si>
    <r>
      <t>D</t>
    </r>
    <r>
      <rPr>
        <sz val="9"/>
        <color theme="1"/>
        <rFont val="Calibri"/>
        <family val="2"/>
        <scheme val="minor"/>
      </rPr>
      <t xml:space="preserve"> -- Decreasing/Declining Trend</t>
    </r>
  </si>
  <si>
    <r>
      <t>H</t>
    </r>
    <r>
      <rPr>
        <sz val="9"/>
        <color theme="1"/>
        <rFont val="Calibri"/>
        <family val="2"/>
        <scheme val="minor"/>
      </rPr>
      <t xml:space="preserve"> – Hypereutrophic</t>
    </r>
  </si>
  <si>
    <r>
      <t xml:space="preserve">FS </t>
    </r>
    <r>
      <rPr>
        <sz val="9"/>
        <color theme="1"/>
        <rFont val="Calibri"/>
        <family val="2"/>
        <scheme val="minor"/>
      </rPr>
      <t xml:space="preserve">– Full Support   </t>
    </r>
  </si>
  <si>
    <r>
      <t>I</t>
    </r>
    <r>
      <rPr>
        <sz val="9"/>
        <color theme="1"/>
        <rFont val="Calibri"/>
        <family val="2"/>
        <scheme val="minor"/>
      </rPr>
      <t xml:space="preserve"> -- Increasing/Improving Trends</t>
    </r>
  </si>
  <si>
    <r>
      <t>E</t>
    </r>
    <r>
      <rPr>
        <sz val="9"/>
        <color theme="1"/>
        <rFont val="Calibri"/>
        <family val="2"/>
        <scheme val="minor"/>
      </rPr>
      <t xml:space="preserve"> – Eutrophic</t>
    </r>
  </si>
  <si>
    <t xml:space="preserve">       </t>
  </si>
  <si>
    <r>
      <t xml:space="preserve">NS </t>
    </r>
    <r>
      <rPr>
        <sz val="9"/>
        <color theme="1"/>
        <rFont val="Calibri"/>
        <family val="2"/>
        <scheme val="minor"/>
      </rPr>
      <t xml:space="preserve">– Non-Support      </t>
    </r>
  </si>
  <si>
    <r>
      <t>NT</t>
    </r>
    <r>
      <rPr>
        <sz val="9"/>
        <color theme="1"/>
        <rFont val="Calibri"/>
        <family val="2"/>
        <scheme val="minor"/>
      </rPr>
      <t xml:space="preserve"> – No Trend    </t>
    </r>
  </si>
  <si>
    <r>
      <t>M</t>
    </r>
    <r>
      <rPr>
        <sz val="9"/>
        <color theme="1"/>
        <rFont val="Calibri"/>
        <family val="2"/>
        <scheme val="minor"/>
      </rPr>
      <t xml:space="preserve"> – Mesotrophic       </t>
    </r>
  </si>
  <si>
    <t>Headwaters to JD 15</t>
  </si>
  <si>
    <t>01UM003, 01UM004, 07UM103, 12UM006</t>
  </si>
  <si>
    <t>Headwaters to Buffalo Cr</t>
  </si>
  <si>
    <t>01UM005</t>
  </si>
  <si>
    <t>Unnamed ditch to Buffalo Cr</t>
  </si>
  <si>
    <t>00UM050</t>
  </si>
  <si>
    <t>EXP</t>
  </si>
  <si>
    <t>12UM051</t>
  </si>
  <si>
    <t xml:space="preserve"> Headwaters to Buffalo Cr</t>
  </si>
  <si>
    <t>12UM059</t>
  </si>
  <si>
    <t>Unnamed cr to Buffalo Cr</t>
  </si>
  <si>
    <t>12UM067</t>
  </si>
  <si>
    <t>Preston Lk to JD 28A (Buffalo Cr)</t>
  </si>
  <si>
    <t>Lk Allie to Preston Lk</t>
  </si>
  <si>
    <r>
      <t xml:space="preserve">Abbreviations for Indicator Evaluations: </t>
    </r>
    <r>
      <rPr>
        <b/>
        <sz val="9"/>
        <color theme="1"/>
        <rFont val="Calibri"/>
        <family val="2"/>
        <scheme val="minor"/>
      </rPr>
      <t>MTS</t>
    </r>
    <r>
      <rPr>
        <sz val="9"/>
        <color theme="1"/>
        <rFont val="Calibri"/>
        <family val="2"/>
        <scheme val="minor"/>
      </rPr>
      <t xml:space="preserve"> = Meets Standard;</t>
    </r>
    <r>
      <rPr>
        <b/>
        <sz val="9"/>
        <color theme="1"/>
        <rFont val="Calibri"/>
        <family val="2"/>
        <scheme val="minor"/>
      </rPr>
      <t xml:space="preserve"> EXS</t>
    </r>
    <r>
      <rPr>
        <sz val="9"/>
        <color theme="1"/>
        <rFont val="Calibri"/>
        <family val="2"/>
        <scheme val="minor"/>
      </rPr>
      <t xml:space="preserve"> = Fails Standard; </t>
    </r>
    <r>
      <rPr>
        <b/>
        <sz val="9"/>
        <color theme="1"/>
        <rFont val="Calibri"/>
        <family val="2"/>
        <scheme val="minor"/>
      </rPr>
      <t>IF</t>
    </r>
    <r>
      <rPr>
        <sz val="9"/>
        <color theme="1"/>
        <rFont val="Calibri"/>
        <family val="2"/>
        <scheme val="minor"/>
      </rPr>
      <t xml:space="preserve"> = Insufficient Information</t>
    </r>
  </si>
  <si>
    <r>
      <t xml:space="preserve">Abbreviations for Use Support Determinations: </t>
    </r>
    <r>
      <rPr>
        <b/>
        <sz val="9"/>
        <color theme="1"/>
        <rFont val="Calibri"/>
        <family val="2"/>
        <scheme val="minor"/>
      </rPr>
      <t>--</t>
    </r>
    <r>
      <rPr>
        <sz val="9"/>
        <color theme="1"/>
        <rFont val="Calibri"/>
        <family val="2"/>
        <scheme val="minor"/>
      </rPr>
      <t xml:space="preserve"> = No Data, </t>
    </r>
    <r>
      <rPr>
        <b/>
        <sz val="9"/>
        <color theme="1"/>
        <rFont val="Calibri"/>
        <family val="2"/>
        <scheme val="minor"/>
      </rPr>
      <t>NA</t>
    </r>
    <r>
      <rPr>
        <sz val="9"/>
        <color theme="1"/>
        <rFont val="Calibri"/>
        <family val="2"/>
        <scheme val="minor"/>
      </rPr>
      <t xml:space="preserve"> = Not Assessed, </t>
    </r>
    <r>
      <rPr>
        <b/>
        <sz val="9"/>
        <color theme="1"/>
        <rFont val="Calibri"/>
        <family val="2"/>
        <scheme val="minor"/>
      </rPr>
      <t xml:space="preserve">IF </t>
    </r>
    <r>
      <rPr>
        <sz val="9"/>
        <color theme="1"/>
        <rFont val="Calibri"/>
        <family val="2"/>
        <scheme val="minor"/>
      </rPr>
      <t xml:space="preserve">= Insufficient Information, </t>
    </r>
    <r>
      <rPr>
        <b/>
        <sz val="9"/>
        <color theme="1"/>
        <rFont val="Calibri"/>
        <family val="2"/>
        <scheme val="minor"/>
      </rPr>
      <t>SUP</t>
    </r>
    <r>
      <rPr>
        <sz val="9"/>
        <color theme="1"/>
        <rFont val="Calibri"/>
        <family val="2"/>
        <scheme val="minor"/>
      </rPr>
      <t xml:space="preserve"> = Full Support (Meets Criteria); </t>
    </r>
    <r>
      <rPr>
        <b/>
        <sz val="9"/>
        <color theme="1"/>
        <rFont val="Calibri"/>
        <family val="2"/>
        <scheme val="minor"/>
      </rPr>
      <t>IMP</t>
    </r>
    <r>
      <rPr>
        <sz val="9"/>
        <color theme="1"/>
        <rFont val="Calibri"/>
        <family val="2"/>
        <scheme val="minor"/>
      </rPr>
      <t xml:space="preserve"> = Impaired (Fails Standards)</t>
    </r>
  </si>
  <si>
    <r>
      <t xml:space="preserve">Abbreviations for Use Class: </t>
    </r>
    <r>
      <rPr>
        <b/>
        <sz val="9"/>
        <color theme="1"/>
        <rFont val="Calibri"/>
        <family val="2"/>
        <scheme val="minor"/>
      </rPr>
      <t>WWg</t>
    </r>
    <r>
      <rPr>
        <sz val="9"/>
        <color theme="1"/>
        <rFont val="Calibri"/>
        <family val="2"/>
        <scheme val="minor"/>
      </rPr>
      <t xml:space="preserve"> = warmwater general, </t>
    </r>
    <r>
      <rPr>
        <b/>
        <sz val="9"/>
        <color theme="1"/>
        <rFont val="Calibri"/>
        <family val="2"/>
        <scheme val="minor"/>
      </rPr>
      <t>WWm</t>
    </r>
    <r>
      <rPr>
        <sz val="9"/>
        <color theme="1"/>
        <rFont val="Calibri"/>
        <family val="2"/>
        <scheme val="minor"/>
      </rPr>
      <t xml:space="preserve"> = Warmwater modified, </t>
    </r>
    <r>
      <rPr>
        <b/>
        <sz val="9"/>
        <color theme="1"/>
        <rFont val="Calibri"/>
        <family val="2"/>
        <scheme val="minor"/>
      </rPr>
      <t>WWe</t>
    </r>
    <r>
      <rPr>
        <sz val="9"/>
        <color theme="1"/>
        <rFont val="Calibri"/>
        <family val="2"/>
        <scheme val="minor"/>
      </rPr>
      <t xml:space="preserve"> = Warmwater exceptional, </t>
    </r>
    <r>
      <rPr>
        <b/>
        <sz val="9"/>
        <color theme="1"/>
        <rFont val="Calibri"/>
        <family val="2"/>
        <scheme val="minor"/>
      </rPr>
      <t>CWg</t>
    </r>
    <r>
      <rPr>
        <sz val="9"/>
        <color theme="1"/>
        <rFont val="Calibri"/>
        <family val="2"/>
        <scheme val="minor"/>
      </rPr>
      <t xml:space="preserve"> = Coldwater general, </t>
    </r>
    <r>
      <rPr>
        <b/>
        <sz val="9"/>
        <color theme="1"/>
        <rFont val="Calibri"/>
        <family val="2"/>
        <scheme val="minor"/>
      </rPr>
      <t>CWe</t>
    </r>
    <r>
      <rPr>
        <sz val="9"/>
        <color theme="1"/>
        <rFont val="Calibri"/>
        <family val="2"/>
        <scheme val="minor"/>
      </rPr>
      <t xml:space="preserve"> = Coldwater exceptional, </t>
    </r>
  </si>
  <si>
    <r>
      <t xml:space="preserve">            </t>
    </r>
    <r>
      <rPr>
        <b/>
        <sz val="9"/>
        <color theme="1"/>
        <rFont val="Calibri"/>
        <family val="2"/>
        <scheme val="minor"/>
      </rPr>
      <t>LRVW</t>
    </r>
    <r>
      <rPr>
        <sz val="9"/>
        <color theme="1"/>
        <rFont val="Calibri"/>
        <family val="2"/>
        <scheme val="minor"/>
      </rPr>
      <t xml:space="preserve"> = limited resource value water</t>
    </r>
  </si>
  <si>
    <t>Trib. to Buffalo Creek</t>
  </si>
  <si>
    <t>channelized</t>
  </si>
  <si>
    <t>Judicial Ditch 67</t>
  </si>
  <si>
    <t>Judicial Ditch 9</t>
  </si>
  <si>
    <t>County Ditch 7A</t>
  </si>
  <si>
    <t>01UM003</t>
  </si>
  <si>
    <t>Buffalo Creek</t>
  </si>
  <si>
    <t>County Ditch 4</t>
  </si>
  <si>
    <t>fair</t>
  </si>
  <si>
    <t>01UM004</t>
  </si>
  <si>
    <t>07UM103</t>
  </si>
  <si>
    <t>12UM006</t>
  </si>
  <si>
    <t>Preston</t>
  </si>
  <si>
    <t>65-0002-00</t>
  </si>
  <si>
    <t>Allie</t>
  </si>
  <si>
    <t>65-0006-00</t>
  </si>
  <si>
    <t>12UM060</t>
  </si>
  <si>
    <t>00UM051, 12UM052, 12UM055</t>
  </si>
  <si>
    <t>12UM053</t>
  </si>
  <si>
    <t>12UM054</t>
  </si>
  <si>
    <t>12UM056</t>
  </si>
  <si>
    <t>HeadwaterstoT115R32WS31,eastline</t>
  </si>
  <si>
    <t>T115R32WS32,westlinetoBuffaloCr</t>
  </si>
  <si>
    <t>HeadwaterstoJD15mainstem</t>
  </si>
  <si>
    <t>Trib. to Judicial Ditch 15</t>
  </si>
  <si>
    <t>Judicial Ditch 15</t>
  </si>
  <si>
    <t>12UM055</t>
  </si>
  <si>
    <t>12UM052</t>
  </si>
  <si>
    <t>00UM051</t>
  </si>
  <si>
    <t>Channel Condition</t>
  </si>
  <si>
    <t>00UM054</t>
  </si>
  <si>
    <t>Unnamed cr to Unnamed cr</t>
  </si>
  <si>
    <t>12UM025</t>
  </si>
  <si>
    <t>Headwaters to JD 18</t>
  </si>
  <si>
    <t>12UM003</t>
  </si>
  <si>
    <t>Belle Cr to S Fk Crow R</t>
  </si>
  <si>
    <t>04UM012, 12UM021</t>
  </si>
  <si>
    <t>12UM011</t>
  </si>
  <si>
    <t>north line to S Fk Crow R</t>
  </si>
  <si>
    <t>12UM020</t>
  </si>
  <si>
    <t>Unnamed cr to S Fk Crow R</t>
  </si>
  <si>
    <t>12UM038</t>
  </si>
  <si>
    <t>12UM039</t>
  </si>
  <si>
    <t>Unnamed cr to JD 18</t>
  </si>
  <si>
    <t>12UM044</t>
  </si>
  <si>
    <t>145th St to Hutchinson Dam</t>
  </si>
  <si>
    <t>12UM045, 99UM070</t>
  </si>
  <si>
    <t>EX</t>
  </si>
  <si>
    <t>County Ditch 18</t>
  </si>
  <si>
    <t>Belle Creek</t>
  </si>
  <si>
    <t>Trib. to Judicial Ditch 18</t>
  </si>
  <si>
    <t>Judicial Ditch 29</t>
  </si>
  <si>
    <t>Judicial Ditch 1</t>
  </si>
  <si>
    <t>King Creek</t>
  </si>
  <si>
    <t>12UM021</t>
  </si>
  <si>
    <t>Judicial Ditch 18</t>
  </si>
  <si>
    <t>00UM053</t>
  </si>
  <si>
    <t>12UM058</t>
  </si>
  <si>
    <t>12UM045</t>
  </si>
  <si>
    <t>natural</t>
  </si>
  <si>
    <t>99UM070</t>
  </si>
  <si>
    <t>severely unstable</t>
  </si>
  <si>
    <t>Otter (Main Basin)</t>
  </si>
  <si>
    <t>43-0085-01</t>
  </si>
  <si>
    <t>Goose</t>
  </si>
  <si>
    <t>47-0127-00</t>
  </si>
  <si>
    <t>Star</t>
  </si>
  <si>
    <t>47-0129-00</t>
  </si>
  <si>
    <t>D</t>
  </si>
  <si>
    <t>Boon</t>
  </si>
  <si>
    <t>65-0013-00</t>
  </si>
  <si>
    <t>140th St to Unnamed cr</t>
  </si>
  <si>
    <t>12UM043</t>
  </si>
  <si>
    <t>Hoff Lk to 140th St</t>
  </si>
  <si>
    <t>good</t>
  </si>
  <si>
    <t>Stahl’s</t>
  </si>
  <si>
    <t>43-0104-00</t>
  </si>
  <si>
    <t>Cedar</t>
  </si>
  <si>
    <t>43-0115-00</t>
  </si>
  <si>
    <t>Belle</t>
  </si>
  <si>
    <t>47-0049-01</t>
  </si>
  <si>
    <t>Sioux</t>
  </si>
  <si>
    <t>47-0060-00</t>
  </si>
  <si>
    <t>Willie</t>
  </si>
  <si>
    <t>47-0061-00</t>
  </si>
  <si>
    <t>Greenleaf</t>
  </si>
  <si>
    <t>47-0062-00</t>
  </si>
  <si>
    <t>Hoff</t>
  </si>
  <si>
    <t>47-0106-00</t>
  </si>
  <si>
    <t>west line to Buffalo Cr</t>
  </si>
  <si>
    <t>12UM008, 12UM064</t>
  </si>
  <si>
    <t>T116 R30W S19, north line to Eagle Lk</t>
  </si>
  <si>
    <t>12UM063</t>
  </si>
  <si>
    <t>10EM035, 12UM023</t>
  </si>
  <si>
    <t>Lk Mary to RR crossing</t>
  </si>
  <si>
    <t>12UM022</t>
  </si>
  <si>
    <t>12UM024</t>
  </si>
  <si>
    <t>12UM057</t>
  </si>
  <si>
    <t>JD 15 to S Fk Crow R</t>
  </si>
  <si>
    <t>06UM005, 06UM006, 12UM065, 12UM068, 12UM069, 12UM072, 14UM002</t>
  </si>
  <si>
    <t>100th St to Buffalo Cr</t>
  </si>
  <si>
    <t>12UM015</t>
  </si>
  <si>
    <t>County Ditch 63</t>
  </si>
  <si>
    <t>12UM008</t>
  </si>
  <si>
    <t>County Ditch 12A</t>
  </si>
  <si>
    <t>10EM035</t>
  </si>
  <si>
    <t>Judicial Ditch 8</t>
  </si>
  <si>
    <t>12UM023</t>
  </si>
  <si>
    <t>12UM064</t>
  </si>
  <si>
    <t>County Ditch 33</t>
  </si>
  <si>
    <t>06UM005</t>
  </si>
  <si>
    <t>12UM068</t>
  </si>
  <si>
    <t>12UM069</t>
  </si>
  <si>
    <t>12UM065</t>
  </si>
  <si>
    <t>12UM072</t>
  </si>
  <si>
    <t>06UM006</t>
  </si>
  <si>
    <t>moderately unstable </t>
  </si>
  <si>
    <t>Marion</t>
  </si>
  <si>
    <t>43-0084-00</t>
  </si>
  <si>
    <t>Eagle</t>
  </si>
  <si>
    <t>43-0098-00</t>
  </si>
  <si>
    <t>Hutchinson Dam to Bear Cr</t>
  </si>
  <si>
    <t>12UM031, 12UM071</t>
  </si>
  <si>
    <t>Bear Cr to Otter Cr</t>
  </si>
  <si>
    <t xml:space="preserve">10EM195, 12UM027, 12UM048, </t>
  </si>
  <si>
    <t>12UM001, 12UM002</t>
  </si>
  <si>
    <t>165th St to S Fk Crow R</t>
  </si>
  <si>
    <t>12UM014</t>
  </si>
  <si>
    <t>12UM026</t>
  </si>
  <si>
    <t>T116 R27W S5, west line to S Fk Crow R</t>
  </si>
  <si>
    <t>12UM040</t>
  </si>
  <si>
    <t>12UM009</t>
  </si>
  <si>
    <t>County Ditch 26</t>
  </si>
  <si>
    <t>12UM002</t>
  </si>
  <si>
    <t>Bear Creek</t>
  </si>
  <si>
    <t>County Ditch 13</t>
  </si>
  <si>
    <t>12UM001</t>
  </si>
  <si>
    <t>12UM048</t>
  </si>
  <si>
    <t>10EM195</t>
  </si>
  <si>
    <t>12UM027</t>
  </si>
  <si>
    <t>12UM071</t>
  </si>
  <si>
    <t>12UM031</t>
  </si>
  <si>
    <t>McCuen Creek</t>
  </si>
  <si>
    <t>Silver</t>
  </si>
  <si>
    <t>43-0034-00</t>
  </si>
  <si>
    <t>Bear</t>
  </si>
  <si>
    <t>43-0076-00</t>
  </si>
  <si>
    <t>Headwaters to Otter Cr</t>
  </si>
  <si>
    <t>12UM029</t>
  </si>
  <si>
    <t>Headwaters to Cable Ave</t>
  </si>
  <si>
    <t>07UM098</t>
  </si>
  <si>
    <t>Cable Ave to S Fk Crow R</t>
  </si>
  <si>
    <t>12UM028</t>
  </si>
  <si>
    <t>Trib to Otter Creek</t>
  </si>
  <si>
    <t>Otter Creek</t>
  </si>
  <si>
    <t>extremely unstable</t>
  </si>
  <si>
    <t>Swan</t>
  </si>
  <si>
    <t>43-0040-00</t>
  </si>
  <si>
    <t>Winsted Lk to Unnamed ditch</t>
  </si>
  <si>
    <t>12UM066</t>
  </si>
  <si>
    <t>Unnamed ditch to Unnamed cr</t>
  </si>
  <si>
    <t>12UM017</t>
  </si>
  <si>
    <t>CD 11 to Winsted Lk</t>
  </si>
  <si>
    <t>12UM034</t>
  </si>
  <si>
    <t>-94.043,  44-9292  to T117 R27W S25, south line</t>
  </si>
  <si>
    <t>12UM007</t>
  </si>
  <si>
    <t>Crane Creek</t>
  </si>
  <si>
    <t>Trib. to Winsted Lake</t>
  </si>
  <si>
    <t>Moderately unstable</t>
  </si>
  <si>
    <t>Winsted</t>
  </si>
  <si>
    <t>43-0012-00</t>
  </si>
  <si>
    <t>South</t>
  </si>
  <si>
    <t>43-0014-00</t>
  </si>
  <si>
    <t>Unnamed cr to Lippert Lk</t>
  </si>
  <si>
    <t>12UM049</t>
  </si>
  <si>
    <t>Buffalo Cr to N Fk Crow R</t>
  </si>
  <si>
    <t>12UM033, 12UM041, 12UM050, 12UM070</t>
  </si>
  <si>
    <t>Unnamed cr to Eagle Lk Outlet</t>
  </si>
  <si>
    <t>12UM032</t>
  </si>
  <si>
    <t>Headwaters to -93.9053  44.9055</t>
  </si>
  <si>
    <t>12UM016</t>
  </si>
  <si>
    <t>Eagle Lk to Unnamed cr</t>
  </si>
  <si>
    <t>Headwaters to Lk Rebecca</t>
  </si>
  <si>
    <t>Rice Lk to N Fk Crow R</t>
  </si>
  <si>
    <t>Trib. to Lippert Lake</t>
  </si>
  <si>
    <t>County Ditch 9</t>
  </si>
  <si>
    <t>12UM033</t>
  </si>
  <si>
    <t>12UM070</t>
  </si>
  <si>
    <t>12UM050</t>
  </si>
  <si>
    <t>12UM041</t>
  </si>
  <si>
    <t>10-0121-00</t>
  </si>
  <si>
    <t>Rebecca</t>
  </si>
  <si>
    <t>27-0192-00</t>
  </si>
  <si>
    <t>T118 R24W S31, north line to T118 R24W S31, south line</t>
  </si>
  <si>
    <t>12UM037</t>
  </si>
  <si>
    <t>Mud Lk (10-0094-00) to Rice Lk (86-0032-00)</t>
  </si>
  <si>
    <t>Winterhaller Lk to Lk Independence</t>
  </si>
  <si>
    <t>Lk Independence to T118 R24W S30, south line</t>
  </si>
  <si>
    <t>Unnamed cr to Ox Yoke Lk</t>
  </si>
  <si>
    <t>Pioneer Creek</t>
  </si>
  <si>
    <t>10-0093-00</t>
  </si>
  <si>
    <t>Oak</t>
  </si>
  <si>
    <t>10-0094-00</t>
  </si>
  <si>
    <t>10-0095-00</t>
  </si>
  <si>
    <t>Swede</t>
  </si>
  <si>
    <t>27-0147-02</t>
  </si>
  <si>
    <t>Peter (North Bay)</t>
  </si>
  <si>
    <t>27-0149-00</t>
  </si>
  <si>
    <t>Spurem</t>
  </si>
  <si>
    <t>27-0152-00</t>
  </si>
  <si>
    <t>Half Moon</t>
  </si>
  <si>
    <t>27-0153-00</t>
  </si>
  <si>
    <t>Ardmore</t>
  </si>
  <si>
    <t>27-0176-00</t>
  </si>
  <si>
    <t>Independence</t>
  </si>
  <si>
    <t>27-0178-00</t>
  </si>
  <si>
    <t>Ox Yoke</t>
  </si>
  <si>
    <t>27-0179-01</t>
  </si>
  <si>
    <t>North Little Long</t>
  </si>
  <si>
    <t>27-0179-02</t>
  </si>
  <si>
    <t>South Little Long</t>
  </si>
  <si>
    <t>27-0184-01</t>
  </si>
  <si>
    <t>North Whaletail</t>
  </si>
  <si>
    <t>27-0184-02</t>
  </si>
  <si>
    <t>South Whaletail</t>
  </si>
  <si>
    <t>27-0188-00</t>
  </si>
  <si>
    <t>Robina</t>
  </si>
  <si>
    <t>27-0189-00</t>
  </si>
  <si>
    <t>Irene</t>
  </si>
  <si>
    <t>86-0032-00</t>
  </si>
  <si>
    <t>Rice</t>
  </si>
  <si>
    <t xml:space="preserve">07010205-502 </t>
  </si>
  <si>
    <t xml:space="preserve">Buffalo Creek </t>
  </si>
  <si>
    <t xml:space="preserve">07010205-504 </t>
  </si>
  <si>
    <t xml:space="preserve">Judicial Ditch 67 </t>
  </si>
  <si>
    <t xml:space="preserve">07010205-528 </t>
  </si>
  <si>
    <t xml:space="preserve">County Ditch 4 </t>
  </si>
  <si>
    <t>07010205-625</t>
  </si>
  <si>
    <t xml:space="preserve">Judicial Ditch 9 </t>
  </si>
  <si>
    <t xml:space="preserve">07010205-630 </t>
  </si>
  <si>
    <t xml:space="preserve">07010205-631 </t>
  </si>
  <si>
    <t xml:space="preserve">County Ditch 7A </t>
  </si>
  <si>
    <t xml:space="preserve">07010205-568 </t>
  </si>
  <si>
    <t xml:space="preserve">Unnamed creek </t>
  </si>
  <si>
    <t xml:space="preserve">07010205-566 </t>
  </si>
  <si>
    <t>07010205-509</t>
  </si>
  <si>
    <t>JudicialDitch15</t>
  </si>
  <si>
    <t>07010205-513</t>
  </si>
  <si>
    <t>07010205-626</t>
  </si>
  <si>
    <t>JudicialDitch15branch</t>
  </si>
  <si>
    <t>07010205-627</t>
  </si>
  <si>
    <t>07010205-628</t>
  </si>
  <si>
    <t>JudicialDItch15branch</t>
  </si>
  <si>
    <t xml:space="preserve">07010205-506 </t>
  </si>
  <si>
    <t xml:space="preserve">Judicial Ditch 29 </t>
  </si>
  <si>
    <t xml:space="preserve">07010205-533 </t>
  </si>
  <si>
    <t xml:space="preserve">07010205-549 </t>
  </si>
  <si>
    <t xml:space="preserve">07010205-550 </t>
  </si>
  <si>
    <t xml:space="preserve">Judicial Ditch 18 </t>
  </si>
  <si>
    <t xml:space="preserve">07010205-609 </t>
  </si>
  <si>
    <t xml:space="preserve">County DItch 18 </t>
  </si>
  <si>
    <t xml:space="preserve">07010205-613 </t>
  </si>
  <si>
    <t xml:space="preserve">King Creek T118 R32W S36 </t>
  </si>
  <si>
    <t xml:space="preserve">07010205-620 </t>
  </si>
  <si>
    <t xml:space="preserve">Judicial Ditch 1 </t>
  </si>
  <si>
    <t xml:space="preserve">07010205-621 </t>
  </si>
  <si>
    <t xml:space="preserve">07010205-623 </t>
  </si>
  <si>
    <t xml:space="preserve">07010205-659 </t>
  </si>
  <si>
    <t xml:space="preserve">07010205-656 </t>
  </si>
  <si>
    <t xml:space="preserve">07010205-655 </t>
  </si>
  <si>
    <t xml:space="preserve">07010205-544 </t>
  </si>
  <si>
    <t xml:space="preserve">County Ditch 12A T115 R28W S21 </t>
  </si>
  <si>
    <t xml:space="preserve">07010205-551 </t>
  </si>
  <si>
    <t xml:space="preserve">Unnamed ditch (County Ditch 63) </t>
  </si>
  <si>
    <t>07010205-591</t>
  </si>
  <si>
    <t xml:space="preserve">Judicial Ditch 8 </t>
  </si>
  <si>
    <t xml:space="preserve">07010205-614 </t>
  </si>
  <si>
    <t xml:space="preserve">07010205-615 </t>
  </si>
  <si>
    <t xml:space="preserve">07010205-629 </t>
  </si>
  <si>
    <t xml:space="preserve">07010205-638 </t>
  </si>
  <si>
    <t xml:space="preserve">07010205-645 </t>
  </si>
  <si>
    <t xml:space="preserve">County Ditch 33 </t>
  </si>
  <si>
    <t xml:space="preserve">07010205-510 </t>
  </si>
  <si>
    <t xml:space="preserve">07010205-511 </t>
  </si>
  <si>
    <t xml:space="preserve">07010205-515 </t>
  </si>
  <si>
    <t xml:space="preserve">Bear Creek </t>
  </si>
  <si>
    <t xml:space="preserve">07010205-611 </t>
  </si>
  <si>
    <t xml:space="preserve">County Ditch 26/27 </t>
  </si>
  <si>
    <t xml:space="preserve">07010205-616 </t>
  </si>
  <si>
    <t xml:space="preserve">McCuen Creek </t>
  </si>
  <si>
    <t xml:space="preserve">07010205-622 </t>
  </si>
  <si>
    <t xml:space="preserve">07010205-641 </t>
  </si>
  <si>
    <t xml:space="preserve">Silver Creek (County Ditch 13) </t>
  </si>
  <si>
    <t xml:space="preserve">07010205-617 </t>
  </si>
  <si>
    <t xml:space="preserve">07010205-642 </t>
  </si>
  <si>
    <t xml:space="preserve">Otter Creek </t>
  </si>
  <si>
    <t xml:space="preserve">07010205-643 </t>
  </si>
  <si>
    <t xml:space="preserve">07010205-571 </t>
  </si>
  <si>
    <t xml:space="preserve">07010205-572 </t>
  </si>
  <si>
    <t xml:space="preserve">07010205-585 </t>
  </si>
  <si>
    <t xml:space="preserve">07010205-647 </t>
  </si>
  <si>
    <t xml:space="preserve">Crane Creek </t>
  </si>
  <si>
    <t xml:space="preserve">07010205-624 </t>
  </si>
  <si>
    <t xml:space="preserve">07010205-508 </t>
  </si>
  <si>
    <t xml:space="preserve">07010205-618 </t>
  </si>
  <si>
    <t xml:space="preserve">07010205-648 </t>
  </si>
  <si>
    <t xml:space="preserve">County Ditch 9 </t>
  </si>
  <si>
    <t xml:space="preserve">07010205-535 </t>
  </si>
  <si>
    <t xml:space="preserve">Unnamed creek (Eagle Lake Outlet) </t>
  </si>
  <si>
    <t xml:space="preserve">07010204-710 </t>
  </si>
  <si>
    <t xml:space="preserve">07010205-564 </t>
  </si>
  <si>
    <t xml:space="preserve">07010205-654 </t>
  </si>
  <si>
    <t xml:space="preserve">Pioneer Creek </t>
  </si>
  <si>
    <t xml:space="preserve">07010205-593 </t>
  </si>
  <si>
    <t xml:space="preserve">07010205-526 </t>
  </si>
  <si>
    <t xml:space="preserve">Spurzem Creek </t>
  </si>
  <si>
    <t xml:space="preserve">07010205-653 </t>
  </si>
  <si>
    <t xml:space="preserve">07010205-594 </t>
  </si>
  <si>
    <t xml:space="preserve">Deer Creek </t>
  </si>
  <si>
    <t>00UM048 ,00UM053, 12UM018, 12UM042, 12UM058</t>
  </si>
  <si>
    <t>FQI status</t>
  </si>
  <si>
    <t>Below</t>
  </si>
  <si>
    <t>Above</t>
  </si>
  <si>
    <t>FQI PD</t>
  </si>
  <si>
    <t>FQI Year</t>
  </si>
  <si>
    <t>Lake Class</t>
  </si>
  <si>
    <t>IBI Tool</t>
  </si>
  <si>
    <t>Fish_Year</t>
  </si>
  <si>
    <t>Mean TP (µg/L)</t>
  </si>
  <si>
    <t>Mean chl-a (µg/L)</t>
  </si>
  <si>
    <t>Normal</t>
  </si>
  <si>
    <t>CarpPounds/effort_Trap</t>
  </si>
  <si>
    <t>CarpPounds/effort_Gill</t>
  </si>
  <si>
    <t>Carp_Trap_Range</t>
  </si>
  <si>
    <t>Carp_Gill_Range</t>
  </si>
  <si>
    <t>Fish IBI Score</t>
  </si>
  <si>
    <t>Total Fish Trap</t>
  </si>
  <si>
    <t>Total Biomass Trap</t>
  </si>
  <si>
    <t>Total Fish Gill</t>
  </si>
  <si>
    <t>Total Biomass Gill</t>
  </si>
  <si>
    <t>Impairment Threshold</t>
  </si>
  <si>
    <t>DrainSqMi</t>
  </si>
  <si>
    <t>FishClass</t>
  </si>
  <si>
    <t>Threshold</t>
  </si>
  <si>
    <t>FishIBI</t>
  </si>
  <si>
    <t>Fish</t>
  </si>
  <si>
    <t>InvertClass</t>
  </si>
  <si>
    <t>MIBI</t>
  </si>
  <si>
    <t>VisitDate</t>
  </si>
  <si>
    <t>Inverts</t>
  </si>
  <si>
    <t>Silver Creek</t>
  </si>
  <si>
    <t>07010205-504</t>
  </si>
  <si>
    <t>07010205-502</t>
  </si>
  <si>
    <t>07010205-592</t>
  </si>
  <si>
    <t>07010205-506</t>
  </si>
  <si>
    <t>07010205-528</t>
  </si>
  <si>
    <t>07010205-511</t>
  </si>
  <si>
    <t>07010205-508</t>
  </si>
  <si>
    <t>WID</t>
  </si>
  <si>
    <t>07010205-650</t>
  </si>
  <si>
    <t>07010205-608</t>
  </si>
  <si>
    <t>07010205-612</t>
  </si>
  <si>
    <t>07010205-610</t>
  </si>
  <si>
    <t>07010205-541</t>
  </si>
  <si>
    <t>07010205-658</t>
  </si>
  <si>
    <t>07010205-630</t>
  </si>
  <si>
    <t>07010205-631</t>
  </si>
  <si>
    <t>07010205-609</t>
  </si>
  <si>
    <t>07010205-549</t>
  </si>
  <si>
    <t>07010205-623</t>
  </si>
  <si>
    <t>07010205-620</t>
  </si>
  <si>
    <t>07010205-621</t>
  </si>
  <si>
    <t>07010205-533</t>
  </si>
  <si>
    <t>07010205-613</t>
  </si>
  <si>
    <t>07010205-550</t>
  </si>
  <si>
    <t>07010205-659</t>
  </si>
  <si>
    <t>07010205-656</t>
  </si>
  <si>
    <t>07010205-551</t>
  </si>
  <si>
    <t>07010205-629</t>
  </si>
  <si>
    <t>07010205-544</t>
  </si>
  <si>
    <t>07010205-614</t>
  </si>
  <si>
    <t>07010205-615</t>
  </si>
  <si>
    <t>07010205-645</t>
  </si>
  <si>
    <t>07010205-638</t>
  </si>
  <si>
    <t>07010205-611</t>
  </si>
  <si>
    <t>07010205-622</t>
  </si>
  <si>
    <t>07010205-515</t>
  </si>
  <si>
    <t>07010205-641</t>
  </si>
  <si>
    <t>07010205-510</t>
  </si>
  <si>
    <t>07010205-616</t>
  </si>
  <si>
    <t>07010205-617</t>
  </si>
  <si>
    <t>07010205-642</t>
  </si>
  <si>
    <t>07010205-643</t>
  </si>
  <si>
    <t>07010205-647</t>
  </si>
  <si>
    <t>07010205-585</t>
  </si>
  <si>
    <t>07010205-571</t>
  </si>
  <si>
    <t>07010205-572</t>
  </si>
  <si>
    <t>07010205-624</t>
  </si>
  <si>
    <t>07010205-648</t>
  </si>
  <si>
    <t>07010205-618</t>
  </si>
  <si>
    <t>07010205-654</t>
  </si>
  <si>
    <t>South Fork Crow River</t>
  </si>
  <si>
    <t>City of Mayer-South Fork Crow River</t>
  </si>
  <si>
    <t>City of Watertown-South Fork Crow River</t>
  </si>
  <si>
    <t>Middle Judicial Ditch No 15</t>
  </si>
  <si>
    <t>Lower Judicial Ditch No 15</t>
  </si>
  <si>
    <t>County Ditch No 39-Buffalo Creek</t>
  </si>
  <si>
    <t>County Ditch No 39</t>
  </si>
  <si>
    <t>Boon Lake</t>
  </si>
  <si>
    <t>Wakanda Lake</t>
  </si>
  <si>
    <t>Judicial Ditch No 18</t>
  </si>
  <si>
    <t>Rice Lake</t>
  </si>
  <si>
    <t>Preston Lake</t>
  </si>
  <si>
    <t>Judicial Ditch No 1</t>
  </si>
  <si>
    <t>Hoff Lake</t>
  </si>
  <si>
    <t>City of Lester Prairie-South Fork Crow River</t>
  </si>
  <si>
    <t>Upper Judicial Ditch No 15</t>
  </si>
  <si>
    <t>Schilling Lake-Bufallo Creek</t>
  </si>
  <si>
    <t>Little Kandiyohi Lake</t>
  </si>
  <si>
    <t>Atkinson Lake-South Fork Crow River</t>
  </si>
  <si>
    <t>Otter Lake-South Fork Crow River</t>
  </si>
  <si>
    <t>County Ditch No 24A</t>
  </si>
  <si>
    <t>Big Kandiyohi Lake</t>
  </si>
  <si>
    <t>Lake Elizabeth</t>
  </si>
  <si>
    <t>Judicial Ditch No 29</t>
  </si>
  <si>
    <t>Goose Lake</t>
  </si>
  <si>
    <t>Cedar Lake</t>
  </si>
  <si>
    <t>City of Biscay-South Fork Crow River</t>
  </si>
  <si>
    <t>Judicial Ditch No 2</t>
  </si>
  <si>
    <t>Judicial Ditch No 27</t>
  </si>
  <si>
    <t>County Ditch No 4</t>
  </si>
  <si>
    <t>Judicial Ditch No 28A</t>
  </si>
  <si>
    <t>Lake Marion-Buffalo Creek</t>
  </si>
  <si>
    <t xml:space="preserve">Lat </t>
  </si>
  <si>
    <t>Long</t>
  </si>
  <si>
    <t>Huc 12 Name</t>
  </si>
  <si>
    <t>DNR catchment ID</t>
  </si>
  <si>
    <t>DNR Catchment ID</t>
  </si>
  <si>
    <t>HUC 12 Name</t>
  </si>
  <si>
    <t>Report Reach Name</t>
  </si>
  <si>
    <t>HUC 12(s)</t>
  </si>
  <si>
    <t>County</t>
  </si>
  <si>
    <t>Entrenchment Ratio</t>
  </si>
  <si>
    <t>Width/Depth Ratio</t>
  </si>
  <si>
    <t>Bank Height Ratio</t>
  </si>
  <si>
    <t>Bank Height Ratio Description</t>
  </si>
  <si>
    <t>Deeply Incised</t>
  </si>
  <si>
    <t>Drainage Area (sq miles)</t>
  </si>
  <si>
    <t>Stream Type</t>
  </si>
  <si>
    <t>G4c</t>
  </si>
  <si>
    <t>Valley Type</t>
  </si>
  <si>
    <t>10 - Lacustrine</t>
  </si>
  <si>
    <t>Water slope (ft/ft)</t>
  </si>
  <si>
    <t>Sinuosity</t>
  </si>
  <si>
    <t>Reach Erosion Rate (tons/ft/yr)</t>
  </si>
  <si>
    <t>Pfankuch Stability Rating</t>
  </si>
  <si>
    <t>Pfankuch Stability Rating Description</t>
  </si>
  <si>
    <t>Good</t>
  </si>
  <si>
    <t>Strategies</t>
  </si>
  <si>
    <t>Channel close to losing connectivity with floodplain due to incision</t>
  </si>
  <si>
    <t>Channel excavation should be avoided</t>
  </si>
  <si>
    <t>root depth and weighted root density of vegetation is poor</t>
  </si>
  <si>
    <t>Increase quality of streambank riparian vegetation</t>
  </si>
  <si>
    <t>Seeding of native deep rooted perenial grasses and/or dogwood or will stakes</t>
  </si>
  <si>
    <t>Meeker</t>
  </si>
  <si>
    <t>C5c-</t>
  </si>
  <si>
    <t>Poor</t>
  </si>
  <si>
    <t>Renville</t>
  </si>
  <si>
    <t>Restoration of the ditch chaneel itself is not likely feasible</t>
  </si>
  <si>
    <t>Allow natural processes to create a flooplain bench within the channel (i.e. two-stage ditch) to create habitat</t>
  </si>
  <si>
    <t>Resotre portions of the wetlands identified within the restorable wetland index to increase storage and reduce hydrologic pressures</t>
  </si>
  <si>
    <t>implement upland agricultrural BMPs to reduce pollutant loads</t>
  </si>
  <si>
    <t>prevent excavation in channels to naturally form two-stage ditches to increase habitat</t>
  </si>
  <si>
    <t>Cedar Creek</t>
  </si>
  <si>
    <t>Slightly Incised</t>
  </si>
  <si>
    <t>E6</t>
  </si>
  <si>
    <t>N/A</t>
  </si>
  <si>
    <t>little changes to channels over past 58 years</t>
  </si>
  <si>
    <t>significant water storage (lakes and wetlands) in watershed protect channel conditions</t>
  </si>
  <si>
    <t>adequate access to floodplain</t>
  </si>
  <si>
    <t>high weighted root densities</t>
  </si>
  <si>
    <t>concentrate on wetland and lake protection</t>
  </si>
  <si>
    <t>protect riparian plant community and maintain buffer</t>
  </si>
  <si>
    <t>protect lognitudinal connectivity of floodplain</t>
  </si>
  <si>
    <t>create floodplain culverts (flood flow culverts) in the Highway 7 and Luce Line Trail crossings</t>
  </si>
  <si>
    <t>McLeod</t>
  </si>
  <si>
    <t>C4</t>
  </si>
  <si>
    <t>8c - Terraced Alluvial</t>
  </si>
  <si>
    <t>Fair</t>
  </si>
  <si>
    <t>Schilling Lake - Buffalo Creek</t>
  </si>
  <si>
    <t>Lake Marion - Buffalo Creek</t>
  </si>
  <si>
    <t>County Ditch No 39 - Buffal Creek</t>
  </si>
  <si>
    <t>maintain any areas of quality riparian corridors</t>
  </si>
  <si>
    <t>restore water storage and wetlands in the watershed</t>
  </si>
  <si>
    <t>Flood-prone areas used for row-crops could be targeted for storage</t>
  </si>
  <si>
    <t>Re-meander channelized reaches where possible</t>
  </si>
  <si>
    <t>Avoid excavation of ditches that have naturally formed a floodplain bench (two-staged ditch)</t>
  </si>
  <si>
    <t>increase buffer width and implement high quality perennial vegetation</t>
  </si>
  <si>
    <t>(07010205-501)</t>
  </si>
  <si>
    <t>8c - Terrace Allucial</t>
  </si>
  <si>
    <t>Restore drained basins to increase water holding capacity in watershed</t>
  </si>
  <si>
    <t>ID cropland areas that commonly flood and restore them as water bodies</t>
  </si>
  <si>
    <t>Avoid excavation of ditch systems so that loss of floodplain does not occur</t>
  </si>
  <si>
    <t>Remove low-head dam to restore longitudinal connectivity, improve sediment transport, and restore pool habitat quality within areas adjacent to the dam</t>
  </si>
  <si>
    <t>Grade control may be required if dam removal occurs</t>
  </si>
  <si>
    <t>General Restoration and Protection Strategies for SFC Watershed based on report</t>
  </si>
  <si>
    <t>More than half (42 of 81) of the sub-watersheds within the Mayer gage catchment have had 80-100% of their channel miles altered, and another twenty four have seen 60-80% alteration</t>
  </si>
  <si>
    <t>Extensive channel alterations (e.g. channelization) typically coincided with the drainage of vast acres of wetlands and lakes in an effort that also converted native prairie grasslands to productive agricultrual lands.</t>
  </si>
  <si>
    <t>System wide approach is needed: restoration of lakes and wetlands pursued in the headwater areas, restore old meandering portions of channelized stream segments, adequate buffer widths and quality should be implemented throughout the watershed</t>
  </si>
  <si>
    <t>restore old meandering portions of channelized stream segments</t>
  </si>
  <si>
    <t xml:space="preserve">System wide approach is needed for the watershed: , </t>
  </si>
  <si>
    <t>provide adequate buffer widths and quality throughout the watershed in order to reduce bank erosion and accelerated downstream meander migration</t>
  </si>
  <si>
    <t>In-stream structures such as low head dams should be removed to resore longitudinal connectivity within the system</t>
  </si>
  <si>
    <t>Maintain floodplain connectivity</t>
  </si>
  <si>
    <t>See watershed-wide strategies below and in text</t>
  </si>
  <si>
    <t>City of Mayer - South Fork Crow River</t>
  </si>
  <si>
    <t>City of Watertown - South Fork Crow River</t>
  </si>
  <si>
    <t>Carver</t>
  </si>
  <si>
    <t>(07010205-514)</t>
  </si>
  <si>
    <t>(07010205-605)</t>
  </si>
  <si>
    <t>(07010205-540)</t>
  </si>
  <si>
    <t>HU_12_NAME</t>
  </si>
  <si>
    <t>MEAN</t>
  </si>
  <si>
    <t>Rank</t>
  </si>
  <si>
    <t>Altered Watercourse Rank</t>
  </si>
  <si>
    <t>Animal Units MEAN</t>
  </si>
  <si>
    <t>Animal Units Rank</t>
  </si>
  <si>
    <t>Altered Watercourse MEAN</t>
  </si>
  <si>
    <t>Aquatic Connectivity MEAN</t>
  </si>
  <si>
    <t>Aquatic Connectivity Rank</t>
  </si>
  <si>
    <t>Hydrologic Storage Loss MEAN</t>
  </si>
  <si>
    <t>Hydrologic Storage Loss Rank</t>
  </si>
  <si>
    <t>Impervious Cover MEAN</t>
  </si>
  <si>
    <t>Impervious Cover Rank</t>
  </si>
  <si>
    <t>Perennial Cover MEAN</t>
  </si>
  <si>
    <t>Perennial Cover Rank</t>
  </si>
  <si>
    <t>Phosphorus Risk MEAN</t>
  </si>
  <si>
    <t>Phosphorus Risk Rank</t>
  </si>
  <si>
    <t>Riparian Connectivity MEAN</t>
  </si>
  <si>
    <t>Ripairian Connectivity Rank</t>
  </si>
  <si>
    <t>Terrestrial Habitat Quality MEAN</t>
  </si>
  <si>
    <t>Terrestrial Habitat Quality Rank</t>
  </si>
  <si>
    <t>Wetland Loss MEAN</t>
  </si>
  <si>
    <t>Wetland Loss Rank</t>
  </si>
  <si>
    <t>Altered Watercourse Description</t>
  </si>
  <si>
    <t>Highly Altered</t>
  </si>
  <si>
    <t>Moderately Altered</t>
  </si>
  <si>
    <t>Extremely Altered</t>
  </si>
  <si>
    <t>Water Quality Metric</t>
  </si>
  <si>
    <t>Animal Units Description</t>
  </si>
  <si>
    <t>Moderate Animal Unit Density</t>
  </si>
  <si>
    <t>Low Animal Unit Density</t>
  </si>
  <si>
    <t>Very Low Animal Unit Density</t>
  </si>
  <si>
    <t>Connectivity Metric</t>
  </si>
  <si>
    <t>Aquatic Connectivity Description</t>
  </si>
  <si>
    <t>Moderate Connectivity</t>
  </si>
  <si>
    <t>Good Connectivity</t>
  </si>
  <si>
    <t>Excellent Connectivity</t>
  </si>
  <si>
    <t>Very Poor Connectivity</t>
  </si>
  <si>
    <t>Hydrology Metric</t>
  </si>
  <si>
    <t>Hydrologic Storage Loss Description</t>
  </si>
  <si>
    <t>Very High Storage Loss</t>
  </si>
  <si>
    <t>Moderate Storage Loss</t>
  </si>
  <si>
    <t>Low Storage Loss</t>
  </si>
  <si>
    <t>Impervious Cover Description</t>
  </si>
  <si>
    <t>Very High Impervious Cover</t>
  </si>
  <si>
    <t>High Impervious Cover</t>
  </si>
  <si>
    <t>Moderate Impervious Cover</t>
  </si>
  <si>
    <t>Low Impervious Cover</t>
  </si>
  <si>
    <t>Very Low Impervious Cover</t>
  </si>
  <si>
    <t>Perennial Cover Description</t>
  </si>
  <si>
    <t>High Perennial Cover</t>
  </si>
  <si>
    <t>Low Perennial Cover</t>
  </si>
  <si>
    <t>Moderate Perennial Cover</t>
  </si>
  <si>
    <t>Very Low Perennial Cover</t>
  </si>
  <si>
    <t>Phosphorus Risk Description</t>
  </si>
  <si>
    <t>Very High Phosphorus Risk</t>
  </si>
  <si>
    <t>High Phosphorus Risk</t>
  </si>
  <si>
    <t>Moderate Phosphorus Risk</t>
  </si>
  <si>
    <t>Low Phosphorus Risk</t>
  </si>
  <si>
    <t>Ripairian Connectivity Description</t>
  </si>
  <si>
    <t>Poor Connectivity</t>
  </si>
  <si>
    <t>Very Good Connectivity</t>
  </si>
  <si>
    <t>Biology Metric</t>
  </si>
  <si>
    <t>Terrestrial Habitat Quality Description</t>
  </si>
  <si>
    <t>Poor Habitat Quality</t>
  </si>
  <si>
    <t>Very Poor Habitat Quality</t>
  </si>
  <si>
    <t>Wetland Loss Description</t>
  </si>
  <si>
    <t>High Wetland Loss</t>
  </si>
  <si>
    <t>Moderate Wetland Loss</t>
  </si>
  <si>
    <t>Low Wetland Loss</t>
  </si>
  <si>
    <t>Very Low Wetland Loss</t>
  </si>
  <si>
    <t>Total EBI Score MEAN</t>
  </si>
  <si>
    <t>Total EBI Score Rank</t>
  </si>
  <si>
    <t>Wildlife Habitat Quality MEAN</t>
  </si>
  <si>
    <t>Wildlife Habitat Quality Rank</t>
  </si>
  <si>
    <t>Water Quality Risk MEAN</t>
  </si>
  <si>
    <t>Water Quality Risk Rank</t>
  </si>
  <si>
    <t>Soil Erosion Risk MEAN</t>
  </si>
  <si>
    <t>Soil Erosion Risk Rank</t>
  </si>
  <si>
    <t>HUC 12</t>
  </si>
  <si>
    <t>Judicial Ditch No 1, Atkinson Lake-South Fork Crow River</t>
  </si>
  <si>
    <t>Middle Judicial Ditch No 15, Lower Judicial Ditch No 15</t>
  </si>
  <si>
    <t>Judicial Ditch No 2, Judicial Ditch No 27, Judicial Ditch No 28A</t>
  </si>
  <si>
    <t>Atkinson Lake-South Fork Crow River, Otter Lake-South Fork Crow River</t>
  </si>
  <si>
    <t>County Ditch No 39-Buffalo Creek, Lake Marion-Buffalo Creek, Buffalo Creek</t>
  </si>
  <si>
    <t>City of Mayer-South Fork Crow River, City of Watertown-South Fork Crow River, South Fork Crow River</t>
  </si>
  <si>
    <t>Average RUSLE Value</t>
  </si>
  <si>
    <t>Low</t>
  </si>
  <si>
    <t>Moderate</t>
  </si>
  <si>
    <t>High</t>
  </si>
  <si>
    <t>Very High</t>
  </si>
  <si>
    <t>Description</t>
  </si>
  <si>
    <t>Ave Runoff</t>
  </si>
  <si>
    <t>Ave Runoff Rank</t>
  </si>
  <si>
    <t>Ave TSS</t>
  </si>
  <si>
    <t>Ave TSS Rank</t>
  </si>
  <si>
    <t>Ave TP</t>
  </si>
  <si>
    <t>Ave TP Rank</t>
  </si>
  <si>
    <t>Acres</t>
  </si>
  <si>
    <t>Shoreland Acres</t>
  </si>
  <si>
    <t>Judicial Ditch No 1 West</t>
  </si>
  <si>
    <t>Judicial Ditch No 1 East</t>
  </si>
  <si>
    <t>Percent Shoreland</t>
  </si>
  <si>
    <t>High Animal Unit Density</t>
  </si>
  <si>
    <t>High Storage Loss</t>
  </si>
  <si>
    <t>Total Feedlots</t>
  </si>
  <si>
    <t>Total Feedlots Rank</t>
  </si>
  <si>
    <t>Total AU</t>
  </si>
  <si>
    <t>Total AU Rank</t>
  </si>
  <si>
    <t>Total AU per acre</t>
  </si>
  <si>
    <t>Total AU per acre rank</t>
  </si>
  <si>
    <t>Total Birds</t>
  </si>
  <si>
    <t>Total Cows</t>
  </si>
  <si>
    <t>Total Pigs</t>
  </si>
  <si>
    <t>Total Horses</t>
  </si>
  <si>
    <t>Total Other</t>
  </si>
  <si>
    <t>OL Feedlots</t>
  </si>
  <si>
    <t>OL Feedlots Rank</t>
  </si>
  <si>
    <t>OL AU</t>
  </si>
  <si>
    <t>OL AU Rank</t>
  </si>
  <si>
    <t>OL Birds</t>
  </si>
  <si>
    <t>OL Cows</t>
  </si>
  <si>
    <t>OL Pigs</t>
  </si>
  <si>
    <t>OL Horses</t>
  </si>
  <si>
    <t>OL Other</t>
  </si>
  <si>
    <t>CAFO Feedlots</t>
  </si>
  <si>
    <t>CAFO OL Feedlots</t>
  </si>
  <si>
    <t>CAFO AU</t>
  </si>
  <si>
    <t>CAFO AU Rank</t>
  </si>
  <si>
    <t>CAFO Birds</t>
  </si>
  <si>
    <t>CAFO Cows</t>
  </si>
  <si>
    <t>CAFO Pigs</t>
  </si>
  <si>
    <t>CAFO Horses</t>
  </si>
  <si>
    <t>CAFO Other</t>
  </si>
  <si>
    <t>SL Feedlots</t>
  </si>
  <si>
    <t>SL OL Feedlots</t>
  </si>
  <si>
    <t>SL CAFO Feedlots</t>
  </si>
  <si>
    <t>SL AU</t>
  </si>
  <si>
    <t>SL AU Rank</t>
  </si>
  <si>
    <t>SL Birds</t>
  </si>
  <si>
    <t>SL Cows</t>
  </si>
  <si>
    <t>SL Pigs</t>
  </si>
  <si>
    <t>SL Horses</t>
  </si>
  <si>
    <t>SL Other</t>
  </si>
  <si>
    <t>Water Resources</t>
  </si>
  <si>
    <t>Fisheries</t>
  </si>
  <si>
    <t>Forestry</t>
  </si>
  <si>
    <t>Other DNR Units</t>
  </si>
  <si>
    <t>Parks &amp; Trails</t>
  </si>
  <si>
    <t>Wildlife</t>
  </si>
  <si>
    <t>HUC12</t>
  </si>
  <si>
    <t>Type</t>
  </si>
  <si>
    <t>3 - PWP</t>
  </si>
  <si>
    <t>6 - RIM/WRP</t>
  </si>
  <si>
    <t>4 - RIM Wetland Restoration</t>
  </si>
  <si>
    <t>D - Other - Perpetual</t>
  </si>
  <si>
    <t>C - Riparian Lands - Perpetual</t>
  </si>
  <si>
    <t>E - Marginal Cropland - Limited</t>
  </si>
  <si>
    <t>K - Riparian Buffer Strip - Perp</t>
  </si>
  <si>
    <t>A - Marginal Cropland - Perpetual</t>
  </si>
  <si>
    <t>5 - Flowage Easement</t>
  </si>
  <si>
    <t>M - CREP WR</t>
  </si>
  <si>
    <t>dowlknum</t>
  </si>
  <si>
    <t>Priority_C</t>
  </si>
  <si>
    <t>Target_TP</t>
  </si>
  <si>
    <t>Predicted</t>
  </si>
  <si>
    <t>Target_Loa</t>
  </si>
  <si>
    <t>Sensitivit</t>
  </si>
  <si>
    <t>Sens_Sig</t>
  </si>
  <si>
    <t>Higher</t>
  </si>
  <si>
    <t>Haughey</t>
  </si>
  <si>
    <t>Schilling</t>
  </si>
  <si>
    <t>Highest</t>
  </si>
  <si>
    <t>Stahl's</t>
  </si>
  <si>
    <t>LBS_class</t>
  </si>
  <si>
    <t>wb_class</t>
  </si>
  <si>
    <t>Lake or Pond</t>
  </si>
  <si>
    <t>Unnamed</t>
  </si>
  <si>
    <t>Outstanding</t>
  </si>
  <si>
    <t>Whitney</t>
  </si>
  <si>
    <t>Peach</t>
  </si>
  <si>
    <t>Intermittent Water</t>
  </si>
  <si>
    <t>Unnamed (Lewis)</t>
  </si>
  <si>
    <t>Little Long</t>
  </si>
  <si>
    <t>Tiger</t>
  </si>
  <si>
    <t>Dog</t>
  </si>
  <si>
    <t>Addie</t>
  </si>
  <si>
    <t>King</t>
  </si>
  <si>
    <t>DOWLKNUM</t>
  </si>
  <si>
    <t>COM_NAME</t>
  </si>
  <si>
    <t>curly-leaf pondweed</t>
  </si>
  <si>
    <t>Otter</t>
  </si>
  <si>
    <t>Whaletail</t>
  </si>
  <si>
    <t>Long, Little</t>
  </si>
  <si>
    <t>Stahl</t>
  </si>
  <si>
    <t>Ida</t>
  </si>
  <si>
    <t>Kandiyohi,  Big</t>
  </si>
  <si>
    <t>Halfmoon</t>
  </si>
  <si>
    <t>Independance</t>
  </si>
  <si>
    <t>Spurzen</t>
  </si>
  <si>
    <t>Winterhaiter</t>
  </si>
  <si>
    <t>Peter</t>
  </si>
  <si>
    <t>Elizabeth</t>
  </si>
  <si>
    <t>Eurasian watermilfoil</t>
  </si>
  <si>
    <t>10010800</t>
  </si>
  <si>
    <t>43009800</t>
  </si>
  <si>
    <t>SL OL AU Rank</t>
  </si>
  <si>
    <t>SL OL AUs</t>
  </si>
  <si>
    <t>SL OL Feedlots Rank</t>
  </si>
  <si>
    <t>Recent Survey Date</t>
  </si>
  <si>
    <t>Recent Taxa Richness</t>
  </si>
  <si>
    <t>Recent FQI</t>
  </si>
  <si>
    <t>Recent PD Richness</t>
  </si>
  <si>
    <t>Recent PD FQI</t>
  </si>
  <si>
    <t>Number Surveys</t>
  </si>
  <si>
    <t>Min Taxa Richness</t>
  </si>
  <si>
    <t>Max Taxa Richness</t>
  </si>
  <si>
    <t>Min FQI</t>
  </si>
  <si>
    <t>Max FQI</t>
  </si>
  <si>
    <t>Min PD Taxa Richness</t>
  </si>
  <si>
    <t>Max PD Taxa Richness</t>
  </si>
  <si>
    <t>Min PD FQI</t>
  </si>
  <si>
    <t>Max PD FQI</t>
  </si>
  <si>
    <t>Ecoregion Class</t>
  </si>
  <si>
    <t>Shape_Length</t>
  </si>
  <si>
    <t>Shape_Area</t>
  </si>
  <si>
    <t>FQI Threshold Status</t>
  </si>
  <si>
    <t>South Mound Springs</t>
  </si>
  <si>
    <t>Rock</t>
  </si>
  <si>
    <t>1B</t>
  </si>
  <si>
    <t>Below threshold</t>
  </si>
  <si>
    <t>Hills Reservoir</t>
  </si>
  <si>
    <t>Reservoir</t>
  </si>
  <si>
    <t>At or above threshold</t>
  </si>
  <si>
    <t>Split Rock Reservoir</t>
  </si>
  <si>
    <t>Wilson</t>
  </si>
  <si>
    <t>Illinois</t>
  </si>
  <si>
    <t>Jackson</t>
  </si>
  <si>
    <t>Big Slough</t>
  </si>
  <si>
    <t>Wetland</t>
  </si>
  <si>
    <t>Corabelle</t>
  </si>
  <si>
    <t>East Graham</t>
  </si>
  <si>
    <t>Boote-Herlein Marsh</t>
  </si>
  <si>
    <t>Buffalo Marsh</t>
  </si>
  <si>
    <t>West Graham</t>
  </si>
  <si>
    <t>Summit</t>
  </si>
  <si>
    <t>Ocheda</t>
  </si>
  <si>
    <t>Sieverding Marsh</t>
  </si>
  <si>
    <t>South Clear</t>
  </si>
  <si>
    <t>Cottonwood</t>
  </si>
  <si>
    <t>Kinbrae</t>
  </si>
  <si>
    <t>Round</t>
  </si>
  <si>
    <t>Maroney</t>
  </si>
  <si>
    <t>Lime</t>
  </si>
  <si>
    <t>First Fulda</t>
  </si>
  <si>
    <t>Indian</t>
  </si>
  <si>
    <t>South Badger</t>
  </si>
  <si>
    <t>Louisa</t>
  </si>
  <si>
    <t>Julia</t>
  </si>
  <si>
    <t>Talcot</t>
  </si>
  <si>
    <t>Buffalo</t>
  </si>
  <si>
    <t>Okabena</t>
  </si>
  <si>
    <t>North Badger</t>
  </si>
  <si>
    <t>Bella</t>
  </si>
  <si>
    <t>Double</t>
  </si>
  <si>
    <t>Bartsh</t>
  </si>
  <si>
    <t>Boot</t>
  </si>
  <si>
    <t>Bean</t>
  </si>
  <si>
    <t>String</t>
  </si>
  <si>
    <t>Watkins</t>
  </si>
  <si>
    <t>Martin</t>
  </si>
  <si>
    <t>Augusta</t>
  </si>
  <si>
    <t>North Lower's</t>
  </si>
  <si>
    <t>Pearl</t>
  </si>
  <si>
    <t>Unnamed (Fish)</t>
  </si>
  <si>
    <t>Timber</t>
  </si>
  <si>
    <t>Unnamed (Regehr Slough)</t>
  </si>
  <si>
    <t>Harder</t>
  </si>
  <si>
    <t>Heron (Duck)</t>
  </si>
  <si>
    <t>Teal</t>
  </si>
  <si>
    <t>Sulem</t>
  </si>
  <si>
    <t>Watonwan</t>
  </si>
  <si>
    <t>Clear</t>
  </si>
  <si>
    <t>Heron</t>
  </si>
  <si>
    <t>Wolf</t>
  </si>
  <si>
    <t>Loon</t>
  </si>
  <si>
    <t>Bat</t>
  </si>
  <si>
    <t>Bingham</t>
  </si>
  <si>
    <t>Flahtery</t>
  </si>
  <si>
    <t>Wood</t>
  </si>
  <si>
    <t>South Lower's</t>
  </si>
  <si>
    <t>Little Spirit</t>
  </si>
  <si>
    <t>Three</t>
  </si>
  <si>
    <t>Mountain</t>
  </si>
  <si>
    <t>Ewy</t>
  </si>
  <si>
    <t>Sisseton</t>
  </si>
  <si>
    <t>Mills</t>
  </si>
  <si>
    <t>Kiester</t>
  </si>
  <si>
    <t>George</t>
  </si>
  <si>
    <t>Porter</t>
  </si>
  <si>
    <t>St. James</t>
  </si>
  <si>
    <t>Amber</t>
  </si>
  <si>
    <t>Rose</t>
  </si>
  <si>
    <t>Crystal</t>
  </si>
  <si>
    <t>South Silver</t>
  </si>
  <si>
    <t>Okamanpeedan</t>
  </si>
  <si>
    <t>Clam</t>
  </si>
  <si>
    <t>Siegs Slough</t>
  </si>
  <si>
    <t>Hall</t>
  </si>
  <si>
    <t>Big Twin</t>
  </si>
  <si>
    <t>Budd</t>
  </si>
  <si>
    <t>Imogene</t>
  </si>
  <si>
    <t>Willmert (Main Bay)</t>
  </si>
  <si>
    <t>Fox</t>
  </si>
  <si>
    <t>Sager</t>
  </si>
  <si>
    <t>Unnamed (Round Lake Marsh)</t>
  </si>
  <si>
    <t>Lura</t>
  </si>
  <si>
    <t>Bass</t>
  </si>
  <si>
    <t>Temperance</t>
  </si>
  <si>
    <t>East Chain</t>
  </si>
  <si>
    <t>Kansas</t>
  </si>
  <si>
    <t>Iowa</t>
  </si>
  <si>
    <t>Mary</t>
  </si>
  <si>
    <t>Freeborn</t>
  </si>
  <si>
    <t>Sugar</t>
  </si>
  <si>
    <t>Halls</t>
  </si>
  <si>
    <t>State Line</t>
  </si>
  <si>
    <t>School Section</t>
  </si>
  <si>
    <t>Mott</t>
  </si>
  <si>
    <t>Fountain</t>
  </si>
  <si>
    <t>St. Olaf</t>
  </si>
  <si>
    <t>Geneva</t>
  </si>
  <si>
    <t>Lower Twin</t>
  </si>
  <si>
    <t>Beaver</t>
  </si>
  <si>
    <t>Steele</t>
  </si>
  <si>
    <t>White</t>
  </si>
  <si>
    <t>Unnamed (Manchester Marsh)</t>
  </si>
  <si>
    <t>Perch</t>
  </si>
  <si>
    <t>Stockman Marsh</t>
  </si>
  <si>
    <t>Minnesota</t>
  </si>
  <si>
    <t>South Walnut</t>
  </si>
  <si>
    <t>Albert Lea</t>
  </si>
  <si>
    <t>Upper Twin</t>
  </si>
  <si>
    <t>Pickeral</t>
  </si>
  <si>
    <t>Hobza Marsh</t>
  </si>
  <si>
    <t>Walnut</t>
  </si>
  <si>
    <t>East Side</t>
  </si>
  <si>
    <t>Mill Pond</t>
  </si>
  <si>
    <t>Rickert</t>
  </si>
  <si>
    <t>Ramsey Mill Pond</t>
  </si>
  <si>
    <t>Bear Creek Reservoir</t>
  </si>
  <si>
    <t>2A</t>
  </si>
  <si>
    <t>Lanesboro Mill Pond</t>
  </si>
  <si>
    <t>Winona</t>
  </si>
  <si>
    <t>Goodview</t>
  </si>
  <si>
    <t>Zumbro</t>
  </si>
  <si>
    <t>Lac Lavon</t>
  </si>
  <si>
    <t>2B</t>
  </si>
  <si>
    <t>Unnamed (Valley)</t>
  </si>
  <si>
    <t>Prairie Ponds</t>
  </si>
  <si>
    <t>Mississippi River -  Rebecca</t>
  </si>
  <si>
    <t>Cannon</t>
  </si>
  <si>
    <t>Murphy</t>
  </si>
  <si>
    <t>Scott</t>
  </si>
  <si>
    <t>Circle</t>
  </si>
  <si>
    <t>French</t>
  </si>
  <si>
    <t>Roberds</t>
  </si>
  <si>
    <t>McMahon</t>
  </si>
  <si>
    <t>Union</t>
  </si>
  <si>
    <t>Cleary</t>
  </si>
  <si>
    <t>Alimagnet</t>
  </si>
  <si>
    <t>Orchard</t>
  </si>
  <si>
    <t>Wells</t>
  </si>
  <si>
    <t>Wood Park</t>
  </si>
  <si>
    <t>Mazaska</t>
  </si>
  <si>
    <t>Dudley</t>
  </si>
  <si>
    <t>McColl Pond</t>
  </si>
  <si>
    <t>Pleasant</t>
  </si>
  <si>
    <t>Sunfish</t>
  </si>
  <si>
    <t>O'Dowd</t>
  </si>
  <si>
    <t>Nash</t>
  </si>
  <si>
    <t>Thole</t>
  </si>
  <si>
    <t>Sanborn</t>
  </si>
  <si>
    <t>Sprague</t>
  </si>
  <si>
    <t>Sabre</t>
  </si>
  <si>
    <t>St. Catherine</t>
  </si>
  <si>
    <t>Shields</t>
  </si>
  <si>
    <t>Lower Sakatah</t>
  </si>
  <si>
    <t>Volney</t>
  </si>
  <si>
    <t>Frances</t>
  </si>
  <si>
    <t>Rays</t>
  </si>
  <si>
    <t>Gorman</t>
  </si>
  <si>
    <t>Toner's</t>
  </si>
  <si>
    <t>Cody</t>
  </si>
  <si>
    <t>Hunt</t>
  </si>
  <si>
    <t>Dora</t>
  </si>
  <si>
    <t>Pepin</t>
  </si>
  <si>
    <t>Phelps</t>
  </si>
  <si>
    <t>Geis</t>
  </si>
  <si>
    <t>LeMay</t>
  </si>
  <si>
    <t>Bradshaw</t>
  </si>
  <si>
    <t>Diamond</t>
  </si>
  <si>
    <t>Caron</t>
  </si>
  <si>
    <t>Upper Sakatah</t>
  </si>
  <si>
    <t>Reeds</t>
  </si>
  <si>
    <t>Cynthia</t>
  </si>
  <si>
    <t>Tetonka</t>
  </si>
  <si>
    <t>Elysian (Main Lake)</t>
  </si>
  <si>
    <t>Roemhildts</t>
  </si>
  <si>
    <t>Lily</t>
  </si>
  <si>
    <t>Horseshoe</t>
  </si>
  <si>
    <t>Washington</t>
  </si>
  <si>
    <t>Sibley</t>
  </si>
  <si>
    <t>Eagle (South)</t>
  </si>
  <si>
    <t>Oak Leaf</t>
  </si>
  <si>
    <t>Born</t>
  </si>
  <si>
    <t>Ballantyne</t>
  </si>
  <si>
    <t>Duck</t>
  </si>
  <si>
    <t>Scotch</t>
  </si>
  <si>
    <t>Madison</t>
  </si>
  <si>
    <t>Gilfillin</t>
  </si>
  <si>
    <t>German</t>
  </si>
  <si>
    <t>High Island</t>
  </si>
  <si>
    <t>Henry</t>
  </si>
  <si>
    <t>Titlow</t>
  </si>
  <si>
    <t>Unnamed (Willis)</t>
  </si>
  <si>
    <t>Maria</t>
  </si>
  <si>
    <t>Emily</t>
  </si>
  <si>
    <t>East Jefferson</t>
  </si>
  <si>
    <t>Hiniker Pond</t>
  </si>
  <si>
    <t>Middle</t>
  </si>
  <si>
    <t>Assumption</t>
  </si>
  <si>
    <t>West Jefferson</t>
  </si>
  <si>
    <t>Sleepy Eye</t>
  </si>
  <si>
    <t>Brown</t>
  </si>
  <si>
    <t>Gilman</t>
  </si>
  <si>
    <t>Altermatt</t>
  </si>
  <si>
    <t>Strom</t>
  </si>
  <si>
    <t>Sand</t>
  </si>
  <si>
    <t>Bachelor</t>
  </si>
  <si>
    <t>Omsrud</t>
  </si>
  <si>
    <t>Ward</t>
  </si>
  <si>
    <t>Boise</t>
  </si>
  <si>
    <t>Hanska</t>
  </si>
  <si>
    <t>SE Clifton WMA</t>
  </si>
  <si>
    <t>Hurricane</t>
  </si>
  <si>
    <t>School Grove</t>
  </si>
  <si>
    <t>Redwood</t>
  </si>
  <si>
    <t>Robbins Marsh</t>
  </si>
  <si>
    <t>Sham</t>
  </si>
  <si>
    <t>Lady Slipper</t>
  </si>
  <si>
    <t>Laura</t>
  </si>
  <si>
    <t>Tyson</t>
  </si>
  <si>
    <t>Timm</t>
  </si>
  <si>
    <t>Curtis</t>
  </si>
  <si>
    <t>1A</t>
  </si>
  <si>
    <t>McKay</t>
  </si>
  <si>
    <t>Spellman</t>
  </si>
  <si>
    <t>Furgamme WMA</t>
  </si>
  <si>
    <t>Lake of the Hill</t>
  </si>
  <si>
    <t>Miedd</t>
  </si>
  <si>
    <t>Yankton</t>
  </si>
  <si>
    <t>North Marsh</t>
  </si>
  <si>
    <t>Hjermstad Slough</t>
  </si>
  <si>
    <t>Iron</t>
  </si>
  <si>
    <t>Island</t>
  </si>
  <si>
    <t>Marshall</t>
  </si>
  <si>
    <t>Unnamed (Ellsborough WMA)</t>
  </si>
  <si>
    <t>East Twin</t>
  </si>
  <si>
    <t>Sodus WMA</t>
  </si>
  <si>
    <t>Sarah</t>
  </si>
  <si>
    <t>Highpoint</t>
  </si>
  <si>
    <t>Lange Marsh</t>
  </si>
  <si>
    <t>Fremont</t>
  </si>
  <si>
    <t>Lone Tree</t>
  </si>
  <si>
    <t>Mahlke Marsh</t>
  </si>
  <si>
    <t>Sanderson</t>
  </si>
  <si>
    <t>Shetek</t>
  </si>
  <si>
    <t>Nelson's Marsh</t>
  </si>
  <si>
    <t>Conger's Slough</t>
  </si>
  <si>
    <t>Brawner</t>
  </si>
  <si>
    <t>South Twin</t>
  </si>
  <si>
    <t>Currant</t>
  </si>
  <si>
    <t>Bloody</t>
  </si>
  <si>
    <t>Anderson</t>
  </si>
  <si>
    <t>Porter Reservoir</t>
  </si>
  <si>
    <t>Slough</t>
  </si>
  <si>
    <t>Stay</t>
  </si>
  <si>
    <t>North Ash</t>
  </si>
  <si>
    <t>Del Clark</t>
  </si>
  <si>
    <t>Hawksnest</t>
  </si>
  <si>
    <t>Dead Coon (Main Lake)</t>
  </si>
  <si>
    <t>South Ash</t>
  </si>
  <si>
    <t>Gislason</t>
  </si>
  <si>
    <t>North Swan</t>
  </si>
  <si>
    <t>South Swan</t>
  </si>
  <si>
    <t>Popowski</t>
  </si>
  <si>
    <t>Steep Bank</t>
  </si>
  <si>
    <t>Minett-Kranz Reservoir</t>
  </si>
  <si>
    <t>West Twin</t>
  </si>
  <si>
    <t>Benton</t>
  </si>
  <si>
    <t>John Reservoir</t>
  </si>
  <si>
    <t>Biggs</t>
  </si>
  <si>
    <t>R6</t>
  </si>
  <si>
    <t>Salt</t>
  </si>
  <si>
    <t>Hendricks</t>
  </si>
  <si>
    <t>Pegg</t>
  </si>
  <si>
    <t>Victors Slough</t>
  </si>
  <si>
    <t>Shaokotan</t>
  </si>
  <si>
    <t>Lindgren</t>
  </si>
  <si>
    <t>Unnamed (Bohemian)</t>
  </si>
  <si>
    <t>Kvernmo Marsh</t>
  </si>
  <si>
    <t>Big Stone NWR East Pool</t>
  </si>
  <si>
    <t>Marsh</t>
  </si>
  <si>
    <t>Swift</t>
  </si>
  <si>
    <t>Cory</t>
  </si>
  <si>
    <t>Unnamed (Rothi)</t>
  </si>
  <si>
    <t>Miller</t>
  </si>
  <si>
    <t>Unnamed (Arena)</t>
  </si>
  <si>
    <t>Hart</t>
  </si>
  <si>
    <t>Unnamed (Madison WMA)</t>
  </si>
  <si>
    <t>Unnamed (Wild Wings WMA)</t>
  </si>
  <si>
    <t>Minnesota River - Lac Qui Parle</t>
  </si>
  <si>
    <t>Chippewa</t>
  </si>
  <si>
    <t>Stokke</t>
  </si>
  <si>
    <t>Shible</t>
  </si>
  <si>
    <t>Oliver</t>
  </si>
  <si>
    <t>Hollerberg</t>
  </si>
  <si>
    <t>Shakopee</t>
  </si>
  <si>
    <t>Monson</t>
  </si>
  <si>
    <t>Henjum</t>
  </si>
  <si>
    <t>Unnamed (Hogan)</t>
  </si>
  <si>
    <t>Norway</t>
  </si>
  <si>
    <t>Olson</t>
  </si>
  <si>
    <t>Foot</t>
  </si>
  <si>
    <t>Florida Slough</t>
  </si>
  <si>
    <t>Sunburg</t>
  </si>
  <si>
    <t>Crook</t>
  </si>
  <si>
    <t>West Solomon</t>
  </si>
  <si>
    <t>Saint Johns</t>
  </si>
  <si>
    <t>Glesne</t>
  </si>
  <si>
    <t>Unnamed (Golden Pond)</t>
  </si>
  <si>
    <t>East Solomon</t>
  </si>
  <si>
    <t>West Sunberg</t>
  </si>
  <si>
    <t>Church</t>
  </si>
  <si>
    <t>Games</t>
  </si>
  <si>
    <t>West Lindgren</t>
  </si>
  <si>
    <t>Frank</t>
  </si>
  <si>
    <t>East Sunburg</t>
  </si>
  <si>
    <t>Swenson</t>
  </si>
  <si>
    <t>Woodcock</t>
  </si>
  <si>
    <t>Florida</t>
  </si>
  <si>
    <t>Monongalia Lake</t>
  </si>
  <si>
    <t>Point</t>
  </si>
  <si>
    <t>Skataas</t>
  </si>
  <si>
    <t>Henchien</t>
  </si>
  <si>
    <t>Ringo</t>
  </si>
  <si>
    <t>Elkhorn</t>
  </si>
  <si>
    <t>Henderson</t>
  </si>
  <si>
    <t>Andrew</t>
  </si>
  <si>
    <t>Willmar</t>
  </si>
  <si>
    <t>Calhoun</t>
  </si>
  <si>
    <t>Nest</t>
  </si>
  <si>
    <t>Jesse</t>
  </si>
  <si>
    <t>Green</t>
  </si>
  <si>
    <t>Alvig</t>
  </si>
  <si>
    <t>Sperry</t>
  </si>
  <si>
    <t>Koronis</t>
  </si>
  <si>
    <t>Wilcox</t>
  </si>
  <si>
    <t>Hubbard</t>
  </si>
  <si>
    <t>Wheeler</t>
  </si>
  <si>
    <t>Schultz</t>
  </si>
  <si>
    <t>Phare</t>
  </si>
  <si>
    <t>Youngstrom</t>
  </si>
  <si>
    <t>Lund</t>
  </si>
  <si>
    <t>Towers</t>
  </si>
  <si>
    <t>Unnamed (Upper)</t>
  </si>
  <si>
    <t>Hodgson</t>
  </si>
  <si>
    <t>Peterson</t>
  </si>
  <si>
    <t>Hope</t>
  </si>
  <si>
    <t>Harold</t>
  </si>
  <si>
    <t>Vails</t>
  </si>
  <si>
    <t>Jennie</t>
  </si>
  <si>
    <t>Stella</t>
  </si>
  <si>
    <t>Dunns</t>
  </si>
  <si>
    <t>Richardson</t>
  </si>
  <si>
    <t>Powers</t>
  </si>
  <si>
    <t>Turtle</t>
  </si>
  <si>
    <t>Eden</t>
  </si>
  <si>
    <t>Hook</t>
  </si>
  <si>
    <t>Rohrbeck</t>
  </si>
  <si>
    <t>Manuella</t>
  </si>
  <si>
    <t>Darwin</t>
  </si>
  <si>
    <t>Erie</t>
  </si>
  <si>
    <t>Little Mud</t>
  </si>
  <si>
    <t>Minnie-Belle</t>
  </si>
  <si>
    <t>Carnelian</t>
  </si>
  <si>
    <t>Wright</t>
  </si>
  <si>
    <t>Grass</t>
  </si>
  <si>
    <t>Brooks</t>
  </si>
  <si>
    <t>Spring</t>
  </si>
  <si>
    <t>East Lake Sylvia</t>
  </si>
  <si>
    <t>Caroline</t>
  </si>
  <si>
    <t>Big Swan</t>
  </si>
  <si>
    <t>Moose</t>
  </si>
  <si>
    <t>Camp</t>
  </si>
  <si>
    <t>Edward</t>
  </si>
  <si>
    <t>Clearwater</t>
  </si>
  <si>
    <t>Collinwood</t>
  </si>
  <si>
    <t>Granite</t>
  </si>
  <si>
    <t>Cokato</t>
  </si>
  <si>
    <t>Willima</t>
  </si>
  <si>
    <t>Butternut</t>
  </si>
  <si>
    <t>Smith</t>
  </si>
  <si>
    <t>Betty</t>
  </si>
  <si>
    <t>Francis</t>
  </si>
  <si>
    <t>West Lake Sylvia</t>
  </si>
  <si>
    <t>Marie</t>
  </si>
  <si>
    <t>John</t>
  </si>
  <si>
    <t>Little Swan</t>
  </si>
  <si>
    <t>Beaver Dam</t>
  </si>
  <si>
    <t>Millstone</t>
  </si>
  <si>
    <t>Swartout</t>
  </si>
  <si>
    <t>Waverly</t>
  </si>
  <si>
    <t>Sheldon</t>
  </si>
  <si>
    <t>Upper Maple</t>
  </si>
  <si>
    <t>Maple</t>
  </si>
  <si>
    <t>Nixon</t>
  </si>
  <si>
    <t>Howard</t>
  </si>
  <si>
    <t>Dutch</t>
  </si>
  <si>
    <t>Locke</t>
  </si>
  <si>
    <t>Sullivan</t>
  </si>
  <si>
    <t>Limestone</t>
  </si>
  <si>
    <t>Emma</t>
  </si>
  <si>
    <t>Henshaw</t>
  </si>
  <si>
    <t>North Twin</t>
  </si>
  <si>
    <t>Ann</t>
  </si>
  <si>
    <t>Sandy</t>
  </si>
  <si>
    <t>Albion</t>
  </si>
  <si>
    <t>Little Mary</t>
  </si>
  <si>
    <t>Little Waverly</t>
  </si>
  <si>
    <t>Albert</t>
  </si>
  <si>
    <t>Ember</t>
  </si>
  <si>
    <t>Mink</t>
  </si>
  <si>
    <t>Ramsey</t>
  </si>
  <si>
    <t>Somers</t>
  </si>
  <si>
    <t>Patterson</t>
  </si>
  <si>
    <t>Deer</t>
  </si>
  <si>
    <t>Malardi</t>
  </si>
  <si>
    <t>Light Foot</t>
  </si>
  <si>
    <t>North Berthiaume</t>
  </si>
  <si>
    <t>Bertram</t>
  </si>
  <si>
    <t>Dean</t>
  </si>
  <si>
    <t>Black</t>
  </si>
  <si>
    <t>Constance</t>
  </si>
  <si>
    <t>South Berthiaume</t>
  </si>
  <si>
    <t>Birch</t>
  </si>
  <si>
    <t>Hydes</t>
  </si>
  <si>
    <t>Pulaski</t>
  </si>
  <si>
    <t>First</t>
  </si>
  <si>
    <t>Crawford</t>
  </si>
  <si>
    <t>Winkler</t>
  </si>
  <si>
    <t>Pelican</t>
  </si>
  <si>
    <t>Beebe</t>
  </si>
  <si>
    <t>Parley</t>
  </si>
  <si>
    <t>Hennepin</t>
  </si>
  <si>
    <t>Waconia</t>
  </si>
  <si>
    <t>Martha</t>
  </si>
  <si>
    <t>Big</t>
  </si>
  <si>
    <t>Turbid</t>
  </si>
  <si>
    <t>Lundsten</t>
  </si>
  <si>
    <t>Mitchell</t>
  </si>
  <si>
    <t>Reitz</t>
  </si>
  <si>
    <t>Potanski</t>
  </si>
  <si>
    <t>Charlotte</t>
  </si>
  <si>
    <t>Piersons</t>
  </si>
  <si>
    <t>Orono</t>
  </si>
  <si>
    <t>Langdon</t>
  </si>
  <si>
    <t>Minnewashta</t>
  </si>
  <si>
    <t>Minnetonka</t>
  </si>
  <si>
    <t>Stone</t>
  </si>
  <si>
    <t>Firemen's Clayhole</t>
  </si>
  <si>
    <t>Bavaria</t>
  </si>
  <si>
    <t>Schutz</t>
  </si>
  <si>
    <t>Kelser's Pond</t>
  </si>
  <si>
    <t>Wassermann</t>
  </si>
  <si>
    <t>Zumbra-Sunny</t>
  </si>
  <si>
    <t>Steiger</t>
  </si>
  <si>
    <t>Hafften</t>
  </si>
  <si>
    <t>Unnamed (Grace)</t>
  </si>
  <si>
    <t>Carl Krey</t>
  </si>
  <si>
    <t>Tamarack</t>
  </si>
  <si>
    <t>Auburn</t>
  </si>
  <si>
    <t>Holy Name</t>
  </si>
  <si>
    <t>Lotus</t>
  </si>
  <si>
    <t>Riley</t>
  </si>
  <si>
    <t>Susan</t>
  </si>
  <si>
    <t>Lucy</t>
  </si>
  <si>
    <t>Lydiard</t>
  </si>
  <si>
    <t>Courthouse</t>
  </si>
  <si>
    <t>Christmas</t>
  </si>
  <si>
    <t>Twin</t>
  </si>
  <si>
    <t>Burns</t>
  </si>
  <si>
    <t>Cedar Island</t>
  </si>
  <si>
    <t>Pomerleau</t>
  </si>
  <si>
    <t>Staring</t>
  </si>
  <si>
    <t>Parkers</t>
  </si>
  <si>
    <t>Pickerel</t>
  </si>
  <si>
    <t>Weaver</t>
  </si>
  <si>
    <t>Champlin Mill Pond</t>
  </si>
  <si>
    <t>Pike</t>
  </si>
  <si>
    <t>Hyland</t>
  </si>
  <si>
    <t>Norris</t>
  </si>
  <si>
    <t>Medicine</t>
  </si>
  <si>
    <t>Arrowhead</t>
  </si>
  <si>
    <t>Boundary Creek Pond</t>
  </si>
  <si>
    <t>Bryant</t>
  </si>
  <si>
    <t>Meadowbrook</t>
  </si>
  <si>
    <t>Lost</t>
  </si>
  <si>
    <t>Cemetery</t>
  </si>
  <si>
    <t>Norby's Pond</t>
  </si>
  <si>
    <t>Wirth</t>
  </si>
  <si>
    <t>Webber</t>
  </si>
  <si>
    <t>Unnamed (Cenaiko)</t>
  </si>
  <si>
    <t>Pamela Pond</t>
  </si>
  <si>
    <t>Brownie</t>
  </si>
  <si>
    <t>Harvey</t>
  </si>
  <si>
    <t>Taft</t>
  </si>
  <si>
    <t>Crooked</t>
  </si>
  <si>
    <t>East Moore</t>
  </si>
  <si>
    <t>Moore</t>
  </si>
  <si>
    <t>Legion</t>
  </si>
  <si>
    <t>Harriet</t>
  </si>
  <si>
    <t>Powderhorn</t>
  </si>
  <si>
    <t>West Moore</t>
  </si>
  <si>
    <t>Hiawatha</t>
  </si>
  <si>
    <t>Lake of the Isles</t>
  </si>
  <si>
    <t>Penn</t>
  </si>
  <si>
    <t>Mother</t>
  </si>
  <si>
    <t>Nokomis</t>
  </si>
  <si>
    <t>Milner Pond</t>
  </si>
  <si>
    <t>Wolfe Park</t>
  </si>
  <si>
    <t>Josephine</t>
  </si>
  <si>
    <t>Holland</t>
  </si>
  <si>
    <t>Golden</t>
  </si>
  <si>
    <t>Crosby</t>
  </si>
  <si>
    <t>Johanna</t>
  </si>
  <si>
    <t>Snelling</t>
  </si>
  <si>
    <t>Bennett</t>
  </si>
  <si>
    <t>Unnamed (Heine Pond)</t>
  </si>
  <si>
    <t>Loch Ness</t>
  </si>
  <si>
    <t>Como</t>
  </si>
  <si>
    <t>Coon</t>
  </si>
  <si>
    <t>Carlson</t>
  </si>
  <si>
    <t>Ham</t>
  </si>
  <si>
    <t>Snail</t>
  </si>
  <si>
    <t>East Vadnais</t>
  </si>
  <si>
    <t>West Vadnais</t>
  </si>
  <si>
    <t>Gervais</t>
  </si>
  <si>
    <t>Little Coon</t>
  </si>
  <si>
    <t>Loeb</t>
  </si>
  <si>
    <t>Centerville</t>
  </si>
  <si>
    <t>Linwood</t>
  </si>
  <si>
    <t>Sucker</t>
  </si>
  <si>
    <t>McCarron</t>
  </si>
  <si>
    <t>Deep</t>
  </si>
  <si>
    <t>Wabasso</t>
  </si>
  <si>
    <t>Owasso</t>
  </si>
  <si>
    <t>Charley</t>
  </si>
  <si>
    <t>Kohlman</t>
  </si>
  <si>
    <t>Bald Eagle</t>
  </si>
  <si>
    <t>Phalen</t>
  </si>
  <si>
    <t>White Bear</t>
  </si>
  <si>
    <t>Unnamed (Simley)</t>
  </si>
  <si>
    <t>Wakefield</t>
  </si>
  <si>
    <t>Tanners</t>
  </si>
  <si>
    <t>Keller</t>
  </si>
  <si>
    <t>Mississippi River - Baldwin</t>
  </si>
  <si>
    <t>Peltier</t>
  </si>
  <si>
    <t>Little Comfort</t>
  </si>
  <si>
    <t>Chisago</t>
  </si>
  <si>
    <t>Comfort</t>
  </si>
  <si>
    <t>South Sunrise Pool</t>
  </si>
  <si>
    <t>Innundation Area</t>
  </si>
  <si>
    <t>Oneka</t>
  </si>
  <si>
    <t>DeMontreville</t>
  </si>
  <si>
    <t>Jane</t>
  </si>
  <si>
    <t>Sunset</t>
  </si>
  <si>
    <t>Mississippi River - Spring</t>
  </si>
  <si>
    <t>Battle Creek</t>
  </si>
  <si>
    <t>Forest</t>
  </si>
  <si>
    <t>Unnamed (Ravine)</t>
  </si>
  <si>
    <t>Colby</t>
  </si>
  <si>
    <t>South Lindstrom</t>
  </si>
  <si>
    <t>South School Section</t>
  </si>
  <si>
    <t>Big Marine</t>
  </si>
  <si>
    <t>Bone</t>
  </si>
  <si>
    <t>Elmo</t>
  </si>
  <si>
    <t>South Center</t>
  </si>
  <si>
    <t>Spider</t>
  </si>
  <si>
    <t>Second</t>
  </si>
  <si>
    <t>Big Carnelian</t>
  </si>
  <si>
    <t>Brown Pond  (Survey 0655)</t>
  </si>
  <si>
    <t>Square</t>
  </si>
  <si>
    <t>Kroon</t>
  </si>
  <si>
    <t>Linn</t>
  </si>
  <si>
    <t>Olive</t>
  </si>
  <si>
    <t>Pine</t>
  </si>
  <si>
    <t>3Bw</t>
  </si>
  <si>
    <t>Clayton</t>
  </si>
  <si>
    <t>Alice</t>
  </si>
  <si>
    <t>West Boot</t>
  </si>
  <si>
    <t>East Boot</t>
  </si>
  <si>
    <t>Alma</t>
  </si>
  <si>
    <t>Cross</t>
  </si>
  <si>
    <t>Pioneer</t>
  </si>
  <si>
    <t>Sunrise</t>
  </si>
  <si>
    <t>Little</t>
  </si>
  <si>
    <t>North Sunrise Pool</t>
  </si>
  <si>
    <t>North Lindstrom</t>
  </si>
  <si>
    <t>North Center Lake</t>
  </si>
  <si>
    <t>Fawn</t>
  </si>
  <si>
    <t>Mandall</t>
  </si>
  <si>
    <t>Krans</t>
  </si>
  <si>
    <t>Neander</t>
  </si>
  <si>
    <t>Unnamed (Jones)</t>
  </si>
  <si>
    <t>Rabour</t>
  </si>
  <si>
    <t>Skogman</t>
  </si>
  <si>
    <t>West Rush</t>
  </si>
  <si>
    <t>Rush</t>
  </si>
  <si>
    <t>Typo</t>
  </si>
  <si>
    <t>Pokegama</t>
  </si>
  <si>
    <t>Little Horseshoe</t>
  </si>
  <si>
    <t>Fannie</t>
  </si>
  <si>
    <t>Little Stanchfield</t>
  </si>
  <si>
    <t>Quamba</t>
  </si>
  <si>
    <t>Telander</t>
  </si>
  <si>
    <t>Elms</t>
  </si>
  <si>
    <t>Pennington</t>
  </si>
  <si>
    <t>Florence</t>
  </si>
  <si>
    <t>Pomroy</t>
  </si>
  <si>
    <t>Devils</t>
  </si>
  <si>
    <t>Lewis</t>
  </si>
  <si>
    <t>Marget</t>
  </si>
  <si>
    <t>Spectacle</t>
  </si>
  <si>
    <t>Lory</t>
  </si>
  <si>
    <t>Knife</t>
  </si>
  <si>
    <t>West Hunter</t>
  </si>
  <si>
    <t>Blue</t>
  </si>
  <si>
    <t>Mille Lacs</t>
  </si>
  <si>
    <t>Krone</t>
  </si>
  <si>
    <t>East Hunter</t>
  </si>
  <si>
    <t>Girth</t>
  </si>
  <si>
    <t>Baxter</t>
  </si>
  <si>
    <t>South Stanchfield</t>
  </si>
  <si>
    <t>North Stanchfield</t>
  </si>
  <si>
    <t>Elk</t>
  </si>
  <si>
    <t>Boyd</t>
  </si>
  <si>
    <t>Jim</t>
  </si>
  <si>
    <t>Bible's Duck Slough</t>
  </si>
  <si>
    <t>Stickney</t>
  </si>
  <si>
    <t>Briggs</t>
  </si>
  <si>
    <t>Warner</t>
  </si>
  <si>
    <t>Pularskis</t>
  </si>
  <si>
    <t>Pierz</t>
  </si>
  <si>
    <t>Morrison</t>
  </si>
  <si>
    <t>Little Rock</t>
  </si>
  <si>
    <t>Mayhew</t>
  </si>
  <si>
    <t>Fuller</t>
  </si>
  <si>
    <t>Skunk</t>
  </si>
  <si>
    <t>Rossier</t>
  </si>
  <si>
    <t>Watab</t>
  </si>
  <si>
    <t>Little Watab</t>
  </si>
  <si>
    <t>Byer</t>
  </si>
  <si>
    <t>Kraemer</t>
  </si>
  <si>
    <t>Grand</t>
  </si>
  <si>
    <t>Sagatagan</t>
  </si>
  <si>
    <t>Swamp</t>
  </si>
  <si>
    <t>Goodners</t>
  </si>
  <si>
    <t>Achman</t>
  </si>
  <si>
    <t>Krays</t>
  </si>
  <si>
    <t>Two Rivers</t>
  </si>
  <si>
    <t>Lower Spunk</t>
  </si>
  <si>
    <t>Bolfing</t>
  </si>
  <si>
    <t>Great Northern</t>
  </si>
  <si>
    <t>Knaus</t>
  </si>
  <si>
    <t>Zumwalde</t>
  </si>
  <si>
    <t>Big Watab</t>
  </si>
  <si>
    <t>Schneider</t>
  </si>
  <si>
    <t>Becker</t>
  </si>
  <si>
    <t>Big Fish</t>
  </si>
  <si>
    <t>Kreigle</t>
  </si>
  <si>
    <t>Kalla</t>
  </si>
  <si>
    <t>North Brown's</t>
  </si>
  <si>
    <t>Middle Spunk</t>
  </si>
  <si>
    <t>Big Spunk</t>
  </si>
  <si>
    <t>Koop</t>
  </si>
  <si>
    <t>Pitts</t>
  </si>
  <si>
    <t>Minnie</t>
  </si>
  <si>
    <t>Ochotto</t>
  </si>
  <si>
    <t>Mound</t>
  </si>
  <si>
    <t>North</t>
  </si>
  <si>
    <t>Big Rice</t>
  </si>
  <si>
    <t>St. Anna</t>
  </si>
  <si>
    <t>Buck</t>
  </si>
  <si>
    <t>Getchell</t>
  </si>
  <si>
    <t>Gravel</t>
  </si>
  <si>
    <t>Pauley</t>
  </si>
  <si>
    <t>Sylvia</t>
  </si>
  <si>
    <t>Mons</t>
  </si>
  <si>
    <t>Lashier</t>
  </si>
  <si>
    <t>Latimer</t>
  </si>
  <si>
    <t>Melrose</t>
  </si>
  <si>
    <t>Kings</t>
  </si>
  <si>
    <t>Frevels</t>
  </si>
  <si>
    <t>Big Birch</t>
  </si>
  <si>
    <t>Little Birch</t>
  </si>
  <si>
    <t>Black Oak</t>
  </si>
  <si>
    <t>Buckhead</t>
  </si>
  <si>
    <t>Trace</t>
  </si>
  <si>
    <t>Uhlenkolts</t>
  </si>
  <si>
    <t>Lady</t>
  </si>
  <si>
    <t>Sauk</t>
  </si>
  <si>
    <t>Spier</t>
  </si>
  <si>
    <t>Little Sauk</t>
  </si>
  <si>
    <t>Fairy</t>
  </si>
  <si>
    <t>Raymond</t>
  </si>
  <si>
    <t>Little Osakis</t>
  </si>
  <si>
    <t>Crow</t>
  </si>
  <si>
    <t>McCormic</t>
  </si>
  <si>
    <t>Guernsey</t>
  </si>
  <si>
    <t>Grove</t>
  </si>
  <si>
    <t>Bird</t>
  </si>
  <si>
    <t>Douglas</t>
  </si>
  <si>
    <t>Blaamyhre</t>
  </si>
  <si>
    <t>Osakis</t>
  </si>
  <si>
    <t>Kuntz</t>
  </si>
  <si>
    <t>East Johanna</t>
  </si>
  <si>
    <t>Brenner</t>
  </si>
  <si>
    <t>Clifford</t>
  </si>
  <si>
    <t>Tracey Slough</t>
  </si>
  <si>
    <t>Hefta</t>
  </si>
  <si>
    <t>Westport</t>
  </si>
  <si>
    <t>Ole</t>
  </si>
  <si>
    <t>Simon</t>
  </si>
  <si>
    <t>Gilchrist</t>
  </si>
  <si>
    <t>Carlos</t>
  </si>
  <si>
    <t>Le Homme Dieu</t>
  </si>
  <si>
    <t>Agnes</t>
  </si>
  <si>
    <t>Victoria</t>
  </si>
  <si>
    <t>Linka</t>
  </si>
  <si>
    <t>Burgen</t>
  </si>
  <si>
    <t>Sather</t>
  </si>
  <si>
    <t>Leven</t>
  </si>
  <si>
    <t>Nilson</t>
  </si>
  <si>
    <t>Darling</t>
  </si>
  <si>
    <t>Amelia</t>
  </si>
  <si>
    <t>Unnamed (Sedan Pond WMA)</t>
  </si>
  <si>
    <t>Villard</t>
  </si>
  <si>
    <t>Jessie</t>
  </si>
  <si>
    <t>Scandinavian</t>
  </si>
  <si>
    <t>Rachel</t>
  </si>
  <si>
    <t>Helle</t>
  </si>
  <si>
    <t>Cook</t>
  </si>
  <si>
    <t>Nelson</t>
  </si>
  <si>
    <t>White Star</t>
  </si>
  <si>
    <t>Stony</t>
  </si>
  <si>
    <t>Lottie</t>
  </si>
  <si>
    <t>Celia</t>
  </si>
  <si>
    <t>Brophy</t>
  </si>
  <si>
    <t>Blackwell</t>
  </si>
  <si>
    <t>Signalness</t>
  </si>
  <si>
    <t>Minnewaska</t>
  </si>
  <si>
    <t>Grants</t>
  </si>
  <si>
    <t>Pocket</t>
  </si>
  <si>
    <t>Louise</t>
  </si>
  <si>
    <t>Olaf</t>
  </si>
  <si>
    <t>Latoka</t>
  </si>
  <si>
    <t>Unnamed (Jennum)</t>
  </si>
  <si>
    <t>Benson</t>
  </si>
  <si>
    <t>Malmedal</t>
  </si>
  <si>
    <t>Mill</t>
  </si>
  <si>
    <t>Cowdry</t>
  </si>
  <si>
    <t>North Union</t>
  </si>
  <si>
    <t>Mina</t>
  </si>
  <si>
    <t>Grill</t>
  </si>
  <si>
    <t>Reno</t>
  </si>
  <si>
    <t>Lobster</t>
  </si>
  <si>
    <t>Larson</t>
  </si>
  <si>
    <t>Whiskey</t>
  </si>
  <si>
    <t>Mattson</t>
  </si>
  <si>
    <t>Lybeck</t>
  </si>
  <si>
    <t>Moon</t>
  </si>
  <si>
    <t>Frovold</t>
  </si>
  <si>
    <t>Reed</t>
  </si>
  <si>
    <t>Grant</t>
  </si>
  <si>
    <t>Nora WMA</t>
  </si>
  <si>
    <t>West Olaf</t>
  </si>
  <si>
    <t>Irgens</t>
  </si>
  <si>
    <t>Amos</t>
  </si>
  <si>
    <t>Shopper</t>
  </si>
  <si>
    <t>Hassel</t>
  </si>
  <si>
    <t>Red Rock</t>
  </si>
  <si>
    <t>Oscar</t>
  </si>
  <si>
    <t>McIver</t>
  </si>
  <si>
    <t>Hegg</t>
  </si>
  <si>
    <t>Gilbert</t>
  </si>
  <si>
    <t>Solem</t>
  </si>
  <si>
    <t>Brandon</t>
  </si>
  <si>
    <t>Stevens</t>
  </si>
  <si>
    <t>Ohlsrud</t>
  </si>
  <si>
    <t>Perkins</t>
  </si>
  <si>
    <t>Unnamed (Spooner Slough)</t>
  </si>
  <si>
    <t>Barrett</t>
  </si>
  <si>
    <t>East Niemaki</t>
  </si>
  <si>
    <t>Unnamed (Sherstad Slough)</t>
  </si>
  <si>
    <t>Cormorant</t>
  </si>
  <si>
    <t>Hjermenrud</t>
  </si>
  <si>
    <t>Phimey</t>
  </si>
  <si>
    <t>Gorder</t>
  </si>
  <si>
    <t>Unnamed (West Niemackl)</t>
  </si>
  <si>
    <t>North Maughan</t>
  </si>
  <si>
    <t>South Maughan</t>
  </si>
  <si>
    <t>Lower Elk</t>
  </si>
  <si>
    <t>Byrne</t>
  </si>
  <si>
    <t>Page</t>
  </si>
  <si>
    <t>West Niemaki</t>
  </si>
  <si>
    <t>Unnamed (Hanson)</t>
  </si>
  <si>
    <t>Keitzman Slough</t>
  </si>
  <si>
    <t>Hattie</t>
  </si>
  <si>
    <t>Unnamed (Towner Lake)</t>
  </si>
  <si>
    <t>Flax</t>
  </si>
  <si>
    <t>Unnamed (Sather Slough)</t>
  </si>
  <si>
    <t>Unnamed (Botkers)</t>
  </si>
  <si>
    <t>Doughty</t>
  </si>
  <si>
    <t>South Drywood</t>
  </si>
  <si>
    <t>Traverse</t>
  </si>
  <si>
    <t>Bassett Slough</t>
  </si>
  <si>
    <t>Unnamed (Wiley WPA)</t>
  </si>
  <si>
    <t>Thielke</t>
  </si>
  <si>
    <t>Larson Slough</t>
  </si>
  <si>
    <t>East Toqua</t>
  </si>
  <si>
    <t>Lysing</t>
  </si>
  <si>
    <t>Large Henry</t>
  </si>
  <si>
    <t>North Drywood</t>
  </si>
  <si>
    <t>Artichoke</t>
  </si>
  <si>
    <t>Unnamed (Deep)</t>
  </si>
  <si>
    <t>Otrey</t>
  </si>
  <si>
    <t>South Rothwell</t>
  </si>
  <si>
    <t>1C</t>
  </si>
  <si>
    <t>North Rothwell</t>
  </si>
  <si>
    <t>Munnwyler</t>
  </si>
  <si>
    <t>Dismal Swamp</t>
  </si>
  <si>
    <t>Graham</t>
  </si>
  <si>
    <t>Barry</t>
  </si>
  <si>
    <t>Unnamed (Kube-Swift WMA)</t>
  </si>
  <si>
    <t>Unnamed (Foley Pond)</t>
  </si>
  <si>
    <t>Unnamed (Skogen Marsh)</t>
  </si>
  <si>
    <t>Trisko</t>
  </si>
  <si>
    <t>Foss</t>
  </si>
  <si>
    <t>Grandrud</t>
  </si>
  <si>
    <t>Mineral</t>
  </si>
  <si>
    <t>Faunce</t>
  </si>
  <si>
    <t>Ash</t>
  </si>
  <si>
    <t>Prairie</t>
  </si>
  <si>
    <t>Alkali</t>
  </si>
  <si>
    <t>Upper Lightning</t>
  </si>
  <si>
    <t>Orwell</t>
  </si>
  <si>
    <t>Engralson</t>
  </si>
  <si>
    <t>Lightning</t>
  </si>
  <si>
    <t>Hoot</t>
  </si>
  <si>
    <t>Elbow</t>
  </si>
  <si>
    <t>Unnamed (State 59)</t>
  </si>
  <si>
    <t>Pebble</t>
  </si>
  <si>
    <t>Chautauqua</t>
  </si>
  <si>
    <t>Twenty-one</t>
  </si>
  <si>
    <t>Pomme de Terre</t>
  </si>
  <si>
    <t>Wall</t>
  </si>
  <si>
    <t>Heilberger</t>
  </si>
  <si>
    <t>Otter Tail River (Red River)</t>
  </si>
  <si>
    <t>Riverine polygon</t>
  </si>
  <si>
    <t>South Lida</t>
  </si>
  <si>
    <t>North Ten Mile</t>
  </si>
  <si>
    <t>North Lida</t>
  </si>
  <si>
    <t>Vinge</t>
  </si>
  <si>
    <t>Ten Mile</t>
  </si>
  <si>
    <t>Tumuli</t>
  </si>
  <si>
    <t>Beers</t>
  </si>
  <si>
    <t>Fladmark</t>
  </si>
  <si>
    <t>East Lost</t>
  </si>
  <si>
    <t>West McDonald</t>
  </si>
  <si>
    <t>Christina</t>
  </si>
  <si>
    <t>Sewell</t>
  </si>
  <si>
    <t>West Lost</t>
  </si>
  <si>
    <t>Mud (Amor)</t>
  </si>
  <si>
    <t>East Silent</t>
  </si>
  <si>
    <t>West Silent</t>
  </si>
  <si>
    <t>Thorstad</t>
  </si>
  <si>
    <t>Fiske</t>
  </si>
  <si>
    <t>Anna</t>
  </si>
  <si>
    <t>Bray</t>
  </si>
  <si>
    <t>Shallow</t>
  </si>
  <si>
    <t>Dead</t>
  </si>
  <si>
    <t>Maine (Round)</t>
  </si>
  <si>
    <t>Zorns</t>
  </si>
  <si>
    <t>Second Silver</t>
  </si>
  <si>
    <t>Stalker</t>
  </si>
  <si>
    <t>Anka</t>
  </si>
  <si>
    <t>South Turtle</t>
  </si>
  <si>
    <t>Jolly Ann</t>
  </si>
  <si>
    <t>Hoffman</t>
  </si>
  <si>
    <t>Unnamed (Olson)</t>
  </si>
  <si>
    <t>Paul</t>
  </si>
  <si>
    <t>Unnamed (Nycklemoe)</t>
  </si>
  <si>
    <t>Molly Stark</t>
  </si>
  <si>
    <t>West Battle</t>
  </si>
  <si>
    <t>Ethel</t>
  </si>
  <si>
    <t>Moses</t>
  </si>
  <si>
    <t>Candle Pond</t>
  </si>
  <si>
    <t>Head</t>
  </si>
  <si>
    <t>Clitherall</t>
  </si>
  <si>
    <t>Boedigheimer</t>
  </si>
  <si>
    <t>Beauty Shore</t>
  </si>
  <si>
    <t>Stockhaven</t>
  </si>
  <si>
    <t>Rusch</t>
  </si>
  <si>
    <t>Little Chippewa</t>
  </si>
  <si>
    <t>Stowe</t>
  </si>
  <si>
    <t>Fanny</t>
  </si>
  <si>
    <t>Stuart</t>
  </si>
  <si>
    <t>Trulse</t>
  </si>
  <si>
    <t>Aaron</t>
  </si>
  <si>
    <t>Stockhousen</t>
  </si>
  <si>
    <t>Spitzer</t>
  </si>
  <si>
    <t>Pelican Bay</t>
  </si>
  <si>
    <t>Blanche</t>
  </si>
  <si>
    <t>Annie Battle</t>
  </si>
  <si>
    <t>Ellingson</t>
  </si>
  <si>
    <t>Davies</t>
  </si>
  <si>
    <t>Unnamed (Battle)</t>
  </si>
  <si>
    <t>First Silver</t>
  </si>
  <si>
    <t>Block</t>
  </si>
  <si>
    <t>Middle Leaf</t>
  </si>
  <si>
    <t>East Leaf</t>
  </si>
  <si>
    <t>Donalds</t>
  </si>
  <si>
    <t>West Leaf</t>
  </si>
  <si>
    <t>Buchanan</t>
  </si>
  <si>
    <t>Portage (main bay)</t>
  </si>
  <si>
    <t>Portage</t>
  </si>
  <si>
    <t>Sixteen</t>
  </si>
  <si>
    <t>Nitche</t>
  </si>
  <si>
    <t>Gourd</t>
  </si>
  <si>
    <t>Snow</t>
  </si>
  <si>
    <t>Hidden</t>
  </si>
  <si>
    <t>Horsehead</t>
  </si>
  <si>
    <t>Almora</t>
  </si>
  <si>
    <t>Adley</t>
  </si>
  <si>
    <t>Vermont</t>
  </si>
  <si>
    <t>Miltona</t>
  </si>
  <si>
    <t>Mork Pond</t>
  </si>
  <si>
    <t>East Annalaide</t>
  </si>
  <si>
    <t>Hazel</t>
  </si>
  <si>
    <t>Hayden</t>
  </si>
  <si>
    <t>Thunder</t>
  </si>
  <si>
    <t>Pine Island</t>
  </si>
  <si>
    <t>Farnham</t>
  </si>
  <si>
    <t>Cass</t>
  </si>
  <si>
    <t>Cat</t>
  </si>
  <si>
    <t>Beauty</t>
  </si>
  <si>
    <t>Rat</t>
  </si>
  <si>
    <t>Esterday</t>
  </si>
  <si>
    <t>Lawrence</t>
  </si>
  <si>
    <t>Bee Tree</t>
  </si>
  <si>
    <t>Coal</t>
  </si>
  <si>
    <t>Peat</t>
  </si>
  <si>
    <t>Dower</t>
  </si>
  <si>
    <t>Fucat</t>
  </si>
  <si>
    <t>Alexander</t>
  </si>
  <si>
    <t>Kelly</t>
  </si>
  <si>
    <t>Rob</t>
  </si>
  <si>
    <t>Crookneck</t>
  </si>
  <si>
    <t>Fish Trap</t>
  </si>
  <si>
    <t>Shamineau</t>
  </si>
  <si>
    <t>Lova</t>
  </si>
  <si>
    <t>West Nelson</t>
  </si>
  <si>
    <t>Bernhart</t>
  </si>
  <si>
    <t>Stanchfield</t>
  </si>
  <si>
    <t>Placid</t>
  </si>
  <si>
    <t>Pillager</t>
  </si>
  <si>
    <t>Burned Camp</t>
  </si>
  <si>
    <t>Omen</t>
  </si>
  <si>
    <t>Harlan</t>
  </si>
  <si>
    <t>Leslie</t>
  </si>
  <si>
    <t>Dade</t>
  </si>
  <si>
    <t>Upper Gull</t>
  </si>
  <si>
    <t>Crow Wing</t>
  </si>
  <si>
    <t>Whipple</t>
  </si>
  <si>
    <t>Sebie</t>
  </si>
  <si>
    <t>Lower Cullen</t>
  </si>
  <si>
    <t>Unnamed (Island)</t>
  </si>
  <si>
    <t>Baxter City Hall Pond</t>
  </si>
  <si>
    <t>Hardy</t>
  </si>
  <si>
    <t>White Sand</t>
  </si>
  <si>
    <t>Sylvan</t>
  </si>
  <si>
    <t>Green Prairie Fish</t>
  </si>
  <si>
    <t>Edna</t>
  </si>
  <si>
    <t>Green Bass</t>
  </si>
  <si>
    <t>Ruth</t>
  </si>
  <si>
    <t>Mile</t>
  </si>
  <si>
    <t>Gull</t>
  </si>
  <si>
    <t>Upper Loon</t>
  </si>
  <si>
    <t>Nisswa</t>
  </si>
  <si>
    <t>Ray</t>
  </si>
  <si>
    <t>Red Sand</t>
  </si>
  <si>
    <t>Love</t>
  </si>
  <si>
    <t>Mayo</t>
  </si>
  <si>
    <t>Roy</t>
  </si>
  <si>
    <t>Margaret</t>
  </si>
  <si>
    <t>South Long</t>
  </si>
  <si>
    <t>Bonnie</t>
  </si>
  <si>
    <t>Upper Cullen</t>
  </si>
  <si>
    <t>Middle Cullen</t>
  </si>
  <si>
    <t>Moody</t>
  </si>
  <si>
    <t>Flanders</t>
  </si>
  <si>
    <t>Lougee</t>
  </si>
  <si>
    <t>Guida</t>
  </si>
  <si>
    <t>Little Menomin</t>
  </si>
  <si>
    <t>Sorenson</t>
  </si>
  <si>
    <t>Faupel</t>
  </si>
  <si>
    <t>Clark</t>
  </si>
  <si>
    <t>Gladstone</t>
  </si>
  <si>
    <t>Little Pelican</t>
  </si>
  <si>
    <t>North Long</t>
  </si>
  <si>
    <t>Young</t>
  </si>
  <si>
    <t>Russell</t>
  </si>
  <si>
    <t>Unnamed (Mud)</t>
  </si>
  <si>
    <t>Garden</t>
  </si>
  <si>
    <t>Taylor</t>
  </si>
  <si>
    <t>Mollie</t>
  </si>
  <si>
    <t>Hubert</t>
  </si>
  <si>
    <t>Lower Mission</t>
  </si>
  <si>
    <t>Ossawinnamakee</t>
  </si>
  <si>
    <t>Jack Pine</t>
  </si>
  <si>
    <t>Manuel Mine</t>
  </si>
  <si>
    <t>Mine or Gravel Pit</t>
  </si>
  <si>
    <t>Barbour</t>
  </si>
  <si>
    <t>Hay</t>
  </si>
  <si>
    <t>Platte</t>
  </si>
  <si>
    <t>Lower Dean</t>
  </si>
  <si>
    <t>Bassett</t>
  </si>
  <si>
    <t>Cascade</t>
  </si>
  <si>
    <t>Pennington Mine</t>
  </si>
  <si>
    <t>Olander</t>
  </si>
  <si>
    <t>Lookout</t>
  </si>
  <si>
    <t>Indian Jack</t>
  </si>
  <si>
    <t>Greer</t>
  </si>
  <si>
    <t>Peavy</t>
  </si>
  <si>
    <t>Hamlet</t>
  </si>
  <si>
    <t>Upper Mission</t>
  </si>
  <si>
    <t>Rabbit (East Portion)</t>
  </si>
  <si>
    <t>Rabbit</t>
  </si>
  <si>
    <t>Eastham</t>
  </si>
  <si>
    <t>Fool</t>
  </si>
  <si>
    <t>Perry</t>
  </si>
  <si>
    <t>Serpent</t>
  </si>
  <si>
    <t>Little Black Hoof</t>
  </si>
  <si>
    <t>Upper Dean</t>
  </si>
  <si>
    <t>Adney</t>
  </si>
  <si>
    <t>Black Hoof</t>
  </si>
  <si>
    <t>Bay</t>
  </si>
  <si>
    <t>Twenty Two</t>
  </si>
  <si>
    <t>Upper South Long</t>
  </si>
  <si>
    <t>Clinker</t>
  </si>
  <si>
    <t>Nokay</t>
  </si>
  <si>
    <t>Pointon</t>
  </si>
  <si>
    <t>Black Bear</t>
  </si>
  <si>
    <t>Erskine</t>
  </si>
  <si>
    <t>Turner</t>
  </si>
  <si>
    <t>Little Rabbit</t>
  </si>
  <si>
    <t>Mahnomen, Alstead &amp; Arco Mine</t>
  </si>
  <si>
    <t>Rabbit (West Portion)</t>
  </si>
  <si>
    <t>Grave</t>
  </si>
  <si>
    <t>Bulldog</t>
  </si>
  <si>
    <t>Borden</t>
  </si>
  <si>
    <t>Kenney</t>
  </si>
  <si>
    <t>Warren</t>
  </si>
  <si>
    <t>Onamia</t>
  </si>
  <si>
    <t>Four</t>
  </si>
  <si>
    <t>Aitkin</t>
  </si>
  <si>
    <t>Dam</t>
  </si>
  <si>
    <t>Hammal</t>
  </si>
  <si>
    <t>Lingroth</t>
  </si>
  <si>
    <t>Hill</t>
  </si>
  <si>
    <t>Thirty-One</t>
  </si>
  <si>
    <t>Sjodin</t>
  </si>
  <si>
    <t>Townline</t>
  </si>
  <si>
    <t>Coffee</t>
  </si>
  <si>
    <t>Ogechie</t>
  </si>
  <si>
    <t>Hanging Kettle</t>
  </si>
  <si>
    <t>Arbor</t>
  </si>
  <si>
    <t>Little Turtle</t>
  </si>
  <si>
    <t>Hanson</t>
  </si>
  <si>
    <t>Spirit</t>
  </si>
  <si>
    <t>Mallard</t>
  </si>
  <si>
    <t>Section Twelve</t>
  </si>
  <si>
    <t>Little Pine</t>
  </si>
  <si>
    <t>Newstrom</t>
  </si>
  <si>
    <t>Killroy</t>
  </si>
  <si>
    <t>Shirt</t>
  </si>
  <si>
    <t>Section Ten</t>
  </si>
  <si>
    <t>Big Pine</t>
  </si>
  <si>
    <t>Little Hamlet</t>
  </si>
  <si>
    <t>Sissabagamah</t>
  </si>
  <si>
    <t>Thornton</t>
  </si>
  <si>
    <t>Poor Farm</t>
  </si>
  <si>
    <t>Wilkins</t>
  </si>
  <si>
    <t>Hickory</t>
  </si>
  <si>
    <t>Rushmeyer</t>
  </si>
  <si>
    <t>Dogfish</t>
  </si>
  <si>
    <t>Casey</t>
  </si>
  <si>
    <t>Whitefish</t>
  </si>
  <si>
    <t>Fleming</t>
  </si>
  <si>
    <t>Knieff</t>
  </si>
  <si>
    <t>Linde</t>
  </si>
  <si>
    <t>Section 25</t>
  </si>
  <si>
    <t>Twenty</t>
  </si>
  <si>
    <t>Farm Island</t>
  </si>
  <si>
    <t>Elm Island</t>
  </si>
  <si>
    <t>Black Shadow</t>
  </si>
  <si>
    <t>Lone</t>
  </si>
  <si>
    <t>Partridge</t>
  </si>
  <si>
    <t>Sweetman</t>
  </si>
  <si>
    <t>Nord</t>
  </si>
  <si>
    <t>Terry</t>
  </si>
  <si>
    <t>Ripple</t>
  </si>
  <si>
    <t>Porcupine</t>
  </si>
  <si>
    <t>Eleven</t>
  </si>
  <si>
    <t>Mattlia</t>
  </si>
  <si>
    <t>White Lily</t>
  </si>
  <si>
    <t>Rhine</t>
  </si>
  <si>
    <t>Little Bass</t>
  </si>
  <si>
    <t>Kettle</t>
  </si>
  <si>
    <t>Mandy</t>
  </si>
  <si>
    <t>Unnamed (Jacobson)</t>
  </si>
  <si>
    <t>Sheriff</t>
  </si>
  <si>
    <t>Walli</t>
  </si>
  <si>
    <t>Grindstone</t>
  </si>
  <si>
    <t>Five</t>
  </si>
  <si>
    <t>Thirteen</t>
  </si>
  <si>
    <t>Steamboat</t>
  </si>
  <si>
    <t>Starvation</t>
  </si>
  <si>
    <t>Upper Pine</t>
  </si>
  <si>
    <t>Lake Full of Fish</t>
  </si>
  <si>
    <t>Headquarters</t>
  </si>
  <si>
    <t>Grace</t>
  </si>
  <si>
    <t>Passenger</t>
  </si>
  <si>
    <t>Blackhoof</t>
  </si>
  <si>
    <t>Lords</t>
  </si>
  <si>
    <t>Bob</t>
  </si>
  <si>
    <t>Lac La Belle</t>
  </si>
  <si>
    <t>Razor</t>
  </si>
  <si>
    <t>Little Tamarack</t>
  </si>
  <si>
    <t>Munson</t>
  </si>
  <si>
    <t>Benfield</t>
  </si>
  <si>
    <t>Merwin</t>
  </si>
  <si>
    <t>Net</t>
  </si>
  <si>
    <t>Lena</t>
  </si>
  <si>
    <t>Wilbur</t>
  </si>
  <si>
    <t>Park</t>
  </si>
  <si>
    <t>Hizer</t>
  </si>
  <si>
    <t>Echo</t>
  </si>
  <si>
    <t>Chub</t>
  </si>
  <si>
    <t>McCormick</t>
  </si>
  <si>
    <t>Dago</t>
  </si>
  <si>
    <t>Twentynine</t>
  </si>
  <si>
    <t>Keene</t>
  </si>
  <si>
    <t>Eddy</t>
  </si>
  <si>
    <t>Close</t>
  </si>
  <si>
    <t>Sturgeon</t>
  </si>
  <si>
    <t>Venoah</t>
  </si>
  <si>
    <t>Greigs</t>
  </si>
  <si>
    <t>Twelve</t>
  </si>
  <si>
    <t>Stanton</t>
  </si>
  <si>
    <t>Moosehead</t>
  </si>
  <si>
    <t>Little Hanging Horn</t>
  </si>
  <si>
    <t>Hanging Horn</t>
  </si>
  <si>
    <t>Hay Creek Flowage</t>
  </si>
  <si>
    <t>Donna</t>
  </si>
  <si>
    <t>3Be</t>
  </si>
  <si>
    <t>Barrs</t>
  </si>
  <si>
    <t>Highland</t>
  </si>
  <si>
    <t>Christianson</t>
  </si>
  <si>
    <t>Paradise</t>
  </si>
  <si>
    <t>Stewart</t>
  </si>
  <si>
    <t>Pequaywan</t>
  </si>
  <si>
    <t>Little Stone</t>
  </si>
  <si>
    <t>Briar</t>
  </si>
  <si>
    <t>Thomas</t>
  </si>
  <si>
    <t>Buzz</t>
  </si>
  <si>
    <t>Little Coyote</t>
  </si>
  <si>
    <t>Schaeffer</t>
  </si>
  <si>
    <t>Big Bear</t>
  </si>
  <si>
    <t>Antoinette</t>
  </si>
  <si>
    <t>Bergen</t>
  </si>
  <si>
    <t>Boulder</t>
  </si>
  <si>
    <t>Cooks</t>
  </si>
  <si>
    <t>Wild Rice</t>
  </si>
  <si>
    <t>Little Alden</t>
  </si>
  <si>
    <t>Apple</t>
  </si>
  <si>
    <t>Slew</t>
  </si>
  <si>
    <t>Washusk #1</t>
  </si>
  <si>
    <t>Flowage</t>
  </si>
  <si>
    <t>Anne</t>
  </si>
  <si>
    <t>Unnamed (Van Pond)</t>
  </si>
  <si>
    <t>Whitchel</t>
  </si>
  <si>
    <t>Side (Bowman)</t>
  </si>
  <si>
    <t>Island Lake Reservoir</t>
  </si>
  <si>
    <t>Cameron</t>
  </si>
  <si>
    <t>Schubert</t>
  </si>
  <si>
    <t>Mirror</t>
  </si>
  <si>
    <t>Fish Lake Flowage</t>
  </si>
  <si>
    <t>Washusk #3</t>
  </si>
  <si>
    <t>Upper Comstock</t>
  </si>
  <si>
    <t>Wabuse</t>
  </si>
  <si>
    <t>Unnamed (Hartley Pond)</t>
  </si>
  <si>
    <t>Morgan</t>
  </si>
  <si>
    <t>Mogie</t>
  </si>
  <si>
    <t>Alden</t>
  </si>
  <si>
    <t>Lieung</t>
  </si>
  <si>
    <t>Deepwater</t>
  </si>
  <si>
    <t>Sunshine</t>
  </si>
  <si>
    <t>Morcom</t>
  </si>
  <si>
    <t>Jacobs</t>
  </si>
  <si>
    <t>Unnamed (Perch)</t>
  </si>
  <si>
    <t>Caribou</t>
  </si>
  <si>
    <t>Unnamed (Church Road Pond)</t>
  </si>
  <si>
    <t>Hunter</t>
  </si>
  <si>
    <t>Unnamed (Shelter)</t>
  </si>
  <si>
    <t>Golf Course Pond</t>
  </si>
  <si>
    <t>Lower Comstock</t>
  </si>
  <si>
    <t>Blackwood</t>
  </si>
  <si>
    <t>Itasca</t>
  </si>
  <si>
    <t>Little Prairie</t>
  </si>
  <si>
    <t>Torch Light</t>
  </si>
  <si>
    <t>Little Grand</t>
  </si>
  <si>
    <t>Leora</t>
  </si>
  <si>
    <t>Dinham</t>
  </si>
  <si>
    <t>Kingberg</t>
  </si>
  <si>
    <t>Floodwood Pond</t>
  </si>
  <si>
    <t>Hardwood</t>
  </si>
  <si>
    <t>Woodbury</t>
  </si>
  <si>
    <t>Railroad</t>
  </si>
  <si>
    <t>Aerie</t>
  </si>
  <si>
    <t>Shumway</t>
  </si>
  <si>
    <t>Janette</t>
  </si>
  <si>
    <t>Hintsa</t>
  </si>
  <si>
    <t>Maple Leaf</t>
  </si>
  <si>
    <t>Helen</t>
  </si>
  <si>
    <t>Andy</t>
  </si>
  <si>
    <t>Leeman</t>
  </si>
  <si>
    <t>Schelins</t>
  </si>
  <si>
    <t>Pancake</t>
  </si>
  <si>
    <t>Little Island</t>
  </si>
  <si>
    <t>Dead Fish</t>
  </si>
  <si>
    <t>Strand</t>
  </si>
  <si>
    <t>Sofie</t>
  </si>
  <si>
    <t>Moberg</t>
  </si>
  <si>
    <t>Rice Portage</t>
  </si>
  <si>
    <t>Cole</t>
  </si>
  <si>
    <t>Springer</t>
  </si>
  <si>
    <t>Nichols</t>
  </si>
  <si>
    <t>Side</t>
  </si>
  <si>
    <t>Dodo</t>
  </si>
  <si>
    <t>Savanna</t>
  </si>
  <si>
    <t>Dode</t>
  </si>
  <si>
    <t>Bang</t>
  </si>
  <si>
    <t>Lac</t>
  </si>
  <si>
    <t>Jaskari</t>
  </si>
  <si>
    <t>Thirty-Six</t>
  </si>
  <si>
    <t>New</t>
  </si>
  <si>
    <t>Upper (North) Island</t>
  </si>
  <si>
    <t>Unnamed (Prebek)</t>
  </si>
  <si>
    <t>Little Kettle</t>
  </si>
  <si>
    <t>Heikkila</t>
  </si>
  <si>
    <t>Hockey</t>
  </si>
  <si>
    <t>Lower (South) Island</t>
  </si>
  <si>
    <t>Big Sandy</t>
  </si>
  <si>
    <t>Minnewawa</t>
  </si>
  <si>
    <t>White Elk</t>
  </si>
  <si>
    <t>Mountain Ash</t>
  </si>
  <si>
    <t>Jay Gould</t>
  </si>
  <si>
    <t>Dinner Pail</t>
  </si>
  <si>
    <t>McKinney</t>
  </si>
  <si>
    <t>Little Jay Gould</t>
  </si>
  <si>
    <t>Blackface</t>
  </si>
  <si>
    <t>Vanduse</t>
  </si>
  <si>
    <t>Hennessey</t>
  </si>
  <si>
    <t>Washburn</t>
  </si>
  <si>
    <t>Guile</t>
  </si>
  <si>
    <t>Langs</t>
  </si>
  <si>
    <t>Ball Bluff</t>
  </si>
  <si>
    <t>Sitas</t>
  </si>
  <si>
    <t>Cornish Impoundment</t>
  </si>
  <si>
    <t>Remote</t>
  </si>
  <si>
    <t>Studhorse</t>
  </si>
  <si>
    <t>West</t>
  </si>
  <si>
    <t>Split Hand</t>
  </si>
  <si>
    <t>Ice</t>
  </si>
  <si>
    <t>Hale</t>
  </si>
  <si>
    <t>South Sugar</t>
  </si>
  <si>
    <t>Mississippi River - Blandin Reservoir</t>
  </si>
  <si>
    <t>Little Split Hand</t>
  </si>
  <si>
    <t>Glacier</t>
  </si>
  <si>
    <t>Gun</t>
  </si>
  <si>
    <t>Lammon Aid</t>
  </si>
  <si>
    <t>Jenkins</t>
  </si>
  <si>
    <t>Cowhorn</t>
  </si>
  <si>
    <t>Little Cowhorn</t>
  </si>
  <si>
    <t>Little Sand</t>
  </si>
  <si>
    <t>McGuire</t>
  </si>
  <si>
    <t>Esquagamah</t>
  </si>
  <si>
    <t>Libby</t>
  </si>
  <si>
    <t>Little Ball Bluff</t>
  </si>
  <si>
    <t>Sanders</t>
  </si>
  <si>
    <t>Sandy River</t>
  </si>
  <si>
    <t>Waukenabo</t>
  </si>
  <si>
    <t>Siseebakwet</t>
  </si>
  <si>
    <t>Trout</t>
  </si>
  <si>
    <t>Little Reservoir</t>
  </si>
  <si>
    <t>East Wood</t>
  </si>
  <si>
    <t>Blind</t>
  </si>
  <si>
    <t>Dolney</t>
  </si>
  <si>
    <t>Little White Oak</t>
  </si>
  <si>
    <t>Birchdale</t>
  </si>
  <si>
    <t>Rogers</t>
  </si>
  <si>
    <t>Upper Blind</t>
  </si>
  <si>
    <t>Goodrich</t>
  </si>
  <si>
    <t>Allen</t>
  </si>
  <si>
    <t>Little Siseebakwet</t>
  </si>
  <si>
    <t>Little Thunder</t>
  </si>
  <si>
    <t>Ahsebun</t>
  </si>
  <si>
    <t>Holy Water</t>
  </si>
  <si>
    <t>Upper Trelipe</t>
  </si>
  <si>
    <t>Upper Milton</t>
  </si>
  <si>
    <t>Little McKinney</t>
  </si>
  <si>
    <t>Windy</t>
  </si>
  <si>
    <t>Schafer</t>
  </si>
  <si>
    <t>Olds</t>
  </si>
  <si>
    <t>Lows</t>
  </si>
  <si>
    <t>Moulton</t>
  </si>
  <si>
    <t>Leavitt</t>
  </si>
  <si>
    <t>Pavelgrit</t>
  </si>
  <si>
    <t>Little Emily</t>
  </si>
  <si>
    <t>Third Guide</t>
  </si>
  <si>
    <t>Leighton</t>
  </si>
  <si>
    <t>No-ta-she-bun</t>
  </si>
  <si>
    <t>Smokey Hollow</t>
  </si>
  <si>
    <t>Ross</t>
  </si>
  <si>
    <t>Rice Pad</t>
  </si>
  <si>
    <t>Shovel</t>
  </si>
  <si>
    <t>Vermillion</t>
  </si>
  <si>
    <t>Tidd</t>
  </si>
  <si>
    <t>Big Sand</t>
  </si>
  <si>
    <t>Stark</t>
  </si>
  <si>
    <t>White Oak</t>
  </si>
  <si>
    <t>Little Andrus</t>
  </si>
  <si>
    <t>Roosevelt</t>
  </si>
  <si>
    <t>Lily Pad</t>
  </si>
  <si>
    <t>Twenty-Six</t>
  </si>
  <si>
    <t>Drumbeater</t>
  </si>
  <si>
    <t>Kego</t>
  </si>
  <si>
    <t>Little Star</t>
  </si>
  <si>
    <t>Boy</t>
  </si>
  <si>
    <t>O'Brien</t>
  </si>
  <si>
    <t>Mitten</t>
  </si>
  <si>
    <t>Lomish</t>
  </si>
  <si>
    <t>Little Boy</t>
  </si>
  <si>
    <t>Mabel</t>
  </si>
  <si>
    <t>Camp Two</t>
  </si>
  <si>
    <t>Lower Trelipe</t>
  </si>
  <si>
    <t>Bracket</t>
  </si>
  <si>
    <t>West Fox</t>
  </si>
  <si>
    <t>Inguadona</t>
  </si>
  <si>
    <t>East Fox</t>
  </si>
  <si>
    <t>Big Trout</t>
  </si>
  <si>
    <t>Cross Lake Reservoir</t>
  </si>
  <si>
    <t>Daggett</t>
  </si>
  <si>
    <t>Rush-Hen</t>
  </si>
  <si>
    <t>Pig</t>
  </si>
  <si>
    <t>Island-Loon</t>
  </si>
  <si>
    <t>Woman</t>
  </si>
  <si>
    <t>Jail</t>
  </si>
  <si>
    <t>Blackwater</t>
  </si>
  <si>
    <t>Wabedo</t>
  </si>
  <si>
    <t>Carnahan</t>
  </si>
  <si>
    <t>Lizzie</t>
  </si>
  <si>
    <t>Widow</t>
  </si>
  <si>
    <t>Boxell</t>
  </si>
  <si>
    <t>Strawberry</t>
  </si>
  <si>
    <t>Three Island</t>
  </si>
  <si>
    <t>Unnamed (Louise)</t>
  </si>
  <si>
    <t>Mule</t>
  </si>
  <si>
    <t>McKeown</t>
  </si>
  <si>
    <t>Barnum</t>
  </si>
  <si>
    <t>Hand</t>
  </si>
  <si>
    <t>Town Line</t>
  </si>
  <si>
    <t>Kimball</t>
  </si>
  <si>
    <t>Girl</t>
  </si>
  <si>
    <t>Lower Hay</t>
  </si>
  <si>
    <t>Upper Hay</t>
  </si>
  <si>
    <t>Bertha</t>
  </si>
  <si>
    <t>Clamshell</t>
  </si>
  <si>
    <t>Deep Portage</t>
  </si>
  <si>
    <t>Big Deep</t>
  </si>
  <si>
    <t>Hiram</t>
  </si>
  <si>
    <t>Baby</t>
  </si>
  <si>
    <t>Ada</t>
  </si>
  <si>
    <t>Little Portage</t>
  </si>
  <si>
    <t>Pine Mountain</t>
  </si>
  <si>
    <t>Ding Pot</t>
  </si>
  <si>
    <t>Beuber</t>
  </si>
  <si>
    <t>Kerr</t>
  </si>
  <si>
    <t>Big Portage</t>
  </si>
  <si>
    <t>Bluebill</t>
  </si>
  <si>
    <t>Lizotte</t>
  </si>
  <si>
    <t>Leech</t>
  </si>
  <si>
    <t>Brockway</t>
  </si>
  <si>
    <t>Trillium</t>
  </si>
  <si>
    <t>Hovde</t>
  </si>
  <si>
    <t>Little Woman</t>
  </si>
  <si>
    <t>Moccasin</t>
  </si>
  <si>
    <t>Ponto</t>
  </si>
  <si>
    <t>Diamond Pond</t>
  </si>
  <si>
    <t>Cub</t>
  </si>
  <si>
    <t>Jack</t>
  </si>
  <si>
    <t>Webb</t>
  </si>
  <si>
    <t>Lind</t>
  </si>
  <si>
    <t>Welch</t>
  </si>
  <si>
    <t>Bowen</t>
  </si>
  <si>
    <t>Little Webb</t>
  </si>
  <si>
    <t>Pick</t>
  </si>
  <si>
    <t>Child</t>
  </si>
  <si>
    <t>Unnamed (Bass Pond)</t>
  </si>
  <si>
    <t>South Stocking</t>
  </si>
  <si>
    <t>Smiley</t>
  </si>
  <si>
    <t>Rainy</t>
  </si>
  <si>
    <t>Five Point</t>
  </si>
  <si>
    <t>Man</t>
  </si>
  <si>
    <t>Fourth</t>
  </si>
  <si>
    <t>Gadbolt</t>
  </si>
  <si>
    <t>Jackpine</t>
  </si>
  <si>
    <t>Fifth</t>
  </si>
  <si>
    <t>Ten</t>
  </si>
  <si>
    <t>May</t>
  </si>
  <si>
    <t>Spot</t>
  </si>
  <si>
    <t>Lester</t>
  </si>
  <si>
    <t>Shingobee</t>
  </si>
  <si>
    <t>Tripp</t>
  </si>
  <si>
    <t>Benedict</t>
  </si>
  <si>
    <t>Wegwos</t>
  </si>
  <si>
    <t>Nagel</t>
  </si>
  <si>
    <t>Cut</t>
  </si>
  <si>
    <t>Garfield</t>
  </si>
  <si>
    <t>Tenth Crow Wing</t>
  </si>
  <si>
    <t>Williams</t>
  </si>
  <si>
    <t>Oelschlager Slough</t>
  </si>
  <si>
    <t>Schroeder</t>
  </si>
  <si>
    <t>Mow</t>
  </si>
  <si>
    <t>Big Bass</t>
  </si>
  <si>
    <t>Kabekona</t>
  </si>
  <si>
    <t>Ninth Crow Wing</t>
  </si>
  <si>
    <t>Eleventh Crow Wing</t>
  </si>
  <si>
    <t>Ojibway</t>
  </si>
  <si>
    <t>Sixth Crow Wing</t>
  </si>
  <si>
    <t>Finn</t>
  </si>
  <si>
    <t>First Crow Wing</t>
  </si>
  <si>
    <t>Fifth Crow Wing</t>
  </si>
  <si>
    <t>West Crooked</t>
  </si>
  <si>
    <t>Third Crow Wing</t>
  </si>
  <si>
    <t>Halverson</t>
  </si>
  <si>
    <t>Twenty-One</t>
  </si>
  <si>
    <t>Big Stony</t>
  </si>
  <si>
    <t>Palmer</t>
  </si>
  <si>
    <t>Seventh Crow Wing</t>
  </si>
  <si>
    <t>Bad Axe</t>
  </si>
  <si>
    <t>McCarty</t>
  </si>
  <si>
    <t>Crappie</t>
  </si>
  <si>
    <t>Stocking</t>
  </si>
  <si>
    <t>Belle Taine</t>
  </si>
  <si>
    <t>Waboose</t>
  </si>
  <si>
    <t>Second Crow Wing</t>
  </si>
  <si>
    <t>Lower Bottle</t>
  </si>
  <si>
    <t>Upper Bottle</t>
  </si>
  <si>
    <t>East Crooked</t>
  </si>
  <si>
    <t>Eighth Crow Wing</t>
  </si>
  <si>
    <t>Bladder</t>
  </si>
  <si>
    <t>Mantrap</t>
  </si>
  <si>
    <t>Owl</t>
  </si>
  <si>
    <t>2nd Little Gulch</t>
  </si>
  <si>
    <t>Fourth Crow Wing</t>
  </si>
  <si>
    <t>Middle Crooked</t>
  </si>
  <si>
    <t>Wabisish</t>
  </si>
  <si>
    <t>Hinds</t>
  </si>
  <si>
    <t>Unnamed (Falstad)</t>
  </si>
  <si>
    <t>Beden</t>
  </si>
  <si>
    <t>Hungry Man</t>
  </si>
  <si>
    <t>Demning</t>
  </si>
  <si>
    <t>Moran</t>
  </si>
  <si>
    <t>Unnamed (Churchill)</t>
  </si>
  <si>
    <t>Potato</t>
  </si>
  <si>
    <t>Myrtle</t>
  </si>
  <si>
    <t>Fish Hook</t>
  </si>
  <si>
    <t>Paine</t>
  </si>
  <si>
    <t>Kane</t>
  </si>
  <si>
    <t>Brush</t>
  </si>
  <si>
    <t>Peysenske</t>
  </si>
  <si>
    <t>Coffee Break</t>
  </si>
  <si>
    <t>Lyendecker</t>
  </si>
  <si>
    <t>Sawyer</t>
  </si>
  <si>
    <t>Gilfillan</t>
  </si>
  <si>
    <t>Blacksmith</t>
  </si>
  <si>
    <t>Jeanne</t>
  </si>
  <si>
    <t>Schoolcraft</t>
  </si>
  <si>
    <t>Yaeger</t>
  </si>
  <si>
    <t>Jim Cook (west)</t>
  </si>
  <si>
    <t>Iron Corner</t>
  </si>
  <si>
    <t>Little Mantrap</t>
  </si>
  <si>
    <t>Many Arm</t>
  </si>
  <si>
    <t>Blueberry</t>
  </si>
  <si>
    <t>Deer Park</t>
  </si>
  <si>
    <t>Twin Island</t>
  </si>
  <si>
    <t>Bohall</t>
  </si>
  <si>
    <t>Shipman</t>
  </si>
  <si>
    <t>Anchor Hill 3</t>
  </si>
  <si>
    <t>Dinner</t>
  </si>
  <si>
    <t>Two Inlets</t>
  </si>
  <si>
    <t>Mikenna</t>
  </si>
  <si>
    <t>Hernando DeSoto</t>
  </si>
  <si>
    <t>Hunter's Shack Pond</t>
  </si>
  <si>
    <t>Pickard</t>
  </si>
  <si>
    <t>Cox</t>
  </si>
  <si>
    <t>Small</t>
  </si>
  <si>
    <t>Anchor Hill 2</t>
  </si>
  <si>
    <t>Big Basswood</t>
  </si>
  <si>
    <t>Abners</t>
  </si>
  <si>
    <t>Knutson</t>
  </si>
  <si>
    <t>Branch</t>
  </si>
  <si>
    <t>Little Elk</t>
  </si>
  <si>
    <t>Gyles</t>
  </si>
  <si>
    <t>Ozawindib</t>
  </si>
  <si>
    <t>Missouri</t>
  </si>
  <si>
    <t>Unnamed (Lovelace)</t>
  </si>
  <si>
    <t>Straight</t>
  </si>
  <si>
    <t>Lizzy</t>
  </si>
  <si>
    <t>Andrews</t>
  </si>
  <si>
    <t>Juggler</t>
  </si>
  <si>
    <t>Little Elbow</t>
  </si>
  <si>
    <t>Scoop</t>
  </si>
  <si>
    <t>Shell</t>
  </si>
  <si>
    <t>Kibbee</t>
  </si>
  <si>
    <t>Jones</t>
  </si>
  <si>
    <t>Long Lost</t>
  </si>
  <si>
    <t>Green Water</t>
  </si>
  <si>
    <t>Bad Medicine</t>
  </si>
  <si>
    <t>Little Toad</t>
  </si>
  <si>
    <t>Tulaby</t>
  </si>
  <si>
    <t>Ice Cracking</t>
  </si>
  <si>
    <t>Toad</t>
  </si>
  <si>
    <t>McKenzie</t>
  </si>
  <si>
    <t>Dumbbell</t>
  </si>
  <si>
    <t>Schantzen</t>
  </si>
  <si>
    <t>Lower Egg</t>
  </si>
  <si>
    <t>Little Bemidji</t>
  </si>
  <si>
    <t>Sieverson</t>
  </si>
  <si>
    <t>Lower Camp</t>
  </si>
  <si>
    <t>Evey</t>
  </si>
  <si>
    <t>Upper Egg</t>
  </si>
  <si>
    <t>Many Point</t>
  </si>
  <si>
    <t>Big Rush</t>
  </si>
  <si>
    <t>Big Rat</t>
  </si>
  <si>
    <t>Cotton</t>
  </si>
  <si>
    <t>Hubbel Pond</t>
  </si>
  <si>
    <t>Hungry</t>
  </si>
  <si>
    <t>Snider</t>
  </si>
  <si>
    <t>Flat</t>
  </si>
  <si>
    <t>Alvin</t>
  </si>
  <si>
    <t>Acorn</t>
  </si>
  <si>
    <t>Mary Yellowhead</t>
  </si>
  <si>
    <t>Albertson</t>
  </si>
  <si>
    <t>Blackbird</t>
  </si>
  <si>
    <t>North Tamarack</t>
  </si>
  <si>
    <t>Height of Land</t>
  </si>
  <si>
    <t>Irish</t>
  </si>
  <si>
    <t>Town</t>
  </si>
  <si>
    <t>Unnamed (Davis)</t>
  </si>
  <si>
    <t>South Tamarack</t>
  </si>
  <si>
    <t>McCraney</t>
  </si>
  <si>
    <t>Big Sugar Bush</t>
  </si>
  <si>
    <t>Little Round</t>
  </si>
  <si>
    <t>Doucette</t>
  </si>
  <si>
    <t>Little Rat</t>
  </si>
  <si>
    <t>Chilton</t>
  </si>
  <si>
    <t>Gray</t>
  </si>
  <si>
    <t>Carman</t>
  </si>
  <si>
    <t>Little Sugar Bush</t>
  </si>
  <si>
    <t>White Earth</t>
  </si>
  <si>
    <t>Six</t>
  </si>
  <si>
    <t>Brandy</t>
  </si>
  <si>
    <t>Detroit</t>
  </si>
  <si>
    <t>St. Clair</t>
  </si>
  <si>
    <t>Little Floyd</t>
  </si>
  <si>
    <t>Abbey</t>
  </si>
  <si>
    <t>Melissa</t>
  </si>
  <si>
    <t>Sybil</t>
  </si>
  <si>
    <t>McCollum (Tenter)</t>
  </si>
  <si>
    <t>Floyd</t>
  </si>
  <si>
    <t>Sallie</t>
  </si>
  <si>
    <t>Sauer</t>
  </si>
  <si>
    <t>Campbell</t>
  </si>
  <si>
    <t>East Loon</t>
  </si>
  <si>
    <t>Meadow</t>
  </si>
  <si>
    <t>Leek (Trowbridge)</t>
  </si>
  <si>
    <t>Waubun</t>
  </si>
  <si>
    <t>Senical</t>
  </si>
  <si>
    <t>Scalp</t>
  </si>
  <si>
    <t>Muskrat</t>
  </si>
  <si>
    <t>Tamarac</t>
  </si>
  <si>
    <t>Upper Cormorant</t>
  </si>
  <si>
    <t>Forget-Me-Not</t>
  </si>
  <si>
    <t>Lizzie (north portion)</t>
  </si>
  <si>
    <t>Unnamed (Anderson D)</t>
  </si>
  <si>
    <t>Big Cormorant</t>
  </si>
  <si>
    <t>Unnamed (Anderson C)</t>
  </si>
  <si>
    <t>Eunice</t>
  </si>
  <si>
    <t>Franklin</t>
  </si>
  <si>
    <t>Unnamed (Anderson B)</t>
  </si>
  <si>
    <t>Balke</t>
  </si>
  <si>
    <t>Seabold</t>
  </si>
  <si>
    <t>East LaBelle</t>
  </si>
  <si>
    <t>Eagle Pond</t>
  </si>
  <si>
    <t>Unnamed (Huseby)</t>
  </si>
  <si>
    <t>Middle Cormorant</t>
  </si>
  <si>
    <t>Dahlberg</t>
  </si>
  <si>
    <t>Unnamed (Wangensteen)</t>
  </si>
  <si>
    <t>Pierce</t>
  </si>
  <si>
    <t>Unnamed (Lindsey)</t>
  </si>
  <si>
    <t>Stakke</t>
  </si>
  <si>
    <t>Maud</t>
  </si>
  <si>
    <t>Rush-Lizzie(south portion)</t>
  </si>
  <si>
    <t>Leif</t>
  </si>
  <si>
    <t>Boyer</t>
  </si>
  <si>
    <t>Unnamed (Cuba)</t>
  </si>
  <si>
    <t>Fifteen</t>
  </si>
  <si>
    <t>Rustad</t>
  </si>
  <si>
    <t>Swede Grove</t>
  </si>
  <si>
    <t>Unnamed (Vale)</t>
  </si>
  <si>
    <t>Home</t>
  </si>
  <si>
    <t>Stinking</t>
  </si>
  <si>
    <t>Gaards</t>
  </si>
  <si>
    <t>Solwald</t>
  </si>
  <si>
    <t>Lee</t>
  </si>
  <si>
    <t>Goose Prairie Marsh</t>
  </si>
  <si>
    <t>Tilde</t>
  </si>
  <si>
    <t>Meyer</t>
  </si>
  <si>
    <t>Bijou</t>
  </si>
  <si>
    <t>Hartke</t>
  </si>
  <si>
    <t>Buhaug</t>
  </si>
  <si>
    <t>Tatlie</t>
  </si>
  <si>
    <t>Chicog</t>
  </si>
  <si>
    <t>Agassiz-Olson WMA</t>
  </si>
  <si>
    <t>Unnamed (Tamarack)</t>
  </si>
  <si>
    <t>Frog</t>
  </si>
  <si>
    <t>Badger</t>
  </si>
  <si>
    <t>Bee</t>
  </si>
  <si>
    <t>Eighteen</t>
  </si>
  <si>
    <t>Rindahl</t>
  </si>
  <si>
    <t>Cable</t>
  </si>
  <si>
    <t>Dorr</t>
  </si>
  <si>
    <t>Edwin</t>
  </si>
  <si>
    <t>Vanose</t>
  </si>
  <si>
    <t>Store</t>
  </si>
  <si>
    <t>Unnamed (Rush)</t>
  </si>
  <si>
    <t>Aspinwall</t>
  </si>
  <si>
    <t>Hill River</t>
  </si>
  <si>
    <t>Beaulieu</t>
  </si>
  <si>
    <t>Chief</t>
  </si>
  <si>
    <t>Sand Hill</t>
  </si>
  <si>
    <t>Little Vanose</t>
  </si>
  <si>
    <t>Snetsinger</t>
  </si>
  <si>
    <t>Two Connections</t>
  </si>
  <si>
    <t>Unnamed (Mule John)</t>
  </si>
  <si>
    <t>Sargent</t>
  </si>
  <si>
    <t>Poplar</t>
  </si>
  <si>
    <t>Waptus</t>
  </si>
  <si>
    <t>Teapail</t>
  </si>
  <si>
    <t>Upper Rice</t>
  </si>
  <si>
    <t>Lindberg</t>
  </si>
  <si>
    <t>West Four-Legged</t>
  </si>
  <si>
    <t>Wapatus</t>
  </si>
  <si>
    <t>Walker Brook</t>
  </si>
  <si>
    <t>Spike</t>
  </si>
  <si>
    <t>Rockstad</t>
  </si>
  <si>
    <t>Minnow</t>
  </si>
  <si>
    <t>Lomond</t>
  </si>
  <si>
    <t>Heart</t>
  </si>
  <si>
    <t>East Four-Legged</t>
  </si>
  <si>
    <t>Minerva</t>
  </si>
  <si>
    <t>Falk</t>
  </si>
  <si>
    <t>Tincup</t>
  </si>
  <si>
    <t>Lilypad</t>
  </si>
  <si>
    <t>Balm</t>
  </si>
  <si>
    <t>Beltrami</t>
  </si>
  <si>
    <t>Big LaSalle</t>
  </si>
  <si>
    <t>Erick</t>
  </si>
  <si>
    <t>Frontenac</t>
  </si>
  <si>
    <t>Puposky</t>
  </si>
  <si>
    <t>Evergreen</t>
  </si>
  <si>
    <t>Dellwater</t>
  </si>
  <si>
    <t>Plantagenet</t>
  </si>
  <si>
    <t>Haggerty</t>
  </si>
  <si>
    <t>Hirts</t>
  </si>
  <si>
    <t>Bagley</t>
  </si>
  <si>
    <t>Little Puposky</t>
  </si>
  <si>
    <t>Little Buzzle</t>
  </si>
  <si>
    <t>Newman</t>
  </si>
  <si>
    <t>LaSalle</t>
  </si>
  <si>
    <t>Buzzle</t>
  </si>
  <si>
    <t>Bemidji (main lake)</t>
  </si>
  <si>
    <t>Midge</t>
  </si>
  <si>
    <t>Blackduck</t>
  </si>
  <si>
    <t>Andrusia</t>
  </si>
  <si>
    <t>Turtle River</t>
  </si>
  <si>
    <t>Irving</t>
  </si>
  <si>
    <t>Mississippi River - Stump</t>
  </si>
  <si>
    <t>Moss</t>
  </si>
  <si>
    <t>Morph</t>
  </si>
  <si>
    <t>Wagner</t>
  </si>
  <si>
    <t>Pigeon Dam</t>
  </si>
  <si>
    <t>Teufer</t>
  </si>
  <si>
    <t>Middle Sucker</t>
  </si>
  <si>
    <t>Bartlett</t>
  </si>
  <si>
    <t>Benjamin</t>
  </si>
  <si>
    <t>Webster</t>
  </si>
  <si>
    <t>Faherty</t>
  </si>
  <si>
    <t>Rabideau</t>
  </si>
  <si>
    <t>Little Dixon</t>
  </si>
  <si>
    <t>Pimushe</t>
  </si>
  <si>
    <t>Middle Pigeon</t>
  </si>
  <si>
    <t>Gilstad</t>
  </si>
  <si>
    <t>Decker</t>
  </si>
  <si>
    <t>Kenogama</t>
  </si>
  <si>
    <t>Lower Pigeon</t>
  </si>
  <si>
    <t>Farley</t>
  </si>
  <si>
    <t>Cloverleaf</t>
  </si>
  <si>
    <t>Wilderness</t>
  </si>
  <si>
    <t>Dunbar</t>
  </si>
  <si>
    <t>Upper Sucker</t>
  </si>
  <si>
    <t>Dixon</t>
  </si>
  <si>
    <t>Winnibigoshish</t>
  </si>
  <si>
    <t>Pike Bay</t>
  </si>
  <si>
    <t>Battle</t>
  </si>
  <si>
    <t>3A</t>
  </si>
  <si>
    <t>Lydick</t>
  </si>
  <si>
    <t>Bottle</t>
  </si>
  <si>
    <t>Minisogama</t>
  </si>
  <si>
    <t>Six Mile</t>
  </si>
  <si>
    <t>Lower Sucker</t>
  </si>
  <si>
    <t>Shallow Pond</t>
  </si>
  <si>
    <t>Damon</t>
  </si>
  <si>
    <t>Little Winnibigoshish</t>
  </si>
  <si>
    <t>Cut Foot Sioux</t>
  </si>
  <si>
    <t>Mosomo</t>
  </si>
  <si>
    <t>Hatch</t>
  </si>
  <si>
    <t>Dry Creek</t>
  </si>
  <si>
    <t>Little Ball Club</t>
  </si>
  <si>
    <t>Trestle</t>
  </si>
  <si>
    <t>South Ackerman</t>
  </si>
  <si>
    <t>Ball Club</t>
  </si>
  <si>
    <t>Boggy</t>
  </si>
  <si>
    <t>Noma</t>
  </si>
  <si>
    <t>Big Too Much</t>
  </si>
  <si>
    <t>Rush Island</t>
  </si>
  <si>
    <t>Natures</t>
  </si>
  <si>
    <t>Bowstring</t>
  </si>
  <si>
    <t>East</t>
  </si>
  <si>
    <t>Gunderson</t>
  </si>
  <si>
    <t>Little Too Much</t>
  </si>
  <si>
    <t>Big Calf</t>
  </si>
  <si>
    <t>First River</t>
  </si>
  <si>
    <t>Little Jessie</t>
  </si>
  <si>
    <t>Little Whitefish</t>
  </si>
  <si>
    <t>Greeley</t>
  </si>
  <si>
    <t>Biauswah</t>
  </si>
  <si>
    <t>Little Cut Foot Sioux</t>
  </si>
  <si>
    <t>Bird's Eye</t>
  </si>
  <si>
    <t>Little Bowstring</t>
  </si>
  <si>
    <t>Pughole</t>
  </si>
  <si>
    <t>Carpenter</t>
  </si>
  <si>
    <t>Little Smith</t>
  </si>
  <si>
    <t>Connors</t>
  </si>
  <si>
    <t>Telephone</t>
  </si>
  <si>
    <t>Snowshoe</t>
  </si>
  <si>
    <t>Doan</t>
  </si>
  <si>
    <t>Oxbow</t>
  </si>
  <si>
    <t>Dock</t>
  </si>
  <si>
    <t>Bosley</t>
  </si>
  <si>
    <t>Fifth Chain</t>
  </si>
  <si>
    <t>Little Horn</t>
  </si>
  <si>
    <t>Lake of Isles</t>
  </si>
  <si>
    <t>Coon-Sandwick</t>
  </si>
  <si>
    <t>Burnt Shanty</t>
  </si>
  <si>
    <t>Little McKewen</t>
  </si>
  <si>
    <t>Day</t>
  </si>
  <si>
    <t>Orange</t>
  </si>
  <si>
    <t>Batson</t>
  </si>
  <si>
    <t>Little Wolf</t>
  </si>
  <si>
    <t>Wabana</t>
  </si>
  <si>
    <t>Doam</t>
  </si>
  <si>
    <t>Irma</t>
  </si>
  <si>
    <t>Little Ruby</t>
  </si>
  <si>
    <t>Kremer</t>
  </si>
  <si>
    <t>Big Island</t>
  </si>
  <si>
    <t>Clarke</t>
  </si>
  <si>
    <t>Shoal</t>
  </si>
  <si>
    <t>Ruby</t>
  </si>
  <si>
    <t>Big Dick</t>
  </si>
  <si>
    <t>Dead Horse</t>
  </si>
  <si>
    <t>Little Moose</t>
  </si>
  <si>
    <t>Bello</t>
  </si>
  <si>
    <t>Surprise</t>
  </si>
  <si>
    <t>Jack the Horse</t>
  </si>
  <si>
    <t>East Smith</t>
  </si>
  <si>
    <t>McAvity</t>
  </si>
  <si>
    <t>Lauchoh</t>
  </si>
  <si>
    <t>Cad</t>
  </si>
  <si>
    <t>Amen</t>
  </si>
  <si>
    <t>West Smith</t>
  </si>
  <si>
    <t>Forjer</t>
  </si>
  <si>
    <t>Mike</t>
  </si>
  <si>
    <t>Big Ole</t>
  </si>
  <si>
    <t>Chase</t>
  </si>
  <si>
    <t>Bluewater</t>
  </si>
  <si>
    <t>Clubhouse</t>
  </si>
  <si>
    <t>North Star</t>
  </si>
  <si>
    <t>Gunny Sack</t>
  </si>
  <si>
    <t>Raddison</t>
  </si>
  <si>
    <t>Long (Main Bay)</t>
  </si>
  <si>
    <t>Balsam</t>
  </si>
  <si>
    <t>Gale</t>
  </si>
  <si>
    <t>Holmes</t>
  </si>
  <si>
    <t>Holman</t>
  </si>
  <si>
    <t>Unnamed (Hecemovich)</t>
  </si>
  <si>
    <t>O'Reilly</t>
  </si>
  <si>
    <t>Buckman</t>
  </si>
  <si>
    <t>Moonshine</t>
  </si>
  <si>
    <t>Iaasac</t>
  </si>
  <si>
    <t>Lost Moose</t>
  </si>
  <si>
    <t>Napoleon</t>
  </si>
  <si>
    <t>Snaptail</t>
  </si>
  <si>
    <t>Hartley</t>
  </si>
  <si>
    <t>Antler</t>
  </si>
  <si>
    <t>Burrows</t>
  </si>
  <si>
    <t>Owen</t>
  </si>
  <si>
    <t>Barwise</t>
  </si>
  <si>
    <t>Lower Balsam</t>
  </si>
  <si>
    <t>Busties</t>
  </si>
  <si>
    <t>Nashwauk</t>
  </si>
  <si>
    <t>Upper Panasa</t>
  </si>
  <si>
    <t>Beatrice</t>
  </si>
  <si>
    <t>Big Sucker</t>
  </si>
  <si>
    <t>Scooty</t>
  </si>
  <si>
    <t>Snowball</t>
  </si>
  <si>
    <t>Little Bear</t>
  </si>
  <si>
    <t>West Sturgeon</t>
  </si>
  <si>
    <t>Thistledew</t>
  </si>
  <si>
    <t>Lower Panasa</t>
  </si>
  <si>
    <t>Ox Hide</t>
  </si>
  <si>
    <t>Stingy</t>
  </si>
  <si>
    <t>Kennedy</t>
  </si>
  <si>
    <t>Big McCarthy</t>
  </si>
  <si>
    <t>Dollar</t>
  </si>
  <si>
    <t>South Sturgeon</t>
  </si>
  <si>
    <t>Third Sucker</t>
  </si>
  <si>
    <t>Unnamed (O'Brien Res. #4)</t>
  </si>
  <si>
    <t>Five Island</t>
  </si>
  <si>
    <t>O'Leary</t>
  </si>
  <si>
    <t>Button Box</t>
  </si>
  <si>
    <t>Gansey</t>
  </si>
  <si>
    <t>Little Sturgeon</t>
  </si>
  <si>
    <t>Bower</t>
  </si>
  <si>
    <t>Unnamed (Red)</t>
  </si>
  <si>
    <t>West Two Rivers Reservoir</t>
  </si>
  <si>
    <t>Dewey</t>
  </si>
  <si>
    <t>Carey</t>
  </si>
  <si>
    <t>Gate</t>
  </si>
  <si>
    <t>Dark</t>
  </si>
  <si>
    <t>Ely</t>
  </si>
  <si>
    <t>Fourteen</t>
  </si>
  <si>
    <t>Little Sandy</t>
  </si>
  <si>
    <t>Mashkenode</t>
  </si>
  <si>
    <t>Pfeiffer</t>
  </si>
  <si>
    <t>Central</t>
  </si>
  <si>
    <t>St. Mary's</t>
  </si>
  <si>
    <t>Longyear</t>
  </si>
  <si>
    <t>Anchor</t>
  </si>
  <si>
    <t>McQuade</t>
  </si>
  <si>
    <t>Auto</t>
  </si>
  <si>
    <t>James</t>
  </si>
  <si>
    <t>Virginia</t>
  </si>
  <si>
    <t>East Stone</t>
  </si>
  <si>
    <t>McCormack</t>
  </si>
  <si>
    <t>Shoe Pack</t>
  </si>
  <si>
    <t>Harris</t>
  </si>
  <si>
    <t>Frying Pan</t>
  </si>
  <si>
    <t>Little Rice</t>
  </si>
  <si>
    <t>Erickson</t>
  </si>
  <si>
    <t>Seasted</t>
  </si>
  <si>
    <t>Whitewater</t>
  </si>
  <si>
    <t>Arthur</t>
  </si>
  <si>
    <t>Elliot</t>
  </si>
  <si>
    <t>Sabin</t>
  </si>
  <si>
    <t>Embarrass</t>
  </si>
  <si>
    <t>Bear Island</t>
  </si>
  <si>
    <t>Fig</t>
  </si>
  <si>
    <t>Eagles Nest #3</t>
  </si>
  <si>
    <t>Section Fourteen</t>
  </si>
  <si>
    <t>Armstrong</t>
  </si>
  <si>
    <t>Wynne</t>
  </si>
  <si>
    <t>Eagles Nest No. Four</t>
  </si>
  <si>
    <t>West Robinson</t>
  </si>
  <si>
    <t>Vermilion</t>
  </si>
  <si>
    <t>Pike River Flowage</t>
  </si>
  <si>
    <t>Eagles Nest #2</t>
  </si>
  <si>
    <t>Bear Head</t>
  </si>
  <si>
    <t>Whiteface Reservoir</t>
  </si>
  <si>
    <t>Little Armstrong</t>
  </si>
  <si>
    <t>Mud Hen</t>
  </si>
  <si>
    <t>Eagles Nest #1</t>
  </si>
  <si>
    <t>Purvis</t>
  </si>
  <si>
    <t>Coe</t>
  </si>
  <si>
    <t>August</t>
  </si>
  <si>
    <t>Shamrock</t>
  </si>
  <si>
    <t>Bruin</t>
  </si>
  <si>
    <t>Slate</t>
  </si>
  <si>
    <t>Tommila</t>
  </si>
  <si>
    <t>Cougar</t>
  </si>
  <si>
    <t>Pitcha</t>
  </si>
  <si>
    <t>Cadotte</t>
  </si>
  <si>
    <t>Eikala</t>
  </si>
  <si>
    <t>North McDougal</t>
  </si>
  <si>
    <t>Hide</t>
  </si>
  <si>
    <t>Beetle</t>
  </si>
  <si>
    <t>Wadop</t>
  </si>
  <si>
    <t>Greenwood</t>
  </si>
  <si>
    <t>Chipmunk</t>
  </si>
  <si>
    <t>Salo</t>
  </si>
  <si>
    <t>Middle McDougal</t>
  </si>
  <si>
    <t>One Pine</t>
  </si>
  <si>
    <t>Beaver Hut</t>
  </si>
  <si>
    <t>White Iron</t>
  </si>
  <si>
    <t>Campers</t>
  </si>
  <si>
    <t>West Chub</t>
  </si>
  <si>
    <t>Fourth McDougal</t>
  </si>
  <si>
    <t>Wampus</t>
  </si>
  <si>
    <t>Butterball</t>
  </si>
  <si>
    <t>Gypsy</t>
  </si>
  <si>
    <t>Kangas</t>
  </si>
  <si>
    <t>Unnamed (West Moccasin)</t>
  </si>
  <si>
    <t>Dunnigan</t>
  </si>
  <si>
    <t>Dragon</t>
  </si>
  <si>
    <t>Seven Beaver</t>
  </si>
  <si>
    <t>Marble</t>
  </si>
  <si>
    <t>Unnamed (Pear)</t>
  </si>
  <si>
    <t>South Farm</t>
  </si>
  <si>
    <t>Breda</t>
  </si>
  <si>
    <t>East Chub</t>
  </si>
  <si>
    <t>Planted</t>
  </si>
  <si>
    <t>South McDougal</t>
  </si>
  <si>
    <t>Two Deer</t>
  </si>
  <si>
    <t>Gander</t>
  </si>
  <si>
    <t>Flat Horn</t>
  </si>
  <si>
    <t>Mitawan</t>
  </si>
  <si>
    <t>Finn Pond</t>
  </si>
  <si>
    <t>Redskin</t>
  </si>
  <si>
    <t>Katherine</t>
  </si>
  <si>
    <t>Grouse</t>
  </si>
  <si>
    <t>Gegoka</t>
  </si>
  <si>
    <t>Quadga</t>
  </si>
  <si>
    <t>Bog</t>
  </si>
  <si>
    <t>Shoofly</t>
  </si>
  <si>
    <t>Lax</t>
  </si>
  <si>
    <t>Delay</t>
  </si>
  <si>
    <t>Cloquet</t>
  </si>
  <si>
    <t>Sink</t>
  </si>
  <si>
    <t>Trappers</t>
  </si>
  <si>
    <t>Steamhaul</t>
  </si>
  <si>
    <t>Jouppi</t>
  </si>
  <si>
    <t>Lunch</t>
  </si>
  <si>
    <t>Kitigan</t>
  </si>
  <si>
    <t>Isabella</t>
  </si>
  <si>
    <t>Sapphire</t>
  </si>
  <si>
    <t>Weapon</t>
  </si>
  <si>
    <t>Round Island</t>
  </si>
  <si>
    <t>Osier</t>
  </si>
  <si>
    <t>Island River</t>
  </si>
  <si>
    <t>Boga</t>
  </si>
  <si>
    <t>Red Dot</t>
  </si>
  <si>
    <t>Wye</t>
  </si>
  <si>
    <t>Micmac</t>
  </si>
  <si>
    <t>Sylvania</t>
  </si>
  <si>
    <t>Twenty Three</t>
  </si>
  <si>
    <t>Unnamed (Two Fifty Four)</t>
  </si>
  <si>
    <t>Little Wilson</t>
  </si>
  <si>
    <t>Thunderbird</t>
  </si>
  <si>
    <t>Kawishiwi</t>
  </si>
  <si>
    <t>Katydid</t>
  </si>
  <si>
    <t>Kowalski</t>
  </si>
  <si>
    <t>Ninemile</t>
  </si>
  <si>
    <t>Cramer</t>
  </si>
  <si>
    <t>Section Eight</t>
  </si>
  <si>
    <t>Sister</t>
  </si>
  <si>
    <t>Tanner</t>
  </si>
  <si>
    <t>Sonju</t>
  </si>
  <si>
    <t>Crosscut</t>
  </si>
  <si>
    <t>Dam Five</t>
  </si>
  <si>
    <t>Hogback</t>
  </si>
  <si>
    <t>Tetagouche</t>
  </si>
  <si>
    <t>Leskinen</t>
  </si>
  <si>
    <t>Homestead</t>
  </si>
  <si>
    <t>Bunny</t>
  </si>
  <si>
    <t>Wanless</t>
  </si>
  <si>
    <t>Divide</t>
  </si>
  <si>
    <t>Nipisiquit</t>
  </si>
  <si>
    <t>Kawasachong</t>
  </si>
  <si>
    <t>Fulton</t>
  </si>
  <si>
    <t>Nicado</t>
  </si>
  <si>
    <t>Silver Island</t>
  </si>
  <si>
    <t>Egge</t>
  </si>
  <si>
    <t>Cramer Homestead</t>
  </si>
  <si>
    <t>Hare</t>
  </si>
  <si>
    <t>Charity</t>
  </si>
  <si>
    <t>Scarp</t>
  </si>
  <si>
    <t>Doyle</t>
  </si>
  <si>
    <t>Section 29</t>
  </si>
  <si>
    <t>Blesener</t>
  </si>
  <si>
    <t>T</t>
  </si>
  <si>
    <t>Shoepack</t>
  </si>
  <si>
    <t>Hoist</t>
  </si>
  <si>
    <t>Elixir</t>
  </si>
  <si>
    <t>Cabin</t>
  </si>
  <si>
    <t>Lupus</t>
  </si>
  <si>
    <t>Organ</t>
  </si>
  <si>
    <t>Beth</t>
  </si>
  <si>
    <t>Christine</t>
  </si>
  <si>
    <t>Crescent</t>
  </si>
  <si>
    <t>Alton</t>
  </si>
  <si>
    <t>White Pine</t>
  </si>
  <si>
    <t>Richey</t>
  </si>
  <si>
    <t>Finger</t>
  </si>
  <si>
    <t>Waffle</t>
  </si>
  <si>
    <t>Hog</t>
  </si>
  <si>
    <t>Lichen</t>
  </si>
  <si>
    <t>Mark</t>
  </si>
  <si>
    <t>Toohey</t>
  </si>
  <si>
    <t>Clara</t>
  </si>
  <si>
    <t>Feather</t>
  </si>
  <si>
    <t>Bouder</t>
  </si>
  <si>
    <t>Morris</t>
  </si>
  <si>
    <t>Little Cascade</t>
  </si>
  <si>
    <t>Bigsby</t>
  </si>
  <si>
    <t>Cross River</t>
  </si>
  <si>
    <t>South Wigwam</t>
  </si>
  <si>
    <t>Little Snow</t>
  </si>
  <si>
    <t>Baker</t>
  </si>
  <si>
    <t>Holly</t>
  </si>
  <si>
    <t>Strobus</t>
  </si>
  <si>
    <t>Manymoon</t>
  </si>
  <si>
    <t>Four Mile</t>
  </si>
  <si>
    <t>Jock Mock</t>
  </si>
  <si>
    <t>Barker</t>
  </si>
  <si>
    <t>Mistletoe</t>
  </si>
  <si>
    <t>Dyers</t>
  </si>
  <si>
    <t>Tait</t>
  </si>
  <si>
    <t>Gust</t>
  </si>
  <si>
    <t>Wonder</t>
  </si>
  <si>
    <t>Deer Yard</t>
  </si>
  <si>
    <t>McDonald</t>
  </si>
  <si>
    <t>Binagami</t>
  </si>
  <si>
    <t>Devilfish</t>
  </si>
  <si>
    <t>Monker</t>
  </si>
  <si>
    <t>Esther</t>
  </si>
  <si>
    <t>Junco</t>
  </si>
  <si>
    <t>Dick</t>
  </si>
  <si>
    <t>Chester</t>
  </si>
  <si>
    <t>Devil Track</t>
  </si>
  <si>
    <t>Tom</t>
  </si>
  <si>
    <t>Scabbard</t>
  </si>
  <si>
    <t>Two Island</t>
  </si>
  <si>
    <t>Loft</t>
  </si>
  <si>
    <t>Swamp River Reservoir</t>
  </si>
  <si>
    <t>McFarland</t>
  </si>
  <si>
    <t>Little John</t>
  </si>
  <si>
    <t>North Fowl</t>
  </si>
  <si>
    <t>South Fowl</t>
  </si>
  <si>
    <t>Tucker</t>
  </si>
  <si>
    <t>Juno</t>
  </si>
  <si>
    <t>Aspen</t>
  </si>
  <si>
    <t>Canoe</t>
  </si>
  <si>
    <t>Road</t>
  </si>
  <si>
    <t>Alder</t>
  </si>
  <si>
    <t>Quiver</t>
  </si>
  <si>
    <t>Thrush</t>
  </si>
  <si>
    <t>Talus</t>
  </si>
  <si>
    <t>Squint</t>
  </si>
  <si>
    <t>East Pope</t>
  </si>
  <si>
    <t>Crab</t>
  </si>
  <si>
    <t>Bogenho</t>
  </si>
  <si>
    <t>Bearskin</t>
  </si>
  <si>
    <t>Gunflint</t>
  </si>
  <si>
    <t>Whack</t>
  </si>
  <si>
    <t>Henson</t>
  </si>
  <si>
    <t>Kemo</t>
  </si>
  <si>
    <t>Tomash</t>
  </si>
  <si>
    <t>West Pope</t>
  </si>
  <si>
    <t>Assinika</t>
  </si>
  <si>
    <t>Flour</t>
  </si>
  <si>
    <t>Bear Club</t>
  </si>
  <si>
    <t>Pipe</t>
  </si>
  <si>
    <t>Crocodile</t>
  </si>
  <si>
    <t>Little Trout</t>
  </si>
  <si>
    <t>Swamper</t>
  </si>
  <si>
    <t>East Pipe</t>
  </si>
  <si>
    <t>Homer</t>
  </si>
  <si>
    <t>Prune</t>
  </si>
  <si>
    <t>Little Iron</t>
  </si>
  <si>
    <t>Dunn</t>
  </si>
  <si>
    <t>Leo</t>
  </si>
  <si>
    <t>Carrot</t>
  </si>
  <si>
    <t>Vern</t>
  </si>
  <si>
    <t>Northern Light</t>
  </si>
  <si>
    <t>Kindle</t>
  </si>
  <si>
    <t>Hungry Jack</t>
  </si>
  <si>
    <t>Musquash</t>
  </si>
  <si>
    <t>Muckwa</t>
  </si>
  <si>
    <t>East Bearskin</t>
  </si>
  <si>
    <t>Kiskadinna</t>
  </si>
  <si>
    <t>Kraut</t>
  </si>
  <si>
    <t>Grandpa</t>
  </si>
  <si>
    <t>Tuscarora</t>
  </si>
  <si>
    <t>Gordon</t>
  </si>
  <si>
    <t>Missing Link</t>
  </si>
  <si>
    <t>Kelso</t>
  </si>
  <si>
    <t>Jimmy</t>
  </si>
  <si>
    <t>Cherokee</t>
  </si>
  <si>
    <t>Vesper</t>
  </si>
  <si>
    <t>Mueller</t>
  </si>
  <si>
    <t>Ecstasy</t>
  </si>
  <si>
    <t>Polly</t>
  </si>
  <si>
    <t>Malberg</t>
  </si>
  <si>
    <t>Koma</t>
  </si>
  <si>
    <t>Elm</t>
  </si>
  <si>
    <t>Refuge Pond</t>
  </si>
  <si>
    <t>Griddle</t>
  </si>
  <si>
    <t>Snowbank</t>
  </si>
  <si>
    <t>Stub</t>
  </si>
  <si>
    <t>One</t>
  </si>
  <si>
    <t>Newfound</t>
  </si>
  <si>
    <t>Spree</t>
  </si>
  <si>
    <t>Becoosin</t>
  </si>
  <si>
    <t>Parent</t>
  </si>
  <si>
    <t>Tofte</t>
  </si>
  <si>
    <t>Triangle</t>
  </si>
  <si>
    <t>Cache</t>
  </si>
  <si>
    <t>Farm</t>
  </si>
  <si>
    <t>Glacier Pond 1</t>
  </si>
  <si>
    <t>Benezie</t>
  </si>
  <si>
    <t>Trident</t>
  </si>
  <si>
    <t>Madden</t>
  </si>
  <si>
    <t>Glacier Pond 2</t>
  </si>
  <si>
    <t>Glimmer</t>
  </si>
  <si>
    <t>Alruss</t>
  </si>
  <si>
    <t>Ed Shave</t>
  </si>
  <si>
    <t>Toe</t>
  </si>
  <si>
    <t>Lamb</t>
  </si>
  <si>
    <t>Everett</t>
  </si>
  <si>
    <t>Nels</t>
  </si>
  <si>
    <t>Maxine</t>
  </si>
  <si>
    <t>Minister</t>
  </si>
  <si>
    <t>Meander</t>
  </si>
  <si>
    <t>Shipman Bass</t>
  </si>
  <si>
    <t>Grassy</t>
  </si>
  <si>
    <t>Burntside</t>
  </si>
  <si>
    <t>Fenske</t>
  </si>
  <si>
    <t>Kelsey</t>
  </si>
  <si>
    <t>Fall</t>
  </si>
  <si>
    <t>Shagawa</t>
  </si>
  <si>
    <t>Gustafson</t>
  </si>
  <si>
    <t>Vermilion River</t>
  </si>
  <si>
    <t>Kabustasa</t>
  </si>
  <si>
    <t>Lynx</t>
  </si>
  <si>
    <t>Crane</t>
  </si>
  <si>
    <t>Upper Pauness</t>
  </si>
  <si>
    <t>Lower Pauness</t>
  </si>
  <si>
    <t>Astrid</t>
  </si>
  <si>
    <t>Mukooda</t>
  </si>
  <si>
    <t>Little Loon</t>
  </si>
  <si>
    <t>Heritage</t>
  </si>
  <si>
    <t>Little Vermilion</t>
  </si>
  <si>
    <t>Winchester</t>
  </si>
  <si>
    <t>Fat</t>
  </si>
  <si>
    <t>Eugene</t>
  </si>
  <si>
    <t>Dovre</t>
  </si>
  <si>
    <t>Jeanette</t>
  </si>
  <si>
    <t>Beartrack</t>
  </si>
  <si>
    <t>South Bog</t>
  </si>
  <si>
    <t>Black Duck</t>
  </si>
  <si>
    <t>Little Johnson</t>
  </si>
  <si>
    <t>Ban</t>
  </si>
  <si>
    <t>Oslo</t>
  </si>
  <si>
    <t>Cruiser</t>
  </si>
  <si>
    <t>Fishmouth</t>
  </si>
  <si>
    <t>Unnamed (Quarter Line)</t>
  </si>
  <si>
    <t>Tooth</t>
  </si>
  <si>
    <t>Beast</t>
  </si>
  <si>
    <t>Ek</t>
  </si>
  <si>
    <t>Bell</t>
  </si>
  <si>
    <t>Kjostad</t>
  </si>
  <si>
    <t>Unnamed (Ryan)</t>
  </si>
  <si>
    <t>Gannon</t>
  </si>
  <si>
    <t>Elephant</t>
  </si>
  <si>
    <t>Jorgens</t>
  </si>
  <si>
    <t>Hoodoo</t>
  </si>
  <si>
    <t>Peary</t>
  </si>
  <si>
    <t>Loiten</t>
  </si>
  <si>
    <t>Rat Root</t>
  </si>
  <si>
    <t>Gabrielson</t>
  </si>
  <si>
    <t>Bullhead</t>
  </si>
  <si>
    <t>Seretha</t>
  </si>
  <si>
    <t>Silversack</t>
  </si>
  <si>
    <t>Red (Upper Red)</t>
  </si>
  <si>
    <t>Thief</t>
  </si>
  <si>
    <t>Bronson</t>
  </si>
  <si>
    <t>Pool II</t>
  </si>
  <si>
    <t>Pool III</t>
  </si>
  <si>
    <t>Marvin</t>
  </si>
  <si>
    <t>Hayes</t>
  </si>
  <si>
    <t>Norquist</t>
  </si>
  <si>
    <t>Brown's Flowage</t>
  </si>
  <si>
    <t>Locator</t>
  </si>
  <si>
    <t>Quill</t>
  </si>
  <si>
    <t>War Club</t>
  </si>
  <si>
    <t>FQI Score</t>
  </si>
  <si>
    <t>Carp -Total CPUE</t>
  </si>
  <si>
    <t>Carp -Total Biomass/ unit effort</t>
  </si>
  <si>
    <t>Carp- % catch</t>
  </si>
  <si>
    <t>Carp - % Biomass</t>
  </si>
  <si>
    <t>Bullhead -Total CPUE</t>
  </si>
  <si>
    <t>Bullhead -Total Biomass/ unit effort</t>
  </si>
  <si>
    <t>Bullhead- % catch</t>
  </si>
  <si>
    <t>Bullhead - % Biomass</t>
  </si>
  <si>
    <t>All Fish -Total CPUE</t>
  </si>
  <si>
    <t>All Fish -Total Biomass/ unit effort</t>
  </si>
  <si>
    <t>restoration of lakes and wetlands pursued in the headwater areas</t>
  </si>
  <si>
    <t>Lake Name</t>
  </si>
  <si>
    <t>Lake</t>
  </si>
  <si>
    <t>MS4 Reduction</t>
  </si>
  <si>
    <t>Drainage Area LA</t>
  </si>
  <si>
    <t>Upstream Lake</t>
  </si>
  <si>
    <t>Internal Load</t>
  </si>
  <si>
    <t>SSTS</t>
  </si>
  <si>
    <t>--</t>
  </si>
  <si>
    <t>IBI Status</t>
  </si>
  <si>
    <t>Below Threshold</t>
  </si>
  <si>
    <t>AIS</t>
  </si>
  <si>
    <t>Internal Load Reduction</t>
  </si>
  <si>
    <t>Management</t>
  </si>
  <si>
    <t>Fish, CLP, Veg</t>
  </si>
  <si>
    <t>Protect, Monitor fish</t>
  </si>
  <si>
    <t>High Priority Protection, CLP, Fish</t>
  </si>
  <si>
    <t>High Priority Protection, Fish</t>
  </si>
  <si>
    <t>3-Rivers, CLP</t>
  </si>
  <si>
    <t>High Priority Protection, CLP, Monitor fish</t>
  </si>
  <si>
    <t>CLP, Veg, Fish</t>
  </si>
  <si>
    <t>Monitor fish, veg</t>
  </si>
  <si>
    <t>TMDL, Veg, Monitor fish</t>
  </si>
  <si>
    <t>TMDL, CLP, Veg</t>
  </si>
  <si>
    <t>TMDL, CLP, Veg, Fish</t>
  </si>
  <si>
    <t>Protection, Fish, Veg</t>
  </si>
  <si>
    <t>TMDL, CLP, Fish</t>
  </si>
  <si>
    <t>TMDL, Fish</t>
  </si>
  <si>
    <t>TMDL, CLP</t>
  </si>
  <si>
    <t>TMDL, Veg, Fish</t>
  </si>
  <si>
    <t>3 Rivers, CLP, Monitor fish &amp; veg</t>
  </si>
  <si>
    <t>TMDL, Monitor fish &amp; veg</t>
  </si>
  <si>
    <t>Protect, Monitor fish &amp; veg</t>
  </si>
  <si>
    <t>3 Rivers, CLP, Monitor fish</t>
  </si>
  <si>
    <t>Carver TMDL, CLP, Veg</t>
  </si>
  <si>
    <t>Carver TMDL, CLP, Veg, Fish</t>
  </si>
  <si>
    <t>CLP, Fish</t>
  </si>
  <si>
    <t>Protect, Veg, monitor fish</t>
  </si>
  <si>
    <t>3 Rivers, CLP</t>
  </si>
  <si>
    <t>Protect, CLP, Veg</t>
  </si>
  <si>
    <t>3 Rivers, Protect</t>
  </si>
  <si>
    <t>TMDL, Fish, Monitor veg</t>
  </si>
  <si>
    <t>Veg, monitor fish</t>
  </si>
  <si>
    <t>Protect, monitor fish</t>
  </si>
  <si>
    <t>3 Rivers, CLP, monitor fish</t>
  </si>
  <si>
    <t>Protect, CLP</t>
  </si>
  <si>
    <t>Carver TMDL, EWM, Fish, Veg</t>
  </si>
  <si>
    <t>(Very Low)</t>
  </si>
  <si>
    <t>(Low)</t>
  </si>
  <si>
    <t>(Moderate)</t>
  </si>
  <si>
    <t>(High)</t>
  </si>
  <si>
    <t>(Very High)</t>
  </si>
  <si>
    <t>AU Density</t>
  </si>
  <si>
    <t>Very High Flow</t>
  </si>
  <si>
    <t>High Flows</t>
  </si>
  <si>
    <t>Mid Flows</t>
  </si>
  <si>
    <t>Low Flows</t>
  </si>
  <si>
    <t>Very Low Flows</t>
  </si>
  <si>
    <t>Impairment</t>
  </si>
  <si>
    <t>TMDL Reach</t>
  </si>
  <si>
    <t>New Reach ID</t>
  </si>
  <si>
    <t>E. coli</t>
  </si>
  <si>
    <t>All Flow Conditions</t>
  </si>
  <si>
    <t>shallow</t>
  </si>
  <si>
    <t>deep</t>
  </si>
  <si>
    <t>max depth (ft)</t>
  </si>
  <si>
    <t>type</t>
  </si>
  <si>
    <t>TOTAL</t>
  </si>
  <si>
    <t>TMDL Reductions</t>
  </si>
  <si>
    <t>Altered_pct</t>
  </si>
  <si>
    <t>Impounded_pct</t>
  </si>
  <si>
    <t>Natural_pct</t>
  </si>
  <si>
    <t>N_de_ch_pct</t>
  </si>
  <si>
    <t>HUC12 Subwatershed</t>
  </si>
  <si>
    <t>HUC 10 Subwatershed</t>
  </si>
  <si>
    <t>Headwaters South Fork Crow River</t>
  </si>
  <si>
    <t>City of Hutchinson-South Fork Crow River</t>
  </si>
  <si>
    <t>Judicial Ditch No 15</t>
  </si>
  <si>
    <t>HUC10</t>
  </si>
  <si>
    <t>HUC 10</t>
  </si>
  <si>
    <t>Candidate Causes</t>
  </si>
  <si>
    <t>South Fork Crow</t>
  </si>
  <si>
    <t>Phosphorus (*DO reflects this at 2 of the sites)</t>
  </si>
  <si>
    <t xml:space="preserve">Pioneer Creek (07010205-654) </t>
  </si>
  <si>
    <t>Lack of Habitat</t>
  </si>
  <si>
    <t>Altered Hydrology</t>
  </si>
  <si>
    <t>Total</t>
  </si>
  <si>
    <t xml:space="preserve">Unnamed Creek (07010205-624) </t>
  </si>
  <si>
    <t>Altered hydrology</t>
  </si>
  <si>
    <t>CD 9 (07010205-648)*</t>
  </si>
  <si>
    <t>Unnamed Creek (07010205-618)*</t>
  </si>
  <si>
    <t>Phosphorus</t>
  </si>
  <si>
    <t>South Fork Crow River (07010205-508)</t>
  </si>
  <si>
    <t>chl-a, low DO &amp; flux</t>
  </si>
  <si>
    <t>City of Lester Prairie-South Fork Crow</t>
  </si>
  <si>
    <t>Phosphorus (*DO or chl-a reflects this at some of the sites)</t>
  </si>
  <si>
    <t xml:space="preserve">Unnamed Creek (07010205-617) </t>
  </si>
  <si>
    <t>JD 1 (07010205-572) *</t>
  </si>
  <si>
    <t xml:space="preserve">Unnamed Creek (07010205-585) </t>
  </si>
  <si>
    <t>CD 26/27 (07010205-611) *</t>
  </si>
  <si>
    <t>Bear Creek (07010205-515) *</t>
  </si>
  <si>
    <t xml:space="preserve">Unnamed Creek (07010205-622) </t>
  </si>
  <si>
    <t xml:space="preserve">Silver Creek (County Ditch 13) (07010205-641) </t>
  </si>
  <si>
    <t xml:space="preserve">Otter Creek (07010205-642) </t>
  </si>
  <si>
    <t xml:space="preserve">Otter Creek (07010205-643) </t>
  </si>
  <si>
    <t>BOD, chl-a, DO</t>
  </si>
  <si>
    <t>South Fork Crow River (07010205-510 &amp; -511)</t>
  </si>
  <si>
    <t>CD 33 (07010205-645) *</t>
  </si>
  <si>
    <t>Phosphorus (*DO, pH, or Chl-a reflects eutrophication at some of the sites)</t>
  </si>
  <si>
    <t xml:space="preserve">JD 8 (07010205-591) </t>
  </si>
  <si>
    <t xml:space="preserve">Unnamed Creek (07010205-614) </t>
  </si>
  <si>
    <t>Unnamed Creek (07010205-615) *</t>
  </si>
  <si>
    <t>Buffalo Creek (07010205-638)</t>
  </si>
  <si>
    <t>Lack of habitat</t>
  </si>
  <si>
    <t>JD15</t>
  </si>
  <si>
    <t xml:space="preserve">Phosphorus </t>
  </si>
  <si>
    <t xml:space="preserve">JD 15 (07010205-509) </t>
  </si>
  <si>
    <t xml:space="preserve">JD 15 (07010205-626) </t>
  </si>
  <si>
    <t>Nitrogen</t>
  </si>
  <si>
    <t xml:space="preserve">JD 15 (07010205-627) </t>
  </si>
  <si>
    <t>Conductivity in all but -626</t>
  </si>
  <si>
    <t xml:space="preserve">JD 15 (07010205-628) </t>
  </si>
  <si>
    <t>JD 28A</t>
  </si>
  <si>
    <t xml:space="preserve">CD 7A (07010205-631) </t>
  </si>
  <si>
    <t xml:space="preserve">Unnamed Ditch (07010205-630) </t>
  </si>
  <si>
    <t>Conductivity at all but -631</t>
  </si>
  <si>
    <t xml:space="preserve">JD 9 (07010205-625) </t>
  </si>
  <si>
    <t xml:space="preserve">CD 4 (07010205-528) </t>
  </si>
  <si>
    <t xml:space="preserve">JD 67 (07010205-504) </t>
  </si>
  <si>
    <t xml:space="preserve">Nitrogen </t>
  </si>
  <si>
    <t>DO flux</t>
  </si>
  <si>
    <t>Buffalo Creek (07010205-502)</t>
  </si>
  <si>
    <t>City of Hutchinson- South Fork Crow</t>
  </si>
  <si>
    <t>Unnamed Creek (07010205-533)</t>
  </si>
  <si>
    <t>Belle Creek (07010205-549)</t>
  </si>
  <si>
    <t>Phosphorus (*DO, pH, or algae reflects eutrophication at all sites)</t>
  </si>
  <si>
    <t>JD 18 (07010205-550)</t>
  </si>
  <si>
    <t>CD 18 (07010205-609)</t>
  </si>
  <si>
    <t>King Creek (07010205-613)</t>
  </si>
  <si>
    <t>Unnamed Creek (07010205-621)</t>
  </si>
  <si>
    <t>Unnamed Creek (07010205-623)</t>
  </si>
  <si>
    <t>Unnamed Creek (07010205-656)</t>
  </si>
  <si>
    <t>Low DO &amp; flux</t>
  </si>
  <si>
    <t>South Fork Crow River (07010205-659)</t>
  </si>
  <si>
    <t>Headwaters South Fork Crow</t>
  </si>
  <si>
    <t xml:space="preserve">State Ditch Branch 2 (07010205-608) </t>
  </si>
  <si>
    <t xml:space="preserve">CD 24A (07010205-610) </t>
  </si>
  <si>
    <t>Phosphorus (DO, pH, BOD, or algae reflects eutrophication at all sites)</t>
  </si>
  <si>
    <t>low DO &amp; flux, BOD</t>
  </si>
  <si>
    <t xml:space="preserve">South Fork Crow River (07010205-658) </t>
  </si>
  <si>
    <t>HUC10 Sub</t>
  </si>
  <si>
    <t>PW_BASIN_NAME</t>
  </si>
  <si>
    <t>CNTYNAME</t>
  </si>
  <si>
    <t>HUC_12</t>
  </si>
  <si>
    <t>HUC_10</t>
  </si>
  <si>
    <t>Fully Supporting</t>
  </si>
  <si>
    <t>MPCA List</t>
  </si>
  <si>
    <t>Priority SL</t>
  </si>
  <si>
    <t>Designated WL Lakes</t>
  </si>
  <si>
    <t>Lakes Managed by the BCWD and USFWs</t>
  </si>
  <si>
    <t>Lakes of Biological Significance</t>
  </si>
  <si>
    <t>Priority ID'd by DNR</t>
  </si>
  <si>
    <t>Halva Marsh</t>
  </si>
  <si>
    <t>x</t>
  </si>
  <si>
    <t>Kandiyohi</t>
  </si>
  <si>
    <t>Barber</t>
  </si>
  <si>
    <t>Harden</t>
  </si>
  <si>
    <t>Rodewald</t>
  </si>
  <si>
    <t>Phare Lake</t>
  </si>
  <si>
    <t>Wieker</t>
  </si>
  <si>
    <t>wq-iw8-52n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</si>
</sst>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0.00000000000"/>
    <numFmt numFmtId="166" formatCode="_(* #,##0_);_(* \(#,##0\);_(* &quot;-&quot;??_);_(@_)"/>
    <numFmt numFmtId="167" formatCode="0.0%"/>
  </numFmts>
  <fonts count="3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27272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272727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7" applyNumberFormat="0" applyAlignment="0" applyProtection="0"/>
    <xf numFmtId="0" fontId="16" fillId="18" borderId="8" applyNumberFormat="0" applyAlignment="0" applyProtection="0"/>
    <xf numFmtId="0" fontId="17" fillId="18" borderId="7" applyNumberFormat="0" applyAlignment="0" applyProtection="0"/>
    <xf numFmtId="0" fontId="18" fillId="0" borderId="9" applyNumberFormat="0" applyFill="0" applyAlignment="0" applyProtection="0"/>
    <xf numFmtId="0" fontId="19" fillId="19" borderId="10" applyNumberFormat="0" applyAlignment="0" applyProtection="0"/>
    <xf numFmtId="0" fontId="20" fillId="0" borderId="0" applyNumberFormat="0" applyFill="0" applyBorder="0" applyAlignment="0" applyProtection="0"/>
    <xf numFmtId="0" fontId="7" fillId="20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23" fillId="44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indent="10"/>
    </xf>
    <xf numFmtId="0" fontId="0" fillId="0" borderId="0" xfId="0" applyFill="1"/>
    <xf numFmtId="0" fontId="0" fillId="0" borderId="0" xfId="0" applyAlignment="1">
      <alignment horizontal="center"/>
    </xf>
    <xf numFmtId="1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ill="1"/>
    <xf numFmtId="2" fontId="0" fillId="0" borderId="0" xfId="0" applyNumberFormat="1"/>
    <xf numFmtId="0" fontId="6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45" borderId="0" xfId="0" applyFont="1" applyFill="1" applyAlignment="1">
      <alignment horizontal="center"/>
    </xf>
    <xf numFmtId="1" fontId="0" fillId="0" borderId="0" xfId="0" applyNumberFormat="1"/>
    <xf numFmtId="165" fontId="0" fillId="45" borderId="0" xfId="0" applyNumberFormat="1" applyFill="1" applyAlignment="1">
      <alignment horizontal="center"/>
    </xf>
    <xf numFmtId="0" fontId="0" fillId="45" borderId="0" xfId="0" applyFill="1" applyAlignment="1">
      <alignment horizontal="center"/>
    </xf>
    <xf numFmtId="9" fontId="0" fillId="0" borderId="0" xfId="43" applyFont="1" applyAlignment="1">
      <alignment horizontal="center"/>
    </xf>
    <xf numFmtId="0" fontId="0" fillId="45" borderId="0" xfId="0" applyFill="1"/>
    <xf numFmtId="0" fontId="0" fillId="0" borderId="0" xfId="0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46" borderId="0" xfId="0" applyNumberFormat="1" applyFill="1" applyAlignment="1">
      <alignment horizontal="center"/>
    </xf>
    <xf numFmtId="9" fontId="0" fillId="46" borderId="0" xfId="0" applyNumberFormat="1" applyFill="1" applyAlignment="1">
      <alignment horizontal="center"/>
    </xf>
    <xf numFmtId="2" fontId="0" fillId="46" borderId="0" xfId="0" applyNumberFormat="1" applyFill="1" applyAlignment="1">
      <alignment horizontal="center"/>
    </xf>
    <xf numFmtId="166" fontId="0" fillId="46" borderId="0" xfId="44" applyNumberFormat="1" applyFont="1" applyFill="1" applyAlignment="1">
      <alignment horizontal="center"/>
    </xf>
    <xf numFmtId="0" fontId="0" fillId="46" borderId="0" xfId="0" applyFill="1" applyAlignment="1">
      <alignment horizontal="center"/>
    </xf>
    <xf numFmtId="0" fontId="0" fillId="47" borderId="0" xfId="0" applyFill="1" applyAlignment="1">
      <alignment horizontal="center"/>
    </xf>
    <xf numFmtId="1" fontId="0" fillId="47" borderId="0" xfId="0" applyNumberFormat="1" applyFill="1" applyAlignment="1">
      <alignment horizontal="center"/>
    </xf>
    <xf numFmtId="9" fontId="0" fillId="47" borderId="0" xfId="0" applyNumberFormat="1" applyFill="1" applyAlignment="1">
      <alignment horizontal="center"/>
    </xf>
    <xf numFmtId="0" fontId="0" fillId="48" borderId="0" xfId="0" applyFill="1" applyAlignment="1">
      <alignment horizontal="center"/>
    </xf>
    <xf numFmtId="1" fontId="0" fillId="48" borderId="0" xfId="0" applyNumberFormat="1" applyFill="1" applyAlignment="1">
      <alignment horizontal="center"/>
    </xf>
    <xf numFmtId="9" fontId="0" fillId="48" borderId="0" xfId="0" applyNumberFormat="1" applyFill="1" applyAlignment="1">
      <alignment horizontal="center"/>
    </xf>
    <xf numFmtId="0" fontId="0" fillId="49" borderId="0" xfId="0" applyFill="1" applyAlignment="1">
      <alignment horizontal="center"/>
    </xf>
    <xf numFmtId="1" fontId="0" fillId="49" borderId="0" xfId="0" applyNumberFormat="1" applyFill="1" applyAlignment="1">
      <alignment horizontal="center"/>
    </xf>
    <xf numFmtId="9" fontId="0" fillId="49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47" borderId="0" xfId="0" applyFill="1" applyAlignment="1">
      <alignment horizontal="center"/>
    </xf>
    <xf numFmtId="1" fontId="0" fillId="47" borderId="0" xfId="0" applyNumberFormat="1" applyFill="1" applyAlignment="1">
      <alignment horizontal="center"/>
    </xf>
    <xf numFmtId="166" fontId="0" fillId="0" borderId="0" xfId="44" applyNumberFormat="1" applyFont="1" applyAlignment="1">
      <alignment horizontal="center"/>
    </xf>
    <xf numFmtId="0" fontId="22" fillId="50" borderId="0" xfId="0" applyFont="1" applyFill="1" applyAlignment="1">
      <alignment horizontal="center"/>
    </xf>
    <xf numFmtId="1" fontId="22" fillId="50" borderId="0" xfId="0" applyNumberFormat="1" applyFont="1" applyFill="1" applyAlignment="1">
      <alignment horizontal="center"/>
    </xf>
    <xf numFmtId="0" fontId="22" fillId="50" borderId="0" xfId="0" applyFont="1" applyFill="1"/>
    <xf numFmtId="165" fontId="22" fillId="50" borderId="0" xfId="0" applyNumberFormat="1" applyFont="1" applyFill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46" borderId="13" xfId="0" applyFill="1" applyBorder="1"/>
    <xf numFmtId="0" fontId="0" fillId="46" borderId="14" xfId="0" applyFill="1" applyBorder="1"/>
    <xf numFmtId="0" fontId="0" fillId="46" borderId="14" xfId="0" applyFill="1" applyBorder="1" applyAlignment="1">
      <alignment horizontal="center"/>
    </xf>
    <xf numFmtId="0" fontId="0" fillId="46" borderId="15" xfId="0" applyFill="1" applyBorder="1"/>
    <xf numFmtId="0" fontId="0" fillId="46" borderId="16" xfId="0" applyFill="1" applyBorder="1"/>
    <xf numFmtId="0" fontId="0" fillId="46" borderId="0" xfId="0" applyFill="1" applyBorder="1"/>
    <xf numFmtId="0" fontId="0" fillId="46" borderId="0" xfId="0" applyFill="1" applyBorder="1" applyAlignment="1">
      <alignment horizontal="center"/>
    </xf>
    <xf numFmtId="0" fontId="0" fillId="46" borderId="17" xfId="0" applyFill="1" applyBorder="1"/>
    <xf numFmtId="0" fontId="0" fillId="46" borderId="18" xfId="0" applyFill="1" applyBorder="1"/>
    <xf numFmtId="0" fontId="0" fillId="46" borderId="19" xfId="0" applyFill="1" applyBorder="1"/>
    <xf numFmtId="0" fontId="0" fillId="46" borderId="19" xfId="0" applyFill="1" applyBorder="1" applyAlignment="1">
      <alignment horizontal="center"/>
    </xf>
    <xf numFmtId="0" fontId="0" fillId="46" borderId="20" xfId="0" applyFill="1" applyBorder="1"/>
    <xf numFmtId="2" fontId="0" fillId="46" borderId="14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6" fillId="50" borderId="1" xfId="0" applyFont="1" applyFill="1" applyBorder="1" applyAlignment="1">
      <alignment horizontal="center"/>
    </xf>
    <xf numFmtId="0" fontId="26" fillId="50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67" fontId="27" fillId="0" borderId="1" xfId="43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2" fillId="5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2" fillId="52" borderId="0" xfId="0" applyFont="1" applyFill="1"/>
    <xf numFmtId="0" fontId="22" fillId="13" borderId="0" xfId="0" applyFont="1" applyFill="1" applyAlignment="1">
      <alignment horizontal="center"/>
    </xf>
    <xf numFmtId="0" fontId="29" fillId="51" borderId="1" xfId="1" applyFont="1" applyFill="1" applyBorder="1" applyAlignment="1">
      <alignment horizontal="center" shrinkToFit="1"/>
    </xf>
    <xf numFmtId="0" fontId="29" fillId="51" borderId="1" xfId="1" applyFont="1" applyFill="1" applyBorder="1" applyAlignment="1">
      <alignment horizontal="center"/>
    </xf>
    <xf numFmtId="0" fontId="29" fillId="55" borderId="1" xfId="1" applyNumberFormat="1" applyFont="1" applyFill="1" applyBorder="1" applyAlignment="1">
      <alignment horizontal="center"/>
    </xf>
    <xf numFmtId="0" fontId="29" fillId="55" borderId="1" xfId="1" applyFont="1" applyFill="1" applyBorder="1" applyAlignment="1">
      <alignment horizontal="center"/>
    </xf>
    <xf numFmtId="0" fontId="29" fillId="55" borderId="1" xfId="1" applyFont="1" applyFill="1" applyBorder="1" applyAlignment="1">
      <alignment horizontal="center" shrinkToFit="1"/>
    </xf>
    <xf numFmtId="0" fontId="29" fillId="57" borderId="1" xfId="1" applyNumberFormat="1" applyFont="1" applyFill="1" applyBorder="1" applyAlignment="1">
      <alignment horizontal="center" shrinkToFit="1"/>
    </xf>
    <xf numFmtId="0" fontId="29" fillId="57" borderId="1" xfId="1" applyFont="1" applyFill="1" applyBorder="1" applyAlignment="1">
      <alignment horizontal="center" shrinkToFit="1"/>
    </xf>
    <xf numFmtId="0" fontId="30" fillId="50" borderId="0" xfId="0" applyFont="1" applyFill="1" applyBorder="1" applyAlignment="1">
      <alignment horizontal="center" vertical="center"/>
    </xf>
    <xf numFmtId="0" fontId="30" fillId="52" borderId="2" xfId="0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/>
    </xf>
    <xf numFmtId="0" fontId="30" fillId="50" borderId="1" xfId="0" applyFont="1" applyFill="1" applyBorder="1" applyAlignment="1">
      <alignment vertical="center"/>
    </xf>
    <xf numFmtId="0" fontId="30" fillId="52" borderId="1" xfId="0" applyFont="1" applyFill="1" applyBorder="1" applyAlignment="1">
      <alignment horizontal="center" vertical="center"/>
    </xf>
    <xf numFmtId="0" fontId="30" fillId="52" borderId="1" xfId="0" applyFont="1" applyFill="1" applyBorder="1" applyAlignment="1">
      <alignment vertical="center"/>
    </xf>
    <xf numFmtId="0" fontId="30" fillId="13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1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0" fillId="53" borderId="1" xfId="0" applyFont="1" applyFill="1" applyBorder="1" applyAlignment="1">
      <alignment horizontal="center" wrapText="1"/>
    </xf>
    <xf numFmtId="0" fontId="30" fillId="5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1" fillId="0" borderId="0" xfId="0" applyFont="1" applyBorder="1" applyAlignment="1">
      <alignment vertical="center" wrapText="1"/>
    </xf>
    <xf numFmtId="164" fontId="0" fillId="0" borderId="0" xfId="0" quotePrefix="1" applyNumberFormat="1" applyAlignment="1">
      <alignment horizontal="center"/>
    </xf>
    <xf numFmtId="0" fontId="27" fillId="58" borderId="1" xfId="0" applyFont="1" applyFill="1" applyBorder="1" applyAlignment="1">
      <alignment horizontal="center" vertical="center"/>
    </xf>
    <xf numFmtId="0" fontId="27" fillId="59" borderId="1" xfId="0" applyFont="1" applyFill="1" applyBorder="1" applyAlignment="1">
      <alignment horizontal="center" vertical="center"/>
    </xf>
    <xf numFmtId="0" fontId="27" fillId="60" borderId="1" xfId="0" applyFont="1" applyFill="1" applyBorder="1" applyAlignment="1">
      <alignment horizontal="center" vertical="center"/>
    </xf>
    <xf numFmtId="0" fontId="27" fillId="60" borderId="1" xfId="0" applyFont="1" applyFill="1" applyBorder="1" applyAlignment="1">
      <alignment horizontal="center" vertical="center" wrapText="1"/>
    </xf>
    <xf numFmtId="0" fontId="27" fillId="59" borderId="1" xfId="0" applyFont="1" applyFill="1" applyBorder="1" applyAlignment="1">
      <alignment horizontal="center" vertical="center" wrapText="1"/>
    </xf>
    <xf numFmtId="1" fontId="27" fillId="59" borderId="1" xfId="0" applyNumberFormat="1" applyFont="1" applyFill="1" applyBorder="1" applyAlignment="1">
      <alignment horizontal="center" vertical="center" wrapText="1"/>
    </xf>
    <xf numFmtId="167" fontId="27" fillId="60" borderId="1" xfId="43" applyNumberFormat="1" applyFont="1" applyFill="1" applyBorder="1" applyAlignment="1">
      <alignment horizontal="center" vertical="center" wrapText="1"/>
    </xf>
    <xf numFmtId="167" fontId="27" fillId="59" borderId="1" xfId="43" applyNumberFormat="1" applyFont="1" applyFill="1" applyBorder="1" applyAlignment="1">
      <alignment horizontal="center" vertical="center" wrapText="1"/>
    </xf>
    <xf numFmtId="167" fontId="27" fillId="58" borderId="1" xfId="43" applyNumberFormat="1" applyFont="1" applyFill="1" applyBorder="1" applyAlignment="1">
      <alignment horizontal="center" vertical="center" wrapText="1"/>
    </xf>
    <xf numFmtId="1" fontId="1" fillId="59" borderId="0" xfId="0" applyNumberFormat="1" applyFont="1" applyFill="1" applyBorder="1" applyAlignment="1">
      <alignment horizontal="center" vertical="center" wrapText="1"/>
    </xf>
    <xf numFmtId="1" fontId="0" fillId="60" borderId="0" xfId="0" applyNumberFormat="1" applyFill="1" applyAlignment="1">
      <alignment horizontal="center"/>
    </xf>
    <xf numFmtId="1" fontId="0" fillId="59" borderId="0" xfId="0" applyNumberFormat="1" applyFill="1" applyAlignment="1">
      <alignment horizontal="center"/>
    </xf>
    <xf numFmtId="0" fontId="0" fillId="0" borderId="0" xfId="0" applyFill="1" applyBorder="1"/>
    <xf numFmtId="0" fontId="31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 quotePrefix="1" applyAlignment="1">
      <alignment horizontal="center"/>
    </xf>
    <xf numFmtId="0" fontId="0" fillId="59" borderId="0" xfId="0" applyFill="1" applyAlignment="1">
      <alignment horizontal="center"/>
    </xf>
    <xf numFmtId="0" fontId="0" fillId="0" borderId="0" xfId="0" applyFont="1" applyAlignment="1">
      <alignment vertical="center"/>
    </xf>
    <xf numFmtId="1" fontId="0" fillId="0" borderId="0" xfId="0" applyNumberFormat="1" applyFill="1" applyAlignment="1">
      <alignment horizontal="center"/>
    </xf>
    <xf numFmtId="0" fontId="0" fillId="60" borderId="0" xfId="0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27" fillId="0" borderId="1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/>
    <xf numFmtId="9" fontId="7" fillId="0" borderId="0" xfId="43" applyFont="1" applyAlignment="1">
      <alignment horizontal="center"/>
    </xf>
    <xf numFmtId="0" fontId="0" fillId="0" borderId="0" xfId="0"/>
    <xf numFmtId="0" fontId="32" fillId="0" borderId="3" xfId="0" applyFont="1" applyBorder="1"/>
    <xf numFmtId="0" fontId="32" fillId="0" borderId="22" xfId="0" applyFont="1" applyBorder="1"/>
    <xf numFmtId="0" fontId="33" fillId="0" borderId="1" xfId="0" applyFont="1" applyBorder="1"/>
    <xf numFmtId="0" fontId="0" fillId="0" borderId="2" xfId="0" applyBorder="1"/>
    <xf numFmtId="0" fontId="0" fillId="0" borderId="23" xfId="0" applyBorder="1"/>
    <xf numFmtId="0" fontId="0" fillId="0" borderId="24" xfId="0" applyBorder="1"/>
    <xf numFmtId="0" fontId="34" fillId="0" borderId="21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2" fillId="0" borderId="23" xfId="0" applyFont="1" applyBorder="1"/>
    <xf numFmtId="0" fontId="32" fillId="0" borderId="24" xfId="0" applyFont="1" applyBorder="1"/>
    <xf numFmtId="0" fontId="0" fillId="0" borderId="23" xfId="0" applyFill="1" applyBorder="1"/>
    <xf numFmtId="0" fontId="32" fillId="0" borderId="2" xfId="0" applyFont="1" applyBorder="1"/>
    <xf numFmtId="0" fontId="28" fillId="0" borderId="2" xfId="0" applyFont="1" applyBorder="1"/>
    <xf numFmtId="0" fontId="32" fillId="0" borderId="2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6" xfId="0" applyFill="1" applyBorder="1"/>
    <xf numFmtId="0" fontId="0" fillId="0" borderId="27" xfId="0" applyFill="1" applyBorder="1"/>
    <xf numFmtId="0" fontId="32" fillId="0" borderId="23" xfId="0" applyFont="1" applyBorder="1" applyAlignment="1">
      <alignment vertical="center"/>
    </xf>
    <xf numFmtId="0" fontId="28" fillId="0" borderId="24" xfId="0" applyFont="1" applyBorder="1"/>
    <xf numFmtId="0" fontId="34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0" fillId="0" borderId="2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/>
    <xf numFmtId="1" fontId="0" fillId="0" borderId="0" xfId="0" applyNumberFormat="1"/>
    <xf numFmtId="0" fontId="27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" fontId="0" fillId="0" borderId="0" xfId="0" applyNumberFormat="1" applyFill="1"/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1" fontId="0" fillId="0" borderId="0" xfId="0" applyNumberFormat="1" applyFill="1" applyBorder="1"/>
    <xf numFmtId="0" fontId="27" fillId="0" borderId="0" xfId="0" applyFont="1" applyFill="1" applyBorder="1" applyAlignment="1">
      <alignment vertical="center"/>
    </xf>
    <xf numFmtId="0" fontId="0" fillId="0" borderId="0" xfId="0" applyFill="1" applyBorder="1"/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30" fillId="56" borderId="0" xfId="0" applyFont="1" applyFill="1" applyBorder="1" applyAlignment="1">
      <alignment horizontal="center" vertical="center"/>
    </xf>
    <xf numFmtId="0" fontId="22" fillId="56" borderId="0" xfId="0" applyFont="1" applyFill="1" applyBorder="1" applyAlignment="1">
      <alignment horizontal="center" vertical="center"/>
    </xf>
    <xf numFmtId="0" fontId="30" fillId="54" borderId="3" xfId="0" applyFont="1" applyFill="1" applyBorder="1" applyAlignment="1">
      <alignment horizontal="center" vertical="center"/>
    </xf>
    <xf numFmtId="0" fontId="22" fillId="54" borderId="0" xfId="0" applyFont="1" applyFill="1" applyBorder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1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1112520</xdr:colOff>
      <xdr:row>2</xdr:row>
      <xdr:rowOff>15240</xdr:rowOff>
    </xdr:from>
    <xdr:to>
      <xdr:col>24</xdr:col>
      <xdr:colOff>67945</xdr:colOff>
      <xdr:row>2</xdr:row>
      <xdr:rowOff>106045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498090" y="3885565"/>
          <a:ext cx="90805" cy="90805"/>
        </a:xfrm>
        <a:prstGeom prst="rect">
          <a:avLst/>
        </a:prstGeom>
        <a:solidFill>
          <a:srgbClr val="C0504D">
            <a:lumMod val="20000"/>
            <a:lumOff val="80000"/>
          </a:srgbClr>
        </a:solidFill>
        <a:ln w="9525">
          <a:solidFill>
            <a:sysClr val="window" lastClr="FFFFFF">
              <a:lumMod val="65000"/>
              <a:lumOff val="0"/>
            </a:sysClr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>
    <xdr:from>
      <xdr:col>25</xdr:col>
      <xdr:colOff>396240</xdr:colOff>
      <xdr:row>2</xdr:row>
      <xdr:rowOff>15240</xdr:rowOff>
    </xdr:from>
    <xdr:to>
      <xdr:col>25</xdr:col>
      <xdr:colOff>487045</xdr:colOff>
      <xdr:row>2</xdr:row>
      <xdr:rowOff>106045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082540" y="3885565"/>
          <a:ext cx="90805" cy="90805"/>
        </a:xfrm>
        <a:prstGeom prst="rect">
          <a:avLst/>
        </a:prstGeom>
        <a:solidFill>
          <a:srgbClr val="C0504D">
            <a:lumMod val="60000"/>
            <a:lumOff val="40000"/>
          </a:srgbClr>
        </a:solidFill>
        <a:ln w="9525">
          <a:solidFill>
            <a:sysClr val="window" lastClr="FFFFFF">
              <a:lumMod val="65000"/>
              <a:lumOff val="0"/>
            </a:sysClr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>
    <xdr:from>
      <xdr:col>25</xdr:col>
      <xdr:colOff>1363980</xdr:colOff>
      <xdr:row>2</xdr:row>
      <xdr:rowOff>15240</xdr:rowOff>
    </xdr:from>
    <xdr:to>
      <xdr:col>25</xdr:col>
      <xdr:colOff>1454785</xdr:colOff>
      <xdr:row>2</xdr:row>
      <xdr:rowOff>106045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47740" y="3890010"/>
          <a:ext cx="90805" cy="90805"/>
        </a:xfrm>
        <a:prstGeom prst="rect">
          <a:avLst/>
        </a:prstGeom>
        <a:solidFill>
          <a:srgbClr val="9BBB59">
            <a:lumMod val="60000"/>
            <a:lumOff val="40000"/>
          </a:srgbClr>
        </a:solidFill>
        <a:ln w="9525">
          <a:solidFill>
            <a:sysClr val="window" lastClr="FFFFFF">
              <a:lumMod val="65000"/>
              <a:lumOff val="0"/>
            </a:sysClr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>
    <xdr:from>
      <xdr:col>25</xdr:col>
      <xdr:colOff>2865120</xdr:colOff>
      <xdr:row>2</xdr:row>
      <xdr:rowOff>15240</xdr:rowOff>
    </xdr:from>
    <xdr:to>
      <xdr:col>25</xdr:col>
      <xdr:colOff>2955925</xdr:colOff>
      <xdr:row>2</xdr:row>
      <xdr:rowOff>106045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552690" y="3890010"/>
          <a:ext cx="90805" cy="90805"/>
        </a:xfrm>
        <a:prstGeom prst="rect">
          <a:avLst/>
        </a:prstGeom>
        <a:solidFill>
          <a:srgbClr val="FFFFCC"/>
        </a:solidFill>
        <a:ln w="9525">
          <a:solidFill>
            <a:sysClr val="window" lastClr="FFFFFF">
              <a:lumMod val="65000"/>
              <a:lumOff val="0"/>
            </a:sysClr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31</xdr:col>
      <xdr:colOff>103505</xdr:colOff>
      <xdr:row>1</xdr:row>
      <xdr:rowOff>103505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505" cy="103505"/>
        </a:xfrm>
        <a:prstGeom prst="rect">
          <a:avLst/>
        </a:prstGeom>
        <a:noFill/>
      </xdr:spPr>
    </xdr:pic>
    <xdr:clientData/>
  </xdr:twoCellAnchor>
  <xdr:twoCellAnchor>
    <xdr:from>
      <xdr:col>31</xdr:col>
      <xdr:colOff>0</xdr:colOff>
      <xdr:row>2</xdr:row>
      <xdr:rowOff>0</xdr:rowOff>
    </xdr:from>
    <xdr:to>
      <xdr:col>31</xdr:col>
      <xdr:colOff>103505</xdr:colOff>
      <xdr:row>2</xdr:row>
      <xdr:rowOff>103505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>
          <a:duotone>
            <a:prstClr val="black"/>
            <a:srgbClr val="FFFF99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505" cy="1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103505</xdr:colOff>
      <xdr:row>3</xdr:row>
      <xdr:rowOff>103505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prstClr val="black"/>
            <a:schemeClr val="accent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505" cy="103505"/>
        </a:xfrm>
        <a:prstGeom prst="rect">
          <a:avLst/>
        </a:prstGeom>
        <a:solidFill>
          <a:srgbClr val="C0504D">
            <a:lumMod val="60000"/>
            <a:lumOff val="40000"/>
            <a:alpha val="0"/>
          </a:srgb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819150</xdr:colOff>
      <xdr:row>8</xdr:row>
      <xdr:rowOff>57150</xdr:rowOff>
    </xdr:from>
    <xdr:to>
      <xdr:col>50</xdr:col>
      <xdr:colOff>46355</xdr:colOff>
      <xdr:row>8</xdr:row>
      <xdr:rowOff>160655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6300" y="1847850"/>
          <a:ext cx="103505" cy="103505"/>
        </a:xfrm>
        <a:prstGeom prst="rect">
          <a:avLst/>
        </a:prstGeom>
        <a:solidFill>
          <a:srgbClr val="1F497D">
            <a:lumMod val="40000"/>
            <a:lumOff val="60000"/>
          </a:srgbClr>
        </a:solidFill>
      </xdr:spPr>
    </xdr:pic>
    <xdr:clientData/>
  </xdr:twoCellAnchor>
  <xdr:twoCellAnchor>
    <xdr:from>
      <xdr:col>49</xdr:col>
      <xdr:colOff>819150</xdr:colOff>
      <xdr:row>9</xdr:row>
      <xdr:rowOff>57150</xdr:rowOff>
    </xdr:from>
    <xdr:to>
      <xdr:col>50</xdr:col>
      <xdr:colOff>46355</xdr:colOff>
      <xdr:row>9</xdr:row>
      <xdr:rowOff>160655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6300" y="2038350"/>
          <a:ext cx="103505" cy="103505"/>
        </a:xfrm>
        <a:prstGeom prst="rect">
          <a:avLst/>
        </a:prstGeom>
        <a:noFill/>
      </xdr:spPr>
    </xdr:pic>
    <xdr:clientData/>
  </xdr:twoCellAnchor>
  <xdr:twoCellAnchor>
    <xdr:from>
      <xdr:col>49</xdr:col>
      <xdr:colOff>819150</xdr:colOff>
      <xdr:row>10</xdr:row>
      <xdr:rowOff>57150</xdr:rowOff>
    </xdr:from>
    <xdr:to>
      <xdr:col>50</xdr:col>
      <xdr:colOff>46355</xdr:colOff>
      <xdr:row>10</xdr:row>
      <xdr:rowOff>160655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duotone>
            <a:prstClr val="black"/>
            <a:srgbClr val="FFFF99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6300" y="2228850"/>
          <a:ext cx="103505" cy="103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49</xdr:col>
      <xdr:colOff>819150</xdr:colOff>
      <xdr:row>11</xdr:row>
      <xdr:rowOff>57150</xdr:rowOff>
    </xdr:from>
    <xdr:to>
      <xdr:col>50</xdr:col>
      <xdr:colOff>46355</xdr:colOff>
      <xdr:row>11</xdr:row>
      <xdr:rowOff>160655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>
          <a:duotone>
            <a:prstClr val="black"/>
            <a:schemeClr val="accent6">
              <a:lumMod val="60000"/>
              <a:lumOff val="4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6300" y="2419350"/>
          <a:ext cx="103505" cy="103505"/>
        </a:xfrm>
        <a:prstGeom prst="rect">
          <a:avLst/>
        </a:prstGeom>
        <a:noFill/>
        <a:ln w="3175">
          <a:noFill/>
        </a:ln>
      </xdr:spPr>
    </xdr:pic>
    <xdr:clientData/>
  </xdr:twoCellAnchor>
  <xdr:twoCellAnchor>
    <xdr:from>
      <xdr:col>49</xdr:col>
      <xdr:colOff>828675</xdr:colOff>
      <xdr:row>12</xdr:row>
      <xdr:rowOff>57150</xdr:rowOff>
    </xdr:from>
    <xdr:to>
      <xdr:col>50</xdr:col>
      <xdr:colOff>55880</xdr:colOff>
      <xdr:row>12</xdr:row>
      <xdr:rowOff>160655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5">
          <a:duotone>
            <a:prstClr val="black"/>
            <a:schemeClr val="accent2">
              <a:lumMod val="60000"/>
              <a:lumOff val="4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5825" y="2609850"/>
          <a:ext cx="103505" cy="1035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topLeftCell="C1" zoomScale="75" zoomScaleNormal="75" workbookViewId="0">
      <pane ySplit="1" topLeftCell="A8" activePane="bottomLeft" state="frozen"/>
      <selection pane="bottomLeft" activeCell="E77" sqref="E77"/>
    </sheetView>
  </sheetViews>
  <sheetFormatPr defaultColWidth="8.85546875" defaultRowHeight="12" x14ac:dyDescent="0.2"/>
  <cols>
    <col min="1" max="1" width="60.7109375" style="6" bestFit="1" customWidth="1"/>
    <col min="2" max="2" width="40.28515625" style="6" bestFit="1" customWidth="1"/>
    <col min="3" max="3" width="13.85546875" style="164" customWidth="1"/>
    <col min="4" max="4" width="29.28515625" style="6" bestFit="1" customWidth="1"/>
    <col min="5" max="5" width="44.28515625" style="6" bestFit="1" customWidth="1"/>
    <col min="6" max="6" width="55.7109375" style="6" hidden="1" customWidth="1"/>
    <col min="7" max="7" width="11.140625" style="6" hidden="1" customWidth="1"/>
    <col min="8" max="8" width="11.5703125" style="6" hidden="1" customWidth="1"/>
    <col min="9" max="9" width="13.42578125" style="6" bestFit="1" customWidth="1"/>
    <col min="10" max="10" width="15.42578125" style="6" bestFit="1" customWidth="1"/>
    <col min="11" max="11" width="10" style="6" bestFit="1" customWidth="1"/>
    <col min="12" max="12" width="10.28515625" style="6" bestFit="1" customWidth="1"/>
    <col min="13" max="13" width="17.85546875" style="6" bestFit="1" customWidth="1"/>
    <col min="14" max="14" width="15" style="6" bestFit="1" customWidth="1"/>
    <col min="15" max="15" width="9.85546875" style="6" bestFit="1" customWidth="1"/>
    <col min="16" max="16" width="16" style="6" bestFit="1" customWidth="1"/>
    <col min="17" max="17" width="9.42578125" style="6" bestFit="1" customWidth="1"/>
    <col min="18" max="18" width="15.7109375" style="6" bestFit="1" customWidth="1"/>
    <col min="19" max="19" width="14.28515625" style="6" bestFit="1" customWidth="1"/>
    <col min="20" max="20" width="18.42578125" style="6" bestFit="1" customWidth="1"/>
    <col min="21" max="16384" width="8.85546875" style="6"/>
  </cols>
  <sheetData>
    <row r="1" spans="1:23" ht="54" customHeight="1" x14ac:dyDescent="0.25">
      <c r="A1" s="162" t="s">
        <v>781</v>
      </c>
      <c r="B1" s="162" t="s">
        <v>3241</v>
      </c>
      <c r="C1" s="163" t="s">
        <v>0</v>
      </c>
      <c r="D1" s="163" t="s">
        <v>60</v>
      </c>
      <c r="E1" s="163" t="s">
        <v>1</v>
      </c>
      <c r="F1" s="162" t="s">
        <v>2</v>
      </c>
      <c r="G1" s="162" t="s">
        <v>52</v>
      </c>
      <c r="H1" s="162" t="s">
        <v>53</v>
      </c>
      <c r="I1" s="162" t="s">
        <v>4</v>
      </c>
      <c r="J1" s="162" t="s">
        <v>5</v>
      </c>
      <c r="K1" s="162" t="s">
        <v>54</v>
      </c>
      <c r="L1" s="162" t="s">
        <v>6</v>
      </c>
      <c r="M1" s="162" t="s">
        <v>7</v>
      </c>
      <c r="N1" s="162" t="s">
        <v>8</v>
      </c>
      <c r="O1" s="162" t="s">
        <v>9</v>
      </c>
      <c r="P1" s="162" t="s">
        <v>55</v>
      </c>
      <c r="Q1" s="162" t="s">
        <v>56</v>
      </c>
      <c r="R1" s="162" t="s">
        <v>10</v>
      </c>
      <c r="S1" s="162" t="s">
        <v>3</v>
      </c>
      <c r="T1" s="162" t="s">
        <v>57</v>
      </c>
      <c r="W1" s="4" t="s">
        <v>177</v>
      </c>
    </row>
    <row r="2" spans="1:23" ht="15" customHeight="1" x14ac:dyDescent="0.25">
      <c r="A2" s="160" t="s">
        <v>590</v>
      </c>
      <c r="B2" s="160" t="s">
        <v>3238</v>
      </c>
      <c r="C2" s="111" t="s">
        <v>36</v>
      </c>
      <c r="D2" s="112" t="s">
        <v>46</v>
      </c>
      <c r="E2" s="112" t="s">
        <v>11</v>
      </c>
      <c r="F2" s="160" t="s">
        <v>12</v>
      </c>
      <c r="G2" s="161">
        <v>5.88</v>
      </c>
      <c r="H2" s="161" t="s">
        <v>13</v>
      </c>
      <c r="I2" s="161" t="s">
        <v>14</v>
      </c>
      <c r="J2" s="161" t="s">
        <v>14</v>
      </c>
      <c r="K2" s="161" t="s">
        <v>14</v>
      </c>
      <c r="L2" s="161"/>
      <c r="M2" s="161"/>
      <c r="N2" s="161"/>
      <c r="O2" s="161" t="s">
        <v>14</v>
      </c>
      <c r="P2" s="161"/>
      <c r="Q2" s="161"/>
      <c r="R2" s="161"/>
      <c r="S2" s="161"/>
      <c r="T2" s="161"/>
      <c r="W2" s="4" t="s">
        <v>178</v>
      </c>
    </row>
    <row r="3" spans="1:23" ht="14.45" customHeight="1" x14ac:dyDescent="0.25">
      <c r="A3" s="160" t="s">
        <v>802</v>
      </c>
      <c r="B3" s="160" t="s">
        <v>3238</v>
      </c>
      <c r="C3" s="111" t="s">
        <v>37</v>
      </c>
      <c r="D3" s="112" t="s">
        <v>47</v>
      </c>
      <c r="E3" s="112" t="s">
        <v>15</v>
      </c>
      <c r="F3" s="160" t="s">
        <v>16</v>
      </c>
      <c r="G3" s="161">
        <v>1.75</v>
      </c>
      <c r="H3" s="161" t="s">
        <v>17</v>
      </c>
      <c r="I3" s="161" t="s">
        <v>14</v>
      </c>
      <c r="J3" s="161" t="s">
        <v>14</v>
      </c>
      <c r="K3" s="161" t="s">
        <v>14</v>
      </c>
      <c r="L3" s="161" t="s">
        <v>14</v>
      </c>
      <c r="M3" s="161" t="s">
        <v>14</v>
      </c>
      <c r="N3" s="161"/>
      <c r="O3" s="161" t="s">
        <v>14</v>
      </c>
      <c r="P3" s="161"/>
      <c r="Q3" s="161"/>
      <c r="R3" s="161"/>
      <c r="S3" s="161" t="s">
        <v>18</v>
      </c>
      <c r="T3" s="161"/>
      <c r="W3" s="4" t="s">
        <v>58</v>
      </c>
    </row>
    <row r="4" spans="1:23" ht="15" x14ac:dyDescent="0.25">
      <c r="A4" s="160" t="s">
        <v>603</v>
      </c>
      <c r="B4" s="160" t="s">
        <v>3238</v>
      </c>
      <c r="C4" s="111" t="s">
        <v>38</v>
      </c>
      <c r="D4" s="112" t="s">
        <v>48</v>
      </c>
      <c r="E4" s="112" t="s">
        <v>19</v>
      </c>
      <c r="F4" s="160" t="s">
        <v>20</v>
      </c>
      <c r="G4" s="161">
        <v>3.8</v>
      </c>
      <c r="H4" s="161" t="s">
        <v>17</v>
      </c>
      <c r="I4" s="161" t="s">
        <v>21</v>
      </c>
      <c r="J4" s="161" t="s">
        <v>21</v>
      </c>
      <c r="K4" s="161" t="s">
        <v>14</v>
      </c>
      <c r="L4" s="161" t="s">
        <v>14</v>
      </c>
      <c r="M4" s="161"/>
      <c r="N4" s="161"/>
      <c r="O4" s="161" t="s">
        <v>14</v>
      </c>
      <c r="P4" s="161"/>
      <c r="Q4" s="161"/>
      <c r="R4" s="161"/>
      <c r="S4" s="161" t="s">
        <v>22</v>
      </c>
      <c r="T4" s="161"/>
      <c r="W4" s="4" t="s">
        <v>179</v>
      </c>
    </row>
    <row r="5" spans="1:23" ht="15" x14ac:dyDescent="0.25">
      <c r="A5" s="160" t="s">
        <v>604</v>
      </c>
      <c r="B5" s="160" t="s">
        <v>3238</v>
      </c>
      <c r="C5" s="111" t="s">
        <v>39</v>
      </c>
      <c r="D5" s="112" t="s">
        <v>49</v>
      </c>
      <c r="E5" s="112" t="s">
        <v>23</v>
      </c>
      <c r="F5" s="160" t="s">
        <v>24</v>
      </c>
      <c r="G5" s="161">
        <v>4.58</v>
      </c>
      <c r="H5" s="161" t="s">
        <v>17</v>
      </c>
      <c r="I5" s="161" t="s">
        <v>25</v>
      </c>
      <c r="J5" s="161" t="s">
        <v>25</v>
      </c>
      <c r="K5" s="161" t="s">
        <v>14</v>
      </c>
      <c r="L5" s="161" t="s">
        <v>14</v>
      </c>
      <c r="M5" s="161"/>
      <c r="N5" s="161"/>
      <c r="O5" s="161" t="s">
        <v>14</v>
      </c>
      <c r="P5" s="161"/>
      <c r="Q5" s="161"/>
      <c r="R5" s="161"/>
      <c r="S5" s="161" t="s">
        <v>26</v>
      </c>
      <c r="T5" s="161"/>
      <c r="W5" s="7" t="s">
        <v>180</v>
      </c>
    </row>
    <row r="6" spans="1:23" ht="15" x14ac:dyDescent="0.25">
      <c r="A6" s="160" t="s">
        <v>602</v>
      </c>
      <c r="B6" s="160" t="s">
        <v>3238</v>
      </c>
      <c r="C6" s="111" t="s">
        <v>40</v>
      </c>
      <c r="D6" s="112" t="s">
        <v>50</v>
      </c>
      <c r="E6" s="112" t="s">
        <v>23</v>
      </c>
      <c r="F6" s="160" t="s">
        <v>27</v>
      </c>
      <c r="G6" s="161">
        <v>3.56</v>
      </c>
      <c r="H6" s="161" t="s">
        <v>17</v>
      </c>
      <c r="I6" s="161" t="s">
        <v>25</v>
      </c>
      <c r="J6" s="161"/>
      <c r="K6" s="161" t="s">
        <v>14</v>
      </c>
      <c r="L6" s="161" t="s">
        <v>14</v>
      </c>
      <c r="M6" s="161"/>
      <c r="N6" s="161"/>
      <c r="O6" s="161" t="s">
        <v>14</v>
      </c>
      <c r="P6" s="161"/>
      <c r="Q6" s="161"/>
      <c r="R6" s="161"/>
      <c r="S6" s="161" t="s">
        <v>26</v>
      </c>
      <c r="T6" s="161"/>
      <c r="W6" s="4"/>
    </row>
    <row r="7" spans="1:23" ht="15" x14ac:dyDescent="0.25">
      <c r="A7" s="160" t="s">
        <v>802</v>
      </c>
      <c r="B7" s="160" t="s">
        <v>3238</v>
      </c>
      <c r="C7" s="111" t="s">
        <v>41</v>
      </c>
      <c r="D7" s="112" t="s">
        <v>47</v>
      </c>
      <c r="E7" s="112" t="s">
        <v>28</v>
      </c>
      <c r="F7" s="160" t="s">
        <v>29</v>
      </c>
      <c r="G7" s="161">
        <v>1.26</v>
      </c>
      <c r="H7" s="161" t="s">
        <v>17</v>
      </c>
      <c r="I7" s="161" t="s">
        <v>21</v>
      </c>
      <c r="J7" s="161" t="s">
        <v>21</v>
      </c>
      <c r="K7" s="161" t="s">
        <v>14</v>
      </c>
      <c r="L7" s="161" t="s">
        <v>14</v>
      </c>
      <c r="M7" s="161"/>
      <c r="N7" s="161"/>
      <c r="O7" s="161" t="s">
        <v>14</v>
      </c>
      <c r="P7" s="161"/>
      <c r="Q7" s="161"/>
      <c r="R7" s="161"/>
      <c r="S7" s="161" t="s">
        <v>22</v>
      </c>
      <c r="T7" s="161"/>
      <c r="W7" s="1"/>
    </row>
    <row r="8" spans="1:23" ht="15" x14ac:dyDescent="0.25">
      <c r="A8" s="160" t="s">
        <v>590</v>
      </c>
      <c r="B8" s="160" t="s">
        <v>3238</v>
      </c>
      <c r="C8" s="111" t="s">
        <v>42</v>
      </c>
      <c r="D8" s="112" t="s">
        <v>47</v>
      </c>
      <c r="E8" s="112" t="s">
        <v>30</v>
      </c>
      <c r="F8" s="160" t="s">
        <v>31</v>
      </c>
      <c r="G8" s="161">
        <v>2.96</v>
      </c>
      <c r="H8" s="161" t="s">
        <v>13</v>
      </c>
      <c r="I8" s="161" t="s">
        <v>14</v>
      </c>
      <c r="J8" s="161" t="s">
        <v>14</v>
      </c>
      <c r="K8" s="161" t="s">
        <v>14</v>
      </c>
      <c r="L8" s="161"/>
      <c r="M8" s="161"/>
      <c r="N8" s="161"/>
      <c r="O8" s="161" t="s">
        <v>14</v>
      </c>
      <c r="P8" s="161"/>
      <c r="Q8" s="161"/>
      <c r="R8" s="161"/>
      <c r="S8" s="161" t="s">
        <v>14</v>
      </c>
      <c r="T8" s="161"/>
      <c r="W8" s="1"/>
    </row>
    <row r="9" spans="1:23" ht="15" x14ac:dyDescent="0.25">
      <c r="A9" s="160" t="s">
        <v>782</v>
      </c>
      <c r="B9" s="160" t="s">
        <v>3238</v>
      </c>
      <c r="C9" s="111" t="s">
        <v>43</v>
      </c>
      <c r="D9" s="112" t="s">
        <v>51</v>
      </c>
      <c r="E9" s="112" t="s">
        <v>32</v>
      </c>
      <c r="F9" s="160" t="s">
        <v>500</v>
      </c>
      <c r="G9" s="161">
        <v>25.35</v>
      </c>
      <c r="H9" s="161" t="s">
        <v>17</v>
      </c>
      <c r="I9" s="161" t="s">
        <v>25</v>
      </c>
      <c r="J9" s="161" t="s">
        <v>21</v>
      </c>
      <c r="K9" s="161" t="s">
        <v>18</v>
      </c>
      <c r="L9" s="161" t="s">
        <v>25</v>
      </c>
      <c r="M9" s="161" t="s">
        <v>25</v>
      </c>
      <c r="N9" s="161" t="s">
        <v>21</v>
      </c>
      <c r="O9" s="161" t="s">
        <v>21</v>
      </c>
      <c r="P9" s="161" t="s">
        <v>21</v>
      </c>
      <c r="Q9" s="161"/>
      <c r="R9" s="161"/>
      <c r="S9" s="161" t="s">
        <v>26</v>
      </c>
      <c r="T9" s="161" t="s">
        <v>26</v>
      </c>
    </row>
    <row r="10" spans="1:23" ht="15" x14ac:dyDescent="0.25">
      <c r="A10" s="160" t="s">
        <v>603</v>
      </c>
      <c r="B10" s="160" t="s">
        <v>3238</v>
      </c>
      <c r="C10" s="111" t="s">
        <v>44</v>
      </c>
      <c r="D10" s="112" t="s">
        <v>47</v>
      </c>
      <c r="E10" s="112" t="s">
        <v>33</v>
      </c>
      <c r="F10" s="160"/>
      <c r="G10" s="161">
        <v>0.39</v>
      </c>
      <c r="H10" s="161" t="s">
        <v>34</v>
      </c>
      <c r="I10" s="161"/>
      <c r="J10" s="161"/>
      <c r="K10" s="161"/>
      <c r="L10" s="161"/>
      <c r="M10" s="161" t="s">
        <v>21</v>
      </c>
      <c r="N10" s="161"/>
      <c r="O10" s="161"/>
      <c r="P10" s="161"/>
      <c r="Q10" s="161"/>
      <c r="R10" s="161"/>
      <c r="S10" s="161" t="s">
        <v>18</v>
      </c>
      <c r="T10" s="161"/>
    </row>
    <row r="11" spans="1:23" ht="15" x14ac:dyDescent="0.25">
      <c r="A11" s="160" t="s">
        <v>602</v>
      </c>
      <c r="B11" s="160" t="s">
        <v>3238</v>
      </c>
      <c r="C11" s="111" t="s">
        <v>45</v>
      </c>
      <c r="D11" s="112" t="s">
        <v>50</v>
      </c>
      <c r="E11" s="112" t="s">
        <v>35</v>
      </c>
      <c r="F11" s="160"/>
      <c r="G11" s="161">
        <v>3</v>
      </c>
      <c r="H11" s="161" t="s">
        <v>34</v>
      </c>
      <c r="I11" s="161"/>
      <c r="J11" s="161"/>
      <c r="K11" s="161"/>
      <c r="L11" s="161"/>
      <c r="M11" s="161" t="s">
        <v>21</v>
      </c>
      <c r="N11" s="161"/>
      <c r="O11" s="161"/>
      <c r="P11" s="161"/>
      <c r="Q11" s="161"/>
      <c r="R11" s="161"/>
      <c r="S11" s="161" t="s">
        <v>18</v>
      </c>
      <c r="T11" s="161"/>
    </row>
    <row r="12" spans="1:23" s="223" customFormat="1" ht="15" x14ac:dyDescent="0.25">
      <c r="A12" s="221" t="s">
        <v>784</v>
      </c>
      <c r="B12" s="221" t="s">
        <v>612</v>
      </c>
      <c r="C12" s="222" t="s">
        <v>412</v>
      </c>
      <c r="D12" s="221" t="s">
        <v>413</v>
      </c>
      <c r="E12" s="221" t="s">
        <v>163</v>
      </c>
      <c r="F12" s="160" t="s">
        <v>164</v>
      </c>
      <c r="G12" s="161">
        <v>35.58</v>
      </c>
      <c r="H12" s="161" t="s">
        <v>17</v>
      </c>
      <c r="I12" s="222" t="s">
        <v>25</v>
      </c>
      <c r="J12" s="222" t="s">
        <v>25</v>
      </c>
      <c r="K12" s="222" t="s">
        <v>18</v>
      </c>
      <c r="L12" s="222" t="s">
        <v>21</v>
      </c>
      <c r="M12" s="222" t="s">
        <v>21</v>
      </c>
      <c r="N12" s="222" t="s">
        <v>21</v>
      </c>
      <c r="O12" s="222" t="s">
        <v>21</v>
      </c>
      <c r="P12" s="222" t="s">
        <v>21</v>
      </c>
      <c r="Q12" s="222"/>
      <c r="R12" s="222"/>
      <c r="S12" s="222" t="s">
        <v>26</v>
      </c>
      <c r="T12" s="222" t="s">
        <v>26</v>
      </c>
    </row>
    <row r="13" spans="1:23" s="223" customFormat="1" ht="15" x14ac:dyDescent="0.25">
      <c r="A13" s="221" t="s">
        <v>609</v>
      </c>
      <c r="B13" s="221" t="s">
        <v>612</v>
      </c>
      <c r="C13" s="222" t="s">
        <v>414</v>
      </c>
      <c r="D13" s="221" t="s">
        <v>415</v>
      </c>
      <c r="E13" s="221" t="s">
        <v>165</v>
      </c>
      <c r="F13" s="160" t="s">
        <v>166</v>
      </c>
      <c r="G13" s="161">
        <v>5.54</v>
      </c>
      <c r="H13" s="161" t="s">
        <v>17</v>
      </c>
      <c r="I13" s="222" t="s">
        <v>25</v>
      </c>
      <c r="J13" s="222" t="s">
        <v>25</v>
      </c>
      <c r="K13" s="222" t="s">
        <v>14</v>
      </c>
      <c r="L13" s="222" t="s">
        <v>14</v>
      </c>
      <c r="M13" s="222"/>
      <c r="N13" s="222"/>
      <c r="O13" s="222" t="s">
        <v>14</v>
      </c>
      <c r="P13" s="222"/>
      <c r="Q13" s="222"/>
      <c r="R13" s="222"/>
      <c r="S13" s="222" t="s">
        <v>26</v>
      </c>
      <c r="T13" s="222"/>
    </row>
    <row r="14" spans="1:23" s="223" customFormat="1" ht="15" x14ac:dyDescent="0.25">
      <c r="A14" s="221" t="s">
        <v>611</v>
      </c>
      <c r="B14" s="221" t="s">
        <v>612</v>
      </c>
      <c r="C14" s="222" t="s">
        <v>416</v>
      </c>
      <c r="D14" s="221" t="s">
        <v>417</v>
      </c>
      <c r="E14" s="221" t="s">
        <v>167</v>
      </c>
      <c r="F14" s="160" t="s">
        <v>168</v>
      </c>
      <c r="G14" s="161">
        <v>2.76</v>
      </c>
      <c r="H14" s="161" t="s">
        <v>34</v>
      </c>
      <c r="I14" s="222" t="s">
        <v>169</v>
      </c>
      <c r="J14" s="222" t="s">
        <v>25</v>
      </c>
      <c r="K14" s="222" t="s">
        <v>14</v>
      </c>
      <c r="L14" s="222" t="s">
        <v>14</v>
      </c>
      <c r="M14" s="222"/>
      <c r="N14" s="222"/>
      <c r="O14" s="222" t="s">
        <v>14</v>
      </c>
      <c r="P14" s="222"/>
      <c r="Q14" s="222"/>
      <c r="R14" s="222"/>
      <c r="S14" s="222" t="s">
        <v>26</v>
      </c>
      <c r="T14" s="222"/>
    </row>
    <row r="15" spans="1:23" s="223" customFormat="1" ht="15" x14ac:dyDescent="0.25">
      <c r="A15" s="221" t="s">
        <v>609</v>
      </c>
      <c r="B15" s="221" t="s">
        <v>612</v>
      </c>
      <c r="C15" s="222" t="s">
        <v>418</v>
      </c>
      <c r="D15" s="221" t="s">
        <v>419</v>
      </c>
      <c r="E15" s="221" t="s">
        <v>165</v>
      </c>
      <c r="F15" s="160" t="s">
        <v>170</v>
      </c>
      <c r="G15" s="161">
        <v>7.1</v>
      </c>
      <c r="H15" s="161" t="s">
        <v>17</v>
      </c>
      <c r="I15" s="222" t="s">
        <v>25</v>
      </c>
      <c r="J15" s="222" t="s">
        <v>25</v>
      </c>
      <c r="K15" s="222" t="s">
        <v>14</v>
      </c>
      <c r="L15" s="222" t="s">
        <v>14</v>
      </c>
      <c r="M15" s="222"/>
      <c r="N15" s="222"/>
      <c r="O15" s="222" t="s">
        <v>14</v>
      </c>
      <c r="P15" s="222"/>
      <c r="Q15" s="222"/>
      <c r="R15" s="222"/>
      <c r="S15" s="222" t="s">
        <v>26</v>
      </c>
      <c r="T15" s="222"/>
    </row>
    <row r="16" spans="1:23" s="223" customFormat="1" ht="14.45" customHeight="1" x14ac:dyDescent="0.25">
      <c r="A16" s="221" t="s">
        <v>610</v>
      </c>
      <c r="B16" s="221" t="s">
        <v>612</v>
      </c>
      <c r="C16" s="222" t="s">
        <v>420</v>
      </c>
      <c r="D16" s="221" t="s">
        <v>74</v>
      </c>
      <c r="E16" s="221" t="s">
        <v>171</v>
      </c>
      <c r="F16" s="160" t="s">
        <v>172</v>
      </c>
      <c r="G16" s="161">
        <v>4.0199999999999996</v>
      </c>
      <c r="H16" s="161" t="s">
        <v>17</v>
      </c>
      <c r="I16" s="222" t="s">
        <v>25</v>
      </c>
      <c r="J16" s="222" t="s">
        <v>169</v>
      </c>
      <c r="K16" s="222" t="s">
        <v>14</v>
      </c>
      <c r="L16" s="222" t="s">
        <v>14</v>
      </c>
      <c r="M16" s="222"/>
      <c r="N16" s="222"/>
      <c r="O16" s="222" t="s">
        <v>14</v>
      </c>
      <c r="P16" s="222"/>
      <c r="Q16" s="222"/>
      <c r="R16" s="222"/>
      <c r="S16" s="222" t="s">
        <v>26</v>
      </c>
      <c r="T16" s="222"/>
    </row>
    <row r="17" spans="1:20" s="223" customFormat="1" ht="15" x14ac:dyDescent="0.25">
      <c r="A17" s="221" t="s">
        <v>612</v>
      </c>
      <c r="B17" s="221" t="s">
        <v>612</v>
      </c>
      <c r="C17" s="222" t="s">
        <v>421</v>
      </c>
      <c r="D17" s="221" t="s">
        <v>422</v>
      </c>
      <c r="E17" s="221" t="s">
        <v>173</v>
      </c>
      <c r="F17" s="160" t="s">
        <v>174</v>
      </c>
      <c r="G17" s="161">
        <v>4.33</v>
      </c>
      <c r="H17" s="161" t="s">
        <v>17</v>
      </c>
      <c r="I17" s="222" t="s">
        <v>169</v>
      </c>
      <c r="J17" s="222" t="s">
        <v>169</v>
      </c>
      <c r="K17" s="222" t="s">
        <v>14</v>
      </c>
      <c r="L17" s="222" t="s">
        <v>14</v>
      </c>
      <c r="M17" s="222"/>
      <c r="N17" s="222"/>
      <c r="O17" s="222" t="s">
        <v>14</v>
      </c>
      <c r="P17" s="222"/>
      <c r="Q17" s="222"/>
      <c r="R17" s="222"/>
      <c r="S17" s="222" t="s">
        <v>26</v>
      </c>
      <c r="T17" s="222"/>
    </row>
    <row r="18" spans="1:20" s="223" customFormat="1" ht="15" x14ac:dyDescent="0.25">
      <c r="A18" s="221" t="s">
        <v>612</v>
      </c>
      <c r="B18" s="221" t="s">
        <v>612</v>
      </c>
      <c r="C18" s="222" t="s">
        <v>423</v>
      </c>
      <c r="D18" s="221" t="s">
        <v>424</v>
      </c>
      <c r="E18" s="221" t="s">
        <v>175</v>
      </c>
      <c r="F18" s="160"/>
      <c r="G18" s="161">
        <v>0.49</v>
      </c>
      <c r="H18" s="161" t="s">
        <v>34</v>
      </c>
      <c r="I18" s="222"/>
      <c r="J18" s="222"/>
      <c r="K18" s="222" t="s">
        <v>14</v>
      </c>
      <c r="L18" s="222" t="s">
        <v>21</v>
      </c>
      <c r="M18" s="222" t="s">
        <v>21</v>
      </c>
      <c r="N18" s="222" t="s">
        <v>14</v>
      </c>
      <c r="O18" s="222" t="s">
        <v>14</v>
      </c>
      <c r="P18" s="222" t="s">
        <v>14</v>
      </c>
      <c r="Q18" s="222"/>
      <c r="R18" s="222"/>
      <c r="S18" s="222" t="s">
        <v>18</v>
      </c>
      <c r="T18" s="222"/>
    </row>
    <row r="19" spans="1:20" ht="15" x14ac:dyDescent="0.25">
      <c r="A19" s="160" t="s">
        <v>593</v>
      </c>
      <c r="B19" s="160" t="s">
        <v>612</v>
      </c>
      <c r="C19" s="161" t="s">
        <v>425</v>
      </c>
      <c r="D19" s="160" t="s">
        <v>424</v>
      </c>
      <c r="E19" s="160" t="s">
        <v>176</v>
      </c>
      <c r="F19" s="160"/>
      <c r="G19" s="161">
        <v>0.21</v>
      </c>
      <c r="H19" s="161" t="s">
        <v>34</v>
      </c>
      <c r="I19" s="161"/>
      <c r="J19" s="161"/>
      <c r="K19" s="161"/>
      <c r="L19" s="161" t="s">
        <v>18</v>
      </c>
      <c r="M19" s="161" t="s">
        <v>21</v>
      </c>
      <c r="N19" s="161"/>
      <c r="O19" s="161"/>
      <c r="P19" s="161"/>
      <c r="Q19" s="161"/>
      <c r="R19" s="161"/>
      <c r="S19" s="161" t="s">
        <v>18</v>
      </c>
      <c r="T19" s="161"/>
    </row>
    <row r="20" spans="1:20" ht="15" x14ac:dyDescent="0.25">
      <c r="A20" s="160" t="s">
        <v>597</v>
      </c>
      <c r="B20" s="160" t="s">
        <v>3240</v>
      </c>
      <c r="C20" s="161" t="s">
        <v>426</v>
      </c>
      <c r="D20" s="160" t="s">
        <v>427</v>
      </c>
      <c r="E20" s="160" t="s">
        <v>202</v>
      </c>
      <c r="F20" s="160" t="s">
        <v>197</v>
      </c>
      <c r="G20" s="161">
        <v>9.16</v>
      </c>
      <c r="H20" s="161" t="s">
        <v>17</v>
      </c>
      <c r="I20" s="161" t="s">
        <v>25</v>
      </c>
      <c r="J20" s="161" t="s">
        <v>25</v>
      </c>
      <c r="K20" s="161" t="s">
        <v>14</v>
      </c>
      <c r="L20" s="161" t="s">
        <v>14</v>
      </c>
      <c r="M20" s="161"/>
      <c r="N20" s="161"/>
      <c r="O20" s="161" t="s">
        <v>14</v>
      </c>
      <c r="P20" s="161"/>
      <c r="Q20" s="161"/>
      <c r="R20" s="161"/>
      <c r="S20" s="161" t="s">
        <v>26</v>
      </c>
      <c r="T20" s="161"/>
    </row>
    <row r="21" spans="1:20" ht="15" x14ac:dyDescent="0.25">
      <c r="A21" s="160" t="s">
        <v>783</v>
      </c>
      <c r="B21" s="160" t="s">
        <v>3240</v>
      </c>
      <c r="C21" s="161" t="s">
        <v>428</v>
      </c>
      <c r="D21" s="160" t="s">
        <v>427</v>
      </c>
      <c r="E21" s="160" t="s">
        <v>203</v>
      </c>
      <c r="F21" s="160" t="s">
        <v>198</v>
      </c>
      <c r="G21" s="161">
        <v>11.27</v>
      </c>
      <c r="H21" s="161" t="s">
        <v>13</v>
      </c>
      <c r="I21" s="161" t="s">
        <v>14</v>
      </c>
      <c r="J21" s="161" t="s">
        <v>14</v>
      </c>
      <c r="K21" s="161" t="s">
        <v>18</v>
      </c>
      <c r="L21" s="161"/>
      <c r="M21" s="161"/>
      <c r="N21" s="161"/>
      <c r="O21" s="161" t="s">
        <v>21</v>
      </c>
      <c r="P21" s="161" t="s">
        <v>21</v>
      </c>
      <c r="Q21" s="161"/>
      <c r="R21" s="161"/>
      <c r="S21" s="161" t="s">
        <v>14</v>
      </c>
      <c r="T21" s="161" t="s">
        <v>26</v>
      </c>
    </row>
    <row r="22" spans="1:20" ht="15" x14ac:dyDescent="0.25">
      <c r="A22" s="160" t="s">
        <v>597</v>
      </c>
      <c r="B22" s="160" t="s">
        <v>3240</v>
      </c>
      <c r="C22" s="161" t="s">
        <v>429</v>
      </c>
      <c r="D22" s="160" t="s">
        <v>430</v>
      </c>
      <c r="E22" s="160" t="s">
        <v>204</v>
      </c>
      <c r="F22" s="160" t="s">
        <v>199</v>
      </c>
      <c r="G22" s="161">
        <v>3.63</v>
      </c>
      <c r="H22" s="161" t="s">
        <v>17</v>
      </c>
      <c r="I22" s="161" t="s">
        <v>25</v>
      </c>
      <c r="J22" s="161"/>
      <c r="K22" s="161" t="s">
        <v>14</v>
      </c>
      <c r="L22" s="161" t="s">
        <v>14</v>
      </c>
      <c r="M22" s="161"/>
      <c r="N22" s="161"/>
      <c r="O22" s="161" t="s">
        <v>14</v>
      </c>
      <c r="P22" s="161"/>
      <c r="Q22" s="161"/>
      <c r="R22" s="161"/>
      <c r="S22" s="161" t="s">
        <v>26</v>
      </c>
      <c r="T22" s="161"/>
    </row>
    <row r="23" spans="1:20" ht="15" x14ac:dyDescent="0.25">
      <c r="A23" s="160" t="s">
        <v>585</v>
      </c>
      <c r="B23" s="160" t="s">
        <v>3240</v>
      </c>
      <c r="C23" s="161" t="s">
        <v>431</v>
      </c>
      <c r="D23" s="160" t="s">
        <v>430</v>
      </c>
      <c r="E23" s="160" t="s">
        <v>204</v>
      </c>
      <c r="F23" s="160" t="s">
        <v>200</v>
      </c>
      <c r="G23" s="161">
        <v>4.05</v>
      </c>
      <c r="H23" s="161" t="s">
        <v>17</v>
      </c>
      <c r="I23" s="161" t="s">
        <v>25</v>
      </c>
      <c r="J23" s="161"/>
      <c r="K23" s="161" t="s">
        <v>14</v>
      </c>
      <c r="L23" s="161" t="s">
        <v>14</v>
      </c>
      <c r="M23" s="161"/>
      <c r="N23" s="161"/>
      <c r="O23" s="161" t="s">
        <v>14</v>
      </c>
      <c r="P23" s="161"/>
      <c r="Q23" s="161"/>
      <c r="R23" s="161"/>
      <c r="S23" s="161" t="s">
        <v>26</v>
      </c>
      <c r="T23" s="161"/>
    </row>
    <row r="24" spans="1:20" ht="15" x14ac:dyDescent="0.25">
      <c r="A24" s="160" t="s">
        <v>586</v>
      </c>
      <c r="B24" s="160" t="s">
        <v>3240</v>
      </c>
      <c r="C24" s="161" t="s">
        <v>432</v>
      </c>
      <c r="D24" s="160" t="s">
        <v>433</v>
      </c>
      <c r="E24" s="160" t="s">
        <v>204</v>
      </c>
      <c r="F24" s="160" t="s">
        <v>201</v>
      </c>
      <c r="G24" s="161">
        <v>8.8800000000000008</v>
      </c>
      <c r="H24" s="161" t="s">
        <v>17</v>
      </c>
      <c r="I24" s="161" t="s">
        <v>25</v>
      </c>
      <c r="J24" s="161" t="s">
        <v>25</v>
      </c>
      <c r="K24" s="161" t="s">
        <v>14</v>
      </c>
      <c r="L24" s="161" t="s">
        <v>14</v>
      </c>
      <c r="M24" s="161"/>
      <c r="N24" s="161"/>
      <c r="O24" s="161" t="s">
        <v>14</v>
      </c>
      <c r="P24" s="161"/>
      <c r="Q24" s="161"/>
      <c r="R24" s="161"/>
      <c r="S24" s="161" t="s">
        <v>26</v>
      </c>
      <c r="T24" s="161"/>
    </row>
    <row r="25" spans="1:20" ht="15" x14ac:dyDescent="0.25">
      <c r="A25" s="160" t="s">
        <v>605</v>
      </c>
      <c r="B25" s="160" t="s">
        <v>3239</v>
      </c>
      <c r="C25" s="161" t="s">
        <v>434</v>
      </c>
      <c r="D25" s="160" t="s">
        <v>435</v>
      </c>
      <c r="E25" s="160" t="s">
        <v>15</v>
      </c>
      <c r="F25" s="160" t="s">
        <v>211</v>
      </c>
      <c r="G25" s="161">
        <v>4.5999999999999996</v>
      </c>
      <c r="H25" s="161" t="s">
        <v>17</v>
      </c>
      <c r="I25" s="161" t="s">
        <v>21</v>
      </c>
      <c r="J25" s="161" t="s">
        <v>21</v>
      </c>
      <c r="K25" s="161" t="s">
        <v>14</v>
      </c>
      <c r="L25" s="161" t="s">
        <v>14</v>
      </c>
      <c r="M25" s="161"/>
      <c r="N25" s="161"/>
      <c r="O25" s="161" t="s">
        <v>14</v>
      </c>
      <c r="P25" s="161"/>
      <c r="Q25" s="161"/>
      <c r="R25" s="161"/>
      <c r="S25" s="161" t="s">
        <v>22</v>
      </c>
      <c r="T25" s="161"/>
    </row>
    <row r="26" spans="1:20" ht="15" x14ac:dyDescent="0.25">
      <c r="A26" s="160" t="s">
        <v>589</v>
      </c>
      <c r="B26" s="160" t="s">
        <v>3239</v>
      </c>
      <c r="C26" s="161" t="s">
        <v>436</v>
      </c>
      <c r="D26" s="160" t="s">
        <v>424</v>
      </c>
      <c r="E26" s="160" t="s">
        <v>212</v>
      </c>
      <c r="F26" s="160" t="s">
        <v>213</v>
      </c>
      <c r="G26" s="161">
        <v>1.86</v>
      </c>
      <c r="H26" s="161" t="s">
        <v>17</v>
      </c>
      <c r="I26" s="161" t="s">
        <v>25</v>
      </c>
      <c r="J26" s="161" t="s">
        <v>25</v>
      </c>
      <c r="K26" s="161" t="s">
        <v>14</v>
      </c>
      <c r="L26" s="161" t="s">
        <v>14</v>
      </c>
      <c r="M26" s="161"/>
      <c r="N26" s="161"/>
      <c r="O26" s="161" t="s">
        <v>14</v>
      </c>
      <c r="P26" s="161"/>
      <c r="Q26" s="161"/>
      <c r="R26" s="161"/>
      <c r="S26" s="161" t="s">
        <v>26</v>
      </c>
      <c r="T26" s="161"/>
    </row>
    <row r="27" spans="1:20" ht="15" x14ac:dyDescent="0.25">
      <c r="A27" s="160" t="s">
        <v>591</v>
      </c>
      <c r="B27" s="160" t="s">
        <v>3239</v>
      </c>
      <c r="C27" s="161" t="s">
        <v>437</v>
      </c>
      <c r="D27" s="160" t="s">
        <v>230</v>
      </c>
      <c r="E27" s="160" t="s">
        <v>214</v>
      </c>
      <c r="F27" s="160" t="s">
        <v>215</v>
      </c>
      <c r="G27" s="161">
        <v>1.55</v>
      </c>
      <c r="H27" s="161" t="s">
        <v>17</v>
      </c>
      <c r="I27" s="161" t="s">
        <v>25</v>
      </c>
      <c r="J27" s="161" t="s">
        <v>25</v>
      </c>
      <c r="K27" s="161" t="s">
        <v>14</v>
      </c>
      <c r="L27" s="161" t="s">
        <v>14</v>
      </c>
      <c r="M27" s="161"/>
      <c r="N27" s="161"/>
      <c r="O27" s="161" t="s">
        <v>14</v>
      </c>
      <c r="P27" s="161"/>
      <c r="Q27" s="161"/>
      <c r="R27" s="161"/>
      <c r="S27" s="161" t="s">
        <v>26</v>
      </c>
      <c r="T27" s="161"/>
    </row>
    <row r="28" spans="1:20" ht="15" x14ac:dyDescent="0.25">
      <c r="A28" s="160" t="s">
        <v>591</v>
      </c>
      <c r="B28" s="160" t="s">
        <v>3239</v>
      </c>
      <c r="C28" s="161" t="s">
        <v>438</v>
      </c>
      <c r="D28" s="160" t="s">
        <v>439</v>
      </c>
      <c r="E28" s="160" t="s">
        <v>216</v>
      </c>
      <c r="F28" s="160" t="s">
        <v>217</v>
      </c>
      <c r="G28" s="161">
        <v>2.81</v>
      </c>
      <c r="H28" s="161" t="s">
        <v>17</v>
      </c>
      <c r="I28" s="161" t="s">
        <v>25</v>
      </c>
      <c r="J28" s="161" t="s">
        <v>21</v>
      </c>
      <c r="K28" s="161" t="s">
        <v>14</v>
      </c>
      <c r="L28" s="161" t="s">
        <v>14</v>
      </c>
      <c r="M28" s="161"/>
      <c r="N28" s="161"/>
      <c r="O28" s="161" t="s">
        <v>14</v>
      </c>
      <c r="P28" s="161"/>
      <c r="Q28" s="161"/>
      <c r="R28" s="161"/>
      <c r="S28" s="161" t="s">
        <v>26</v>
      </c>
      <c r="T28" s="161"/>
    </row>
    <row r="29" spans="1:20" ht="15" x14ac:dyDescent="0.25">
      <c r="A29" s="160" t="s">
        <v>600</v>
      </c>
      <c r="B29" s="160" t="s">
        <v>3239</v>
      </c>
      <c r="C29" s="161" t="s">
        <v>440</v>
      </c>
      <c r="D29" s="160" t="s">
        <v>441</v>
      </c>
      <c r="E29" s="160" t="s">
        <v>15</v>
      </c>
      <c r="F29" s="160" t="s">
        <v>218</v>
      </c>
      <c r="G29" s="161">
        <v>5.76</v>
      </c>
      <c r="H29" s="161" t="s">
        <v>17</v>
      </c>
      <c r="I29" s="161" t="s">
        <v>25</v>
      </c>
      <c r="J29" s="161" t="s">
        <v>25</v>
      </c>
      <c r="K29" s="161" t="s">
        <v>14</v>
      </c>
      <c r="L29" s="161" t="s">
        <v>14</v>
      </c>
      <c r="M29" s="161"/>
      <c r="N29" s="161"/>
      <c r="O29" s="161" t="s">
        <v>14</v>
      </c>
      <c r="P29" s="161"/>
      <c r="Q29" s="161"/>
      <c r="R29" s="161"/>
      <c r="S29" s="161" t="s">
        <v>26</v>
      </c>
      <c r="T29" s="161"/>
    </row>
    <row r="30" spans="1:20" ht="15" x14ac:dyDescent="0.25">
      <c r="A30" s="160" t="s">
        <v>234</v>
      </c>
      <c r="B30" s="160" t="s">
        <v>3239</v>
      </c>
      <c r="C30" s="161" t="s">
        <v>442</v>
      </c>
      <c r="D30" s="160" t="s">
        <v>443</v>
      </c>
      <c r="E30" s="160" t="s">
        <v>219</v>
      </c>
      <c r="F30" s="160" t="s">
        <v>220</v>
      </c>
      <c r="G30" s="161">
        <v>3.11</v>
      </c>
      <c r="H30" s="161" t="s">
        <v>17</v>
      </c>
      <c r="I30" s="161" t="s">
        <v>25</v>
      </c>
      <c r="J30" s="161" t="s">
        <v>21</v>
      </c>
      <c r="K30" s="161" t="s">
        <v>14</v>
      </c>
      <c r="L30" s="161" t="s">
        <v>14</v>
      </c>
      <c r="M30" s="161"/>
      <c r="N30" s="161"/>
      <c r="O30" s="161" t="s">
        <v>14</v>
      </c>
      <c r="P30" s="161"/>
      <c r="Q30" s="161"/>
      <c r="R30" s="161"/>
      <c r="S30" s="161" t="s">
        <v>26</v>
      </c>
      <c r="T30" s="161"/>
    </row>
    <row r="31" spans="1:20" ht="15" x14ac:dyDescent="0.25">
      <c r="A31" s="160" t="s">
        <v>601</v>
      </c>
      <c r="B31" s="160" t="s">
        <v>3239</v>
      </c>
      <c r="C31" s="161" t="s">
        <v>444</v>
      </c>
      <c r="D31" s="160" t="s">
        <v>445</v>
      </c>
      <c r="E31" s="160" t="s">
        <v>221</v>
      </c>
      <c r="F31" s="160" t="s">
        <v>222</v>
      </c>
      <c r="G31" s="161">
        <v>2.7</v>
      </c>
      <c r="H31" s="161" t="s">
        <v>17</v>
      </c>
      <c r="I31" s="161" t="s">
        <v>21</v>
      </c>
      <c r="J31" s="161" t="s">
        <v>21</v>
      </c>
      <c r="K31" s="161" t="s">
        <v>14</v>
      </c>
      <c r="L31" s="161" t="s">
        <v>14</v>
      </c>
      <c r="M31" s="161"/>
      <c r="N31" s="161"/>
      <c r="O31" s="161" t="s">
        <v>14</v>
      </c>
      <c r="P31" s="161"/>
      <c r="Q31" s="161"/>
      <c r="R31" s="161"/>
      <c r="S31" s="161" t="s">
        <v>22</v>
      </c>
      <c r="T31" s="161"/>
    </row>
    <row r="32" spans="1:20" ht="15" x14ac:dyDescent="0.25">
      <c r="A32" s="160" t="s">
        <v>606</v>
      </c>
      <c r="B32" s="160" t="s">
        <v>3239</v>
      </c>
      <c r="C32" s="161" t="s">
        <v>446</v>
      </c>
      <c r="D32" s="160" t="s">
        <v>424</v>
      </c>
      <c r="E32" s="160" t="s">
        <v>221</v>
      </c>
      <c r="F32" s="160" t="s">
        <v>223</v>
      </c>
      <c r="G32" s="161">
        <v>1.74</v>
      </c>
      <c r="H32" s="161" t="s">
        <v>17</v>
      </c>
      <c r="I32" s="161" t="s">
        <v>21</v>
      </c>
      <c r="J32" s="161" t="s">
        <v>25</v>
      </c>
      <c r="K32" s="161" t="s">
        <v>14</v>
      </c>
      <c r="L32" s="161" t="s">
        <v>14</v>
      </c>
      <c r="M32" s="161"/>
      <c r="N32" s="161"/>
      <c r="O32" s="161" t="s">
        <v>14</v>
      </c>
      <c r="P32" s="161"/>
      <c r="Q32" s="161"/>
      <c r="R32" s="161"/>
      <c r="S32" s="161" t="s">
        <v>26</v>
      </c>
      <c r="T32" s="161"/>
    </row>
    <row r="33" spans="1:20" ht="15" x14ac:dyDescent="0.25">
      <c r="A33" s="160" t="s">
        <v>591</v>
      </c>
      <c r="B33" s="160" t="s">
        <v>3239</v>
      </c>
      <c r="C33" s="161" t="s">
        <v>447</v>
      </c>
      <c r="D33" s="160" t="s">
        <v>424</v>
      </c>
      <c r="E33" s="160" t="s">
        <v>224</v>
      </c>
      <c r="F33" s="160" t="s">
        <v>225</v>
      </c>
      <c r="G33" s="161">
        <v>2.88</v>
      </c>
      <c r="H33" s="161" t="s">
        <v>34</v>
      </c>
      <c r="I33" s="161" t="s">
        <v>25</v>
      </c>
      <c r="J33" s="161" t="s">
        <v>25</v>
      </c>
      <c r="K33" s="161" t="s">
        <v>14</v>
      </c>
      <c r="L33" s="161" t="s">
        <v>14</v>
      </c>
      <c r="M33" s="161"/>
      <c r="N33" s="161"/>
      <c r="O33" s="161" t="s">
        <v>14</v>
      </c>
      <c r="P33" s="161"/>
      <c r="Q33" s="161"/>
      <c r="R33" s="161"/>
      <c r="S33" s="161" t="s">
        <v>26</v>
      </c>
      <c r="T33" s="161"/>
    </row>
    <row r="34" spans="1:20" ht="14.45" customHeight="1" x14ac:dyDescent="0.25">
      <c r="A34" s="160" t="s">
        <v>785</v>
      </c>
      <c r="B34" s="160" t="s">
        <v>3239</v>
      </c>
      <c r="C34" s="161" t="s">
        <v>448</v>
      </c>
      <c r="D34" s="160" t="s">
        <v>51</v>
      </c>
      <c r="E34" s="160" t="s">
        <v>226</v>
      </c>
      <c r="F34" s="160" t="s">
        <v>227</v>
      </c>
      <c r="G34" s="161">
        <v>25.56</v>
      </c>
      <c r="H34" s="161" t="s">
        <v>34</v>
      </c>
      <c r="I34" s="161" t="s">
        <v>25</v>
      </c>
      <c r="J34" s="161" t="s">
        <v>25</v>
      </c>
      <c r="K34" s="161" t="s">
        <v>18</v>
      </c>
      <c r="L34" s="161" t="s">
        <v>228</v>
      </c>
      <c r="M34" s="161" t="s">
        <v>21</v>
      </c>
      <c r="N34" s="161" t="s">
        <v>21</v>
      </c>
      <c r="O34" s="161" t="s">
        <v>21</v>
      </c>
      <c r="P34" s="161" t="s">
        <v>21</v>
      </c>
      <c r="Q34" s="161"/>
      <c r="R34" s="161"/>
      <c r="S34" s="161" t="s">
        <v>26</v>
      </c>
      <c r="T34" s="161" t="s">
        <v>26</v>
      </c>
    </row>
    <row r="35" spans="1:20" ht="15" x14ac:dyDescent="0.25">
      <c r="A35" s="160" t="s">
        <v>595</v>
      </c>
      <c r="B35" s="160" t="s">
        <v>3239</v>
      </c>
      <c r="C35" s="161" t="s">
        <v>449</v>
      </c>
      <c r="D35" s="160" t="s">
        <v>424</v>
      </c>
      <c r="E35" s="160" t="s">
        <v>252</v>
      </c>
      <c r="F35" s="160" t="s">
        <v>253</v>
      </c>
      <c r="G35" s="161">
        <v>1.17</v>
      </c>
      <c r="H35" s="161" t="s">
        <v>34</v>
      </c>
      <c r="I35" s="161" t="s">
        <v>25</v>
      </c>
      <c r="J35" s="161" t="s">
        <v>25</v>
      </c>
      <c r="K35" s="161" t="s">
        <v>18</v>
      </c>
      <c r="L35" s="161" t="s">
        <v>18</v>
      </c>
      <c r="M35" s="161" t="s">
        <v>18</v>
      </c>
      <c r="N35" s="161" t="s">
        <v>21</v>
      </c>
      <c r="O35" s="161" t="s">
        <v>21</v>
      </c>
      <c r="P35" s="161" t="s">
        <v>21</v>
      </c>
      <c r="Q35" s="161"/>
      <c r="R35" s="161"/>
      <c r="S35" s="161" t="s">
        <v>26</v>
      </c>
      <c r="T35" s="161" t="s">
        <v>22</v>
      </c>
    </row>
    <row r="36" spans="1:20" ht="15" x14ac:dyDescent="0.25">
      <c r="A36" s="160" t="s">
        <v>595</v>
      </c>
      <c r="B36" s="160" t="s">
        <v>3239</v>
      </c>
      <c r="C36" s="161" t="s">
        <v>450</v>
      </c>
      <c r="D36" s="160" t="s">
        <v>424</v>
      </c>
      <c r="E36" s="160" t="s">
        <v>254</v>
      </c>
      <c r="F36" s="160"/>
      <c r="G36" s="161">
        <v>1.37</v>
      </c>
      <c r="H36" s="161" t="s">
        <v>34</v>
      </c>
      <c r="I36" s="161"/>
      <c r="J36" s="161"/>
      <c r="K36" s="161"/>
      <c r="L36" s="161"/>
      <c r="M36" s="161" t="s">
        <v>21</v>
      </c>
      <c r="N36" s="161"/>
      <c r="O36" s="161"/>
      <c r="P36" s="161"/>
      <c r="Q36" s="161"/>
      <c r="R36" s="161"/>
      <c r="S36" s="161" t="s">
        <v>18</v>
      </c>
      <c r="T36" s="161"/>
    </row>
    <row r="37" spans="1:20" ht="14.45" customHeight="1" x14ac:dyDescent="0.25">
      <c r="A37" s="160" t="s">
        <v>598</v>
      </c>
      <c r="B37" s="160" t="s">
        <v>187</v>
      </c>
      <c r="C37" s="161" t="s">
        <v>451</v>
      </c>
      <c r="D37" s="160" t="s">
        <v>452</v>
      </c>
      <c r="E37" s="160" t="s">
        <v>270</v>
      </c>
      <c r="F37" s="160" t="s">
        <v>271</v>
      </c>
      <c r="G37" s="161">
        <v>1.99</v>
      </c>
      <c r="H37" s="161" t="s">
        <v>13</v>
      </c>
      <c r="I37" s="161"/>
      <c r="J37" s="161"/>
      <c r="K37" s="161" t="s">
        <v>14</v>
      </c>
      <c r="L37" s="161"/>
      <c r="M37" s="161"/>
      <c r="N37" s="161"/>
      <c r="O37" s="161" t="s">
        <v>14</v>
      </c>
      <c r="P37" s="161"/>
      <c r="Q37" s="161"/>
      <c r="R37" s="161"/>
      <c r="S37" s="161"/>
      <c r="T37" s="161"/>
    </row>
    <row r="38" spans="1:20" ht="15" x14ac:dyDescent="0.25">
      <c r="A38" s="160" t="s">
        <v>588</v>
      </c>
      <c r="B38" s="160" t="s">
        <v>187</v>
      </c>
      <c r="C38" s="161" t="s">
        <v>453</v>
      </c>
      <c r="D38" s="160" t="s">
        <v>454</v>
      </c>
      <c r="E38" s="160" t="s">
        <v>272</v>
      </c>
      <c r="F38" s="160" t="s">
        <v>273</v>
      </c>
      <c r="G38" s="161">
        <v>4.25</v>
      </c>
      <c r="H38" s="161" t="s">
        <v>13</v>
      </c>
      <c r="I38" s="161"/>
      <c r="J38" s="161"/>
      <c r="K38" s="161" t="s">
        <v>14</v>
      </c>
      <c r="L38" s="161"/>
      <c r="M38" s="161"/>
      <c r="N38" s="161"/>
      <c r="O38" s="161" t="s">
        <v>14</v>
      </c>
      <c r="P38" s="161"/>
      <c r="Q38" s="161"/>
      <c r="R38" s="161"/>
      <c r="S38" s="161"/>
      <c r="T38" s="161"/>
    </row>
    <row r="39" spans="1:20" ht="15" x14ac:dyDescent="0.25">
      <c r="A39" s="160" t="s">
        <v>187</v>
      </c>
      <c r="B39" s="160" t="s">
        <v>187</v>
      </c>
      <c r="C39" s="161" t="s">
        <v>455</v>
      </c>
      <c r="D39" s="160" t="s">
        <v>456</v>
      </c>
      <c r="E39" s="160" t="s">
        <v>173</v>
      </c>
      <c r="F39" s="160" t="s">
        <v>274</v>
      </c>
      <c r="G39" s="161">
        <v>3.37</v>
      </c>
      <c r="H39" s="161" t="s">
        <v>17</v>
      </c>
      <c r="I39" s="161" t="s">
        <v>25</v>
      </c>
      <c r="J39" s="161" t="s">
        <v>25</v>
      </c>
      <c r="K39" s="161" t="s">
        <v>14</v>
      </c>
      <c r="L39" s="161" t="s">
        <v>14</v>
      </c>
      <c r="M39" s="161" t="s">
        <v>14</v>
      </c>
      <c r="N39" s="161"/>
      <c r="O39" s="161" t="s">
        <v>14</v>
      </c>
      <c r="P39" s="161"/>
      <c r="Q39" s="161"/>
      <c r="R39" s="161"/>
      <c r="S39" s="161" t="s">
        <v>26</v>
      </c>
      <c r="T39" s="161"/>
    </row>
    <row r="40" spans="1:20" ht="15" x14ac:dyDescent="0.25">
      <c r="A40" s="160" t="s">
        <v>613</v>
      </c>
      <c r="B40" s="160" t="s">
        <v>187</v>
      </c>
      <c r="C40" s="161" t="s">
        <v>457</v>
      </c>
      <c r="D40" s="160" t="s">
        <v>424</v>
      </c>
      <c r="E40" s="160" t="s">
        <v>275</v>
      </c>
      <c r="F40" s="160" t="s">
        <v>276</v>
      </c>
      <c r="G40" s="161">
        <v>2.65</v>
      </c>
      <c r="H40" s="161" t="s">
        <v>17</v>
      </c>
      <c r="I40" s="161" t="s">
        <v>25</v>
      </c>
      <c r="J40" s="161" t="s">
        <v>14</v>
      </c>
      <c r="K40" s="161" t="s">
        <v>14</v>
      </c>
      <c r="L40" s="161" t="s">
        <v>14</v>
      </c>
      <c r="M40" s="161"/>
      <c r="N40" s="161"/>
      <c r="O40" s="161" t="s">
        <v>14</v>
      </c>
      <c r="P40" s="161"/>
      <c r="Q40" s="161"/>
      <c r="R40" s="161"/>
      <c r="S40" s="161" t="s">
        <v>26</v>
      </c>
      <c r="T40" s="161"/>
    </row>
    <row r="41" spans="1:20" ht="15" x14ac:dyDescent="0.25">
      <c r="A41" s="160" t="s">
        <v>187</v>
      </c>
      <c r="B41" s="160" t="s">
        <v>187</v>
      </c>
      <c r="C41" s="161" t="s">
        <v>458</v>
      </c>
      <c r="D41" s="160" t="s">
        <v>424</v>
      </c>
      <c r="E41" s="160" t="s">
        <v>173</v>
      </c>
      <c r="F41" s="160" t="s">
        <v>277</v>
      </c>
      <c r="G41" s="161">
        <v>1.43</v>
      </c>
      <c r="H41" s="161" t="s">
        <v>17</v>
      </c>
      <c r="I41" s="161" t="s">
        <v>25</v>
      </c>
      <c r="J41" s="161" t="s">
        <v>14</v>
      </c>
      <c r="K41" s="161" t="s">
        <v>14</v>
      </c>
      <c r="L41" s="161" t="s">
        <v>14</v>
      </c>
      <c r="M41" s="161"/>
      <c r="N41" s="161"/>
      <c r="O41" s="161" t="s">
        <v>14</v>
      </c>
      <c r="P41" s="161"/>
      <c r="Q41" s="161"/>
      <c r="R41" s="161"/>
      <c r="S41" s="161" t="s">
        <v>26</v>
      </c>
      <c r="T41" s="161"/>
    </row>
    <row r="42" spans="1:20" ht="15" x14ac:dyDescent="0.25">
      <c r="A42" s="160" t="s">
        <v>598</v>
      </c>
      <c r="B42" s="160" t="s">
        <v>187</v>
      </c>
      <c r="C42" s="161" t="s">
        <v>459</v>
      </c>
      <c r="D42" s="160" t="s">
        <v>424</v>
      </c>
      <c r="E42" s="160" t="s">
        <v>173</v>
      </c>
      <c r="F42" s="160" t="s">
        <v>278</v>
      </c>
      <c r="G42" s="161">
        <v>2.46</v>
      </c>
      <c r="H42" s="161" t="s">
        <v>17</v>
      </c>
      <c r="I42" s="161" t="s">
        <v>14</v>
      </c>
      <c r="J42" s="161" t="s">
        <v>14</v>
      </c>
      <c r="K42" s="161" t="s">
        <v>14</v>
      </c>
      <c r="L42" s="161" t="s">
        <v>14</v>
      </c>
      <c r="M42" s="161"/>
      <c r="N42" s="161"/>
      <c r="O42" s="161" t="s">
        <v>14</v>
      </c>
      <c r="P42" s="161"/>
      <c r="Q42" s="161"/>
      <c r="R42" s="161"/>
      <c r="S42" s="161" t="s">
        <v>14</v>
      </c>
      <c r="T42" s="161"/>
    </row>
    <row r="43" spans="1:20" ht="15" x14ac:dyDescent="0.25">
      <c r="A43" s="160" t="s">
        <v>786</v>
      </c>
      <c r="B43" s="160" t="s">
        <v>187</v>
      </c>
      <c r="C43" s="161" t="s">
        <v>460</v>
      </c>
      <c r="D43" s="160" t="s">
        <v>413</v>
      </c>
      <c r="E43" s="160" t="s">
        <v>279</v>
      </c>
      <c r="F43" s="160" t="s">
        <v>280</v>
      </c>
      <c r="G43" s="161">
        <v>52.15</v>
      </c>
      <c r="H43" s="161" t="s">
        <v>34</v>
      </c>
      <c r="I43" s="161" t="s">
        <v>25</v>
      </c>
      <c r="J43" s="161" t="s">
        <v>25</v>
      </c>
      <c r="K43" s="161" t="s">
        <v>25</v>
      </c>
      <c r="L43" s="161" t="s">
        <v>228</v>
      </c>
      <c r="M43" s="161" t="s">
        <v>21</v>
      </c>
      <c r="N43" s="161"/>
      <c r="O43" s="161" t="s">
        <v>21</v>
      </c>
      <c r="P43" s="161" t="s">
        <v>21</v>
      </c>
      <c r="Q43" s="161"/>
      <c r="R43" s="161"/>
      <c r="S43" s="161" t="s">
        <v>26</v>
      </c>
      <c r="T43" s="161" t="s">
        <v>26</v>
      </c>
    </row>
    <row r="44" spans="1:20" ht="15" x14ac:dyDescent="0.25">
      <c r="A44" s="160" t="s">
        <v>588</v>
      </c>
      <c r="B44" s="160" t="s">
        <v>187</v>
      </c>
      <c r="C44" s="161" t="s">
        <v>461</v>
      </c>
      <c r="D44" s="160" t="s">
        <v>462</v>
      </c>
      <c r="E44" s="160" t="s">
        <v>281</v>
      </c>
      <c r="F44" s="160" t="s">
        <v>282</v>
      </c>
      <c r="G44" s="161">
        <v>1.77</v>
      </c>
      <c r="H44" s="161" t="s">
        <v>34</v>
      </c>
      <c r="I44" s="161" t="s">
        <v>25</v>
      </c>
      <c r="J44" s="161" t="s">
        <v>25</v>
      </c>
      <c r="K44" s="161" t="s">
        <v>14</v>
      </c>
      <c r="L44" s="161" t="s">
        <v>14</v>
      </c>
      <c r="M44" s="161"/>
      <c r="N44" s="161"/>
      <c r="O44" s="161" t="s">
        <v>14</v>
      </c>
      <c r="P44" s="161"/>
      <c r="Q44" s="161"/>
      <c r="R44" s="161"/>
      <c r="S44" s="161" t="s">
        <v>26</v>
      </c>
      <c r="T44" s="161"/>
    </row>
    <row r="45" spans="1:20" ht="15" x14ac:dyDescent="0.25">
      <c r="A45" s="160" t="s">
        <v>608</v>
      </c>
      <c r="B45" s="160" t="s">
        <v>596</v>
      </c>
      <c r="C45" s="161" t="s">
        <v>463</v>
      </c>
      <c r="D45" s="160" t="s">
        <v>51</v>
      </c>
      <c r="E45" s="160" t="s">
        <v>302</v>
      </c>
      <c r="F45" s="160" t="s">
        <v>303</v>
      </c>
      <c r="G45" s="161">
        <v>17.760000000000002</v>
      </c>
      <c r="H45" s="161" t="s">
        <v>34</v>
      </c>
      <c r="I45" s="161" t="s">
        <v>25</v>
      </c>
      <c r="J45" s="161" t="s">
        <v>25</v>
      </c>
      <c r="K45" s="161" t="s">
        <v>25</v>
      </c>
      <c r="L45" s="161" t="s">
        <v>21</v>
      </c>
      <c r="M45" s="161" t="s">
        <v>21</v>
      </c>
      <c r="N45" s="161"/>
      <c r="O45" s="161" t="s">
        <v>21</v>
      </c>
      <c r="P45" s="161" t="s">
        <v>21</v>
      </c>
      <c r="Q45" s="161"/>
      <c r="R45" s="161"/>
      <c r="S45" s="161" t="s">
        <v>26</v>
      </c>
      <c r="T45" s="161" t="s">
        <v>26</v>
      </c>
    </row>
    <row r="46" spans="1:20" ht="15" x14ac:dyDescent="0.25">
      <c r="A46" s="160" t="s">
        <v>596</v>
      </c>
      <c r="B46" s="160" t="s">
        <v>596</v>
      </c>
      <c r="C46" s="161" t="s">
        <v>464</v>
      </c>
      <c r="D46" s="160" t="s">
        <v>51</v>
      </c>
      <c r="E46" s="160" t="s">
        <v>304</v>
      </c>
      <c r="F46" s="160" t="s">
        <v>305</v>
      </c>
      <c r="G46" s="161">
        <v>13.84</v>
      </c>
      <c r="H46" s="161" t="s">
        <v>34</v>
      </c>
      <c r="I46" s="161" t="s">
        <v>25</v>
      </c>
      <c r="J46" s="161" t="s">
        <v>25</v>
      </c>
      <c r="K46" s="161" t="s">
        <v>18</v>
      </c>
      <c r="L46" s="161" t="s">
        <v>25</v>
      </c>
      <c r="M46" s="161" t="s">
        <v>21</v>
      </c>
      <c r="N46" s="161" t="s">
        <v>21</v>
      </c>
      <c r="O46" s="161" t="s">
        <v>21</v>
      </c>
      <c r="P46" s="161" t="s">
        <v>21</v>
      </c>
      <c r="Q46" s="161"/>
      <c r="R46" s="161"/>
      <c r="S46" s="161" t="s">
        <v>26</v>
      </c>
      <c r="T46" s="161" t="s">
        <v>26</v>
      </c>
    </row>
    <row r="47" spans="1:20" ht="15" x14ac:dyDescent="0.25">
      <c r="A47" s="160" t="s">
        <v>315</v>
      </c>
      <c r="B47" s="160" t="s">
        <v>596</v>
      </c>
      <c r="C47" s="161" t="s">
        <v>465</v>
      </c>
      <c r="D47" s="160" t="s">
        <v>466</v>
      </c>
      <c r="E47" s="160" t="s">
        <v>15</v>
      </c>
      <c r="F47" s="160" t="s">
        <v>306</v>
      </c>
      <c r="G47" s="161">
        <v>9.7899999999999991</v>
      </c>
      <c r="H47" s="161" t="s">
        <v>34</v>
      </c>
      <c r="I47" s="161" t="s">
        <v>25</v>
      </c>
      <c r="J47" s="161" t="s">
        <v>25</v>
      </c>
      <c r="K47" s="161" t="s">
        <v>14</v>
      </c>
      <c r="L47" s="161" t="s">
        <v>14</v>
      </c>
      <c r="M47" s="161"/>
      <c r="N47" s="161"/>
      <c r="O47" s="161" t="s">
        <v>14</v>
      </c>
      <c r="P47" s="161"/>
      <c r="Q47" s="161"/>
      <c r="R47" s="161"/>
      <c r="S47" s="161" t="s">
        <v>26</v>
      </c>
      <c r="T47" s="161"/>
    </row>
    <row r="48" spans="1:20" ht="15" x14ac:dyDescent="0.25">
      <c r="A48" s="160" t="s">
        <v>608</v>
      </c>
      <c r="B48" s="160" t="s">
        <v>596</v>
      </c>
      <c r="C48" s="161" t="s">
        <v>467</v>
      </c>
      <c r="D48" s="160" t="s">
        <v>468</v>
      </c>
      <c r="E48" s="160" t="s">
        <v>307</v>
      </c>
      <c r="F48" s="160" t="s">
        <v>308</v>
      </c>
      <c r="G48" s="161">
        <v>1.58</v>
      </c>
      <c r="H48" s="161" t="s">
        <v>34</v>
      </c>
      <c r="I48" s="161" t="s">
        <v>25</v>
      </c>
      <c r="J48" s="161" t="s">
        <v>25</v>
      </c>
      <c r="K48" s="161" t="s">
        <v>14</v>
      </c>
      <c r="L48" s="161" t="s">
        <v>14</v>
      </c>
      <c r="M48" s="161"/>
      <c r="N48" s="161"/>
      <c r="O48" s="161" t="s">
        <v>14</v>
      </c>
      <c r="P48" s="161"/>
      <c r="Q48" s="161"/>
      <c r="R48" s="161"/>
      <c r="S48" s="161" t="s">
        <v>26</v>
      </c>
      <c r="T48" s="161"/>
    </row>
    <row r="49" spans="1:20" ht="15" x14ac:dyDescent="0.25">
      <c r="A49" s="160" t="s">
        <v>323</v>
      </c>
      <c r="B49" s="160" t="s">
        <v>596</v>
      </c>
      <c r="C49" s="161" t="s">
        <v>469</v>
      </c>
      <c r="D49" s="160" t="s">
        <v>470</v>
      </c>
      <c r="E49" s="160" t="s">
        <v>15</v>
      </c>
      <c r="F49" s="160" t="s">
        <v>309</v>
      </c>
      <c r="G49" s="161">
        <v>6.22</v>
      </c>
      <c r="H49" s="161" t="s">
        <v>17</v>
      </c>
      <c r="I49" s="161" t="s">
        <v>21</v>
      </c>
      <c r="J49" s="161" t="s">
        <v>21</v>
      </c>
      <c r="K49" s="161" t="s">
        <v>14</v>
      </c>
      <c r="L49" s="161" t="s">
        <v>14</v>
      </c>
      <c r="M49" s="161"/>
      <c r="N49" s="161"/>
      <c r="O49" s="161" t="s">
        <v>14</v>
      </c>
      <c r="P49" s="161"/>
      <c r="Q49" s="161"/>
      <c r="R49" s="161"/>
      <c r="S49" s="161" t="s">
        <v>22</v>
      </c>
      <c r="T49" s="161"/>
    </row>
    <row r="50" spans="1:20" ht="15" x14ac:dyDescent="0.25">
      <c r="A50" s="160" t="s">
        <v>596</v>
      </c>
      <c r="B50" s="160" t="s">
        <v>596</v>
      </c>
      <c r="C50" s="161" t="s">
        <v>471</v>
      </c>
      <c r="D50" s="160" t="s">
        <v>424</v>
      </c>
      <c r="E50" s="160" t="s">
        <v>310</v>
      </c>
      <c r="F50" s="160" t="s">
        <v>311</v>
      </c>
      <c r="G50" s="161">
        <v>1.44</v>
      </c>
      <c r="H50" s="161" t="s">
        <v>34</v>
      </c>
      <c r="I50" s="161" t="s">
        <v>25</v>
      </c>
      <c r="J50" s="161" t="s">
        <v>14</v>
      </c>
      <c r="K50" s="161" t="s">
        <v>14</v>
      </c>
      <c r="L50" s="161" t="s">
        <v>14</v>
      </c>
      <c r="M50" s="161"/>
      <c r="N50" s="161"/>
      <c r="O50" s="161" t="s">
        <v>14</v>
      </c>
      <c r="P50" s="161"/>
      <c r="Q50" s="161"/>
      <c r="R50" s="161"/>
      <c r="S50" s="161" t="s">
        <v>26</v>
      </c>
      <c r="T50" s="161"/>
    </row>
    <row r="51" spans="1:20" ht="15" x14ac:dyDescent="0.25">
      <c r="A51" s="160" t="s">
        <v>531</v>
      </c>
      <c r="B51" s="160" t="s">
        <v>596</v>
      </c>
      <c r="C51" s="161" t="s">
        <v>472</v>
      </c>
      <c r="D51" s="160" t="s">
        <v>473</v>
      </c>
      <c r="E51" s="160" t="s">
        <v>221</v>
      </c>
      <c r="F51" s="160" t="s">
        <v>312</v>
      </c>
      <c r="G51" s="161">
        <v>3.43</v>
      </c>
      <c r="H51" s="161" t="s">
        <v>34</v>
      </c>
      <c r="I51" s="161" t="s">
        <v>25</v>
      </c>
      <c r="J51" s="161" t="s">
        <v>25</v>
      </c>
      <c r="K51" s="161" t="s">
        <v>14</v>
      </c>
      <c r="L51" s="161" t="s">
        <v>14</v>
      </c>
      <c r="M51" s="161"/>
      <c r="N51" s="161"/>
      <c r="O51" s="161" t="s">
        <v>14</v>
      </c>
      <c r="P51" s="161"/>
      <c r="Q51" s="161"/>
      <c r="R51" s="161"/>
      <c r="S51" s="161" t="s">
        <v>26</v>
      </c>
      <c r="T51" s="161"/>
    </row>
    <row r="52" spans="1:20" ht="15" x14ac:dyDescent="0.25">
      <c r="A52" s="160" t="s">
        <v>335</v>
      </c>
      <c r="B52" s="160" t="s">
        <v>596</v>
      </c>
      <c r="C52" s="161" t="s">
        <v>474</v>
      </c>
      <c r="D52" s="160" t="s">
        <v>424</v>
      </c>
      <c r="E52" s="160" t="s">
        <v>328</v>
      </c>
      <c r="F52" s="160" t="s">
        <v>329</v>
      </c>
      <c r="G52" s="161">
        <v>4.03</v>
      </c>
      <c r="H52" s="161" t="s">
        <v>17</v>
      </c>
      <c r="I52" s="161" t="s">
        <v>25</v>
      </c>
      <c r="J52" s="161"/>
      <c r="K52" s="161" t="s">
        <v>14</v>
      </c>
      <c r="L52" s="161" t="s">
        <v>14</v>
      </c>
      <c r="M52" s="161"/>
      <c r="N52" s="161"/>
      <c r="O52" s="161" t="s">
        <v>14</v>
      </c>
      <c r="P52" s="161"/>
      <c r="Q52" s="161"/>
      <c r="R52" s="161"/>
      <c r="S52" s="161" t="s">
        <v>26</v>
      </c>
      <c r="T52" s="161"/>
    </row>
    <row r="53" spans="1:20" ht="15" x14ac:dyDescent="0.25">
      <c r="A53" s="160" t="s">
        <v>335</v>
      </c>
      <c r="B53" s="160" t="s">
        <v>596</v>
      </c>
      <c r="C53" s="161" t="s">
        <v>475</v>
      </c>
      <c r="D53" s="160" t="s">
        <v>476</v>
      </c>
      <c r="E53" s="160" t="s">
        <v>330</v>
      </c>
      <c r="F53" s="160" t="s">
        <v>331</v>
      </c>
      <c r="G53" s="161">
        <v>5.63</v>
      </c>
      <c r="H53" s="161" t="s">
        <v>17</v>
      </c>
      <c r="I53" s="161" t="s">
        <v>25</v>
      </c>
      <c r="J53" s="161"/>
      <c r="K53" s="161" t="s">
        <v>14</v>
      </c>
      <c r="L53" s="161" t="s">
        <v>14</v>
      </c>
      <c r="M53" s="161" t="s">
        <v>14</v>
      </c>
      <c r="N53" s="161"/>
      <c r="O53" s="161" t="s">
        <v>14</v>
      </c>
      <c r="P53" s="161"/>
      <c r="Q53" s="161"/>
      <c r="R53" s="161"/>
      <c r="S53" s="161" t="s">
        <v>26</v>
      </c>
      <c r="T53" s="161"/>
    </row>
    <row r="54" spans="1:20" ht="15" x14ac:dyDescent="0.25">
      <c r="A54" s="160" t="s">
        <v>335</v>
      </c>
      <c r="B54" s="160" t="s">
        <v>596</v>
      </c>
      <c r="C54" s="161" t="s">
        <v>477</v>
      </c>
      <c r="D54" s="160" t="s">
        <v>476</v>
      </c>
      <c r="E54" s="160" t="s">
        <v>332</v>
      </c>
      <c r="F54" s="160" t="s">
        <v>333</v>
      </c>
      <c r="G54" s="161">
        <v>4.9400000000000004</v>
      </c>
      <c r="H54" s="161" t="s">
        <v>34</v>
      </c>
      <c r="I54" s="161" t="s">
        <v>25</v>
      </c>
      <c r="J54" s="161" t="s">
        <v>21</v>
      </c>
      <c r="K54" s="161" t="s">
        <v>18</v>
      </c>
      <c r="L54" s="161" t="s">
        <v>18</v>
      </c>
      <c r="M54" s="161" t="s">
        <v>18</v>
      </c>
      <c r="N54" s="161" t="s">
        <v>21</v>
      </c>
      <c r="O54" s="161" t="s">
        <v>21</v>
      </c>
      <c r="P54" s="161" t="s">
        <v>21</v>
      </c>
      <c r="Q54" s="161"/>
      <c r="R54" s="161"/>
      <c r="S54" s="161" t="s">
        <v>26</v>
      </c>
      <c r="T54" s="161" t="s">
        <v>26</v>
      </c>
    </row>
    <row r="55" spans="1:20" ht="15" x14ac:dyDescent="0.25">
      <c r="A55" s="160" t="s">
        <v>803</v>
      </c>
      <c r="B55" s="160" t="s">
        <v>596</v>
      </c>
      <c r="C55" s="161" t="s">
        <v>478</v>
      </c>
      <c r="D55" s="160" t="s">
        <v>445</v>
      </c>
      <c r="E55" s="160" t="s">
        <v>339</v>
      </c>
      <c r="F55" s="160" t="s">
        <v>340</v>
      </c>
      <c r="G55" s="161">
        <v>4.3899999999999997</v>
      </c>
      <c r="H55" s="161" t="s">
        <v>17</v>
      </c>
      <c r="I55" s="161" t="s">
        <v>21</v>
      </c>
      <c r="J55" s="161" t="s">
        <v>14</v>
      </c>
      <c r="K55" s="161" t="s">
        <v>14</v>
      </c>
      <c r="L55" s="161" t="s">
        <v>14</v>
      </c>
      <c r="M55" s="161"/>
      <c r="N55" s="161"/>
      <c r="O55" s="161" t="s">
        <v>14</v>
      </c>
      <c r="P55" s="161"/>
      <c r="Q55" s="161"/>
      <c r="R55" s="161"/>
      <c r="S55" s="161" t="s">
        <v>22</v>
      </c>
      <c r="T55" s="161"/>
    </row>
    <row r="56" spans="1:20" ht="15" x14ac:dyDescent="0.25">
      <c r="A56" s="160" t="s">
        <v>803</v>
      </c>
      <c r="B56" s="160" t="s">
        <v>596</v>
      </c>
      <c r="C56" s="161" t="s">
        <v>479</v>
      </c>
      <c r="D56" s="160" t="s">
        <v>445</v>
      </c>
      <c r="E56" s="160" t="s">
        <v>341</v>
      </c>
      <c r="F56" s="160" t="s">
        <v>342</v>
      </c>
      <c r="G56" s="161">
        <v>2.0499999999999998</v>
      </c>
      <c r="H56" s="161" t="s">
        <v>34</v>
      </c>
      <c r="I56" s="161" t="s">
        <v>25</v>
      </c>
      <c r="J56" s="161" t="s">
        <v>25</v>
      </c>
      <c r="K56" s="161" t="s">
        <v>25</v>
      </c>
      <c r="L56" s="161" t="s">
        <v>18</v>
      </c>
      <c r="M56" s="161" t="s">
        <v>21</v>
      </c>
      <c r="N56" s="161" t="s">
        <v>21</v>
      </c>
      <c r="O56" s="161" t="s">
        <v>21</v>
      </c>
      <c r="P56" s="161" t="s">
        <v>18</v>
      </c>
      <c r="Q56" s="161"/>
      <c r="R56" s="161"/>
      <c r="S56" s="161" t="s">
        <v>26</v>
      </c>
      <c r="T56" s="161" t="s">
        <v>26</v>
      </c>
    </row>
    <row r="57" spans="1:20" ht="15" x14ac:dyDescent="0.25">
      <c r="A57" s="160" t="s">
        <v>803</v>
      </c>
      <c r="B57" s="160" t="s">
        <v>596</v>
      </c>
      <c r="C57" s="161" t="s">
        <v>480</v>
      </c>
      <c r="D57" s="160" t="s">
        <v>424</v>
      </c>
      <c r="E57" s="160" t="s">
        <v>343</v>
      </c>
      <c r="F57" s="160" t="s">
        <v>344</v>
      </c>
      <c r="G57" s="161">
        <v>1.1000000000000001</v>
      </c>
      <c r="H57" s="161" t="s">
        <v>17</v>
      </c>
      <c r="I57" s="161" t="s">
        <v>25</v>
      </c>
      <c r="J57" s="161" t="s">
        <v>21</v>
      </c>
      <c r="K57" s="161" t="s">
        <v>14</v>
      </c>
      <c r="L57" s="161" t="s">
        <v>14</v>
      </c>
      <c r="M57" s="161" t="s">
        <v>14</v>
      </c>
      <c r="N57" s="161"/>
      <c r="O57" s="161" t="s">
        <v>14</v>
      </c>
      <c r="P57" s="161"/>
      <c r="Q57" s="161"/>
      <c r="R57" s="161"/>
      <c r="S57" s="161" t="s">
        <v>26</v>
      </c>
      <c r="T57" s="161"/>
    </row>
    <row r="58" spans="1:20" ht="15" x14ac:dyDescent="0.25">
      <c r="A58" s="160" t="s">
        <v>803</v>
      </c>
      <c r="B58" s="160" t="s">
        <v>596</v>
      </c>
      <c r="C58" s="161" t="s">
        <v>481</v>
      </c>
      <c r="D58" s="160" t="s">
        <v>482</v>
      </c>
      <c r="E58" s="160" t="s">
        <v>345</v>
      </c>
      <c r="F58" s="160" t="s">
        <v>346</v>
      </c>
      <c r="G58" s="161">
        <v>3.17</v>
      </c>
      <c r="H58" s="161" t="s">
        <v>13</v>
      </c>
      <c r="I58" s="161" t="s">
        <v>14</v>
      </c>
      <c r="J58" s="161" t="s">
        <v>14</v>
      </c>
      <c r="K58" s="161" t="s">
        <v>14</v>
      </c>
      <c r="L58" s="161"/>
      <c r="M58" s="161"/>
      <c r="N58" s="161"/>
      <c r="O58" s="161" t="s">
        <v>14</v>
      </c>
      <c r="P58" s="161"/>
      <c r="Q58" s="161"/>
      <c r="R58" s="161"/>
      <c r="S58" s="161" t="s">
        <v>14</v>
      </c>
      <c r="T58" s="161"/>
    </row>
    <row r="59" spans="1:20" ht="15" x14ac:dyDescent="0.25">
      <c r="A59" s="160" t="s">
        <v>584</v>
      </c>
      <c r="B59" s="160" t="s">
        <v>582</v>
      </c>
      <c r="C59" s="161" t="s">
        <v>483</v>
      </c>
      <c r="D59" s="160" t="s">
        <v>424</v>
      </c>
      <c r="E59" s="160" t="s">
        <v>354</v>
      </c>
      <c r="F59" s="160" t="s">
        <v>355</v>
      </c>
      <c r="G59" s="161">
        <v>2.57</v>
      </c>
      <c r="H59" s="161" t="s">
        <v>34</v>
      </c>
      <c r="I59" s="161" t="s">
        <v>25</v>
      </c>
      <c r="J59" s="161" t="s">
        <v>25</v>
      </c>
      <c r="K59" s="161" t="s">
        <v>14</v>
      </c>
      <c r="L59" s="161" t="s">
        <v>14</v>
      </c>
      <c r="M59" s="161"/>
      <c r="N59" s="161"/>
      <c r="O59" s="161" t="s">
        <v>14</v>
      </c>
      <c r="P59" s="161"/>
      <c r="Q59" s="161"/>
      <c r="R59" s="161"/>
      <c r="S59" s="161" t="s">
        <v>26</v>
      </c>
      <c r="T59" s="161" t="s">
        <v>26</v>
      </c>
    </row>
    <row r="60" spans="1:20" ht="15" x14ac:dyDescent="0.25">
      <c r="A60" s="160" t="s">
        <v>787</v>
      </c>
      <c r="B60" s="160" t="s">
        <v>582</v>
      </c>
      <c r="C60" s="161" t="s">
        <v>484</v>
      </c>
      <c r="D60" s="160" t="s">
        <v>51</v>
      </c>
      <c r="E60" s="160" t="s">
        <v>356</v>
      </c>
      <c r="F60" s="160" t="s">
        <v>357</v>
      </c>
      <c r="G60" s="161">
        <v>30.83</v>
      </c>
      <c r="H60" s="161" t="s">
        <v>34</v>
      </c>
      <c r="I60" s="161" t="s">
        <v>25</v>
      </c>
      <c r="J60" s="161" t="s">
        <v>25</v>
      </c>
      <c r="K60" s="161" t="s">
        <v>18</v>
      </c>
      <c r="L60" s="161" t="s">
        <v>25</v>
      </c>
      <c r="M60" s="161" t="s">
        <v>25</v>
      </c>
      <c r="N60" s="161" t="s">
        <v>25</v>
      </c>
      <c r="O60" s="161" t="s">
        <v>21</v>
      </c>
      <c r="P60" s="161" t="s">
        <v>21</v>
      </c>
      <c r="Q60" s="161"/>
      <c r="R60" s="161"/>
      <c r="S60" s="161" t="s">
        <v>26</v>
      </c>
      <c r="T60" s="161" t="s">
        <v>26</v>
      </c>
    </row>
    <row r="61" spans="1:20" ht="15" x14ac:dyDescent="0.25">
      <c r="A61" s="160" t="s">
        <v>583</v>
      </c>
      <c r="B61" s="160" t="s">
        <v>582</v>
      </c>
      <c r="C61" s="161" t="s">
        <v>485</v>
      </c>
      <c r="D61" s="160" t="s">
        <v>424</v>
      </c>
      <c r="E61" s="160" t="s">
        <v>358</v>
      </c>
      <c r="F61" s="160" t="s">
        <v>359</v>
      </c>
      <c r="G61" s="161">
        <v>1.65</v>
      </c>
      <c r="H61" s="161" t="s">
        <v>34</v>
      </c>
      <c r="I61" s="161" t="s">
        <v>25</v>
      </c>
      <c r="J61" s="161" t="s">
        <v>25</v>
      </c>
      <c r="K61" s="161" t="s">
        <v>14</v>
      </c>
      <c r="L61" s="161" t="s">
        <v>14</v>
      </c>
      <c r="M61" s="161"/>
      <c r="N61" s="161"/>
      <c r="O61" s="161" t="s">
        <v>14</v>
      </c>
      <c r="P61" s="161"/>
      <c r="Q61" s="161"/>
      <c r="R61" s="161"/>
      <c r="S61" s="161" t="s">
        <v>26</v>
      </c>
      <c r="T61" s="161"/>
    </row>
    <row r="62" spans="1:20" ht="15" x14ac:dyDescent="0.25">
      <c r="A62" s="160" t="s">
        <v>584</v>
      </c>
      <c r="B62" s="160" t="s">
        <v>582</v>
      </c>
      <c r="C62" s="161" t="s">
        <v>486</v>
      </c>
      <c r="D62" s="160" t="s">
        <v>487</v>
      </c>
      <c r="E62" s="160" t="s">
        <v>360</v>
      </c>
      <c r="F62" s="160" t="s">
        <v>361</v>
      </c>
      <c r="G62" s="161">
        <v>4.5</v>
      </c>
      <c r="H62" s="161" t="s">
        <v>17</v>
      </c>
      <c r="I62" s="161" t="s">
        <v>25</v>
      </c>
      <c r="J62" s="161" t="s">
        <v>25</v>
      </c>
      <c r="K62" s="161" t="s">
        <v>14</v>
      </c>
      <c r="L62" s="161" t="s">
        <v>14</v>
      </c>
      <c r="M62" s="161"/>
      <c r="N62" s="161"/>
      <c r="O62" s="161" t="s">
        <v>14</v>
      </c>
      <c r="P62" s="161"/>
      <c r="Q62" s="161"/>
      <c r="R62" s="161"/>
      <c r="S62" s="161" t="s">
        <v>26</v>
      </c>
      <c r="T62" s="161"/>
    </row>
    <row r="63" spans="1:20" ht="15" x14ac:dyDescent="0.25">
      <c r="A63" s="160" t="s">
        <v>583</v>
      </c>
      <c r="B63" s="160" t="s">
        <v>582</v>
      </c>
      <c r="C63" s="161" t="s">
        <v>488</v>
      </c>
      <c r="D63" s="160" t="s">
        <v>489</v>
      </c>
      <c r="E63" s="160" t="s">
        <v>362</v>
      </c>
      <c r="F63" s="160"/>
      <c r="G63" s="161">
        <v>2.2200000000000002</v>
      </c>
      <c r="H63" s="161" t="s">
        <v>34</v>
      </c>
      <c r="I63" s="161"/>
      <c r="J63" s="161"/>
      <c r="K63" s="161" t="s">
        <v>14</v>
      </c>
      <c r="L63" s="161" t="s">
        <v>14</v>
      </c>
      <c r="M63" s="161" t="s">
        <v>18</v>
      </c>
      <c r="N63" s="161"/>
      <c r="O63" s="161"/>
      <c r="P63" s="161"/>
      <c r="Q63" s="161"/>
      <c r="R63" s="161"/>
      <c r="S63" s="161" t="s">
        <v>18</v>
      </c>
      <c r="T63" s="161" t="s">
        <v>22</v>
      </c>
    </row>
    <row r="64" spans="1:20" ht="15" x14ac:dyDescent="0.25">
      <c r="A64" s="160" t="s">
        <v>582</v>
      </c>
      <c r="B64" s="160" t="s">
        <v>582</v>
      </c>
      <c r="C64" s="161" t="s">
        <v>490</v>
      </c>
      <c r="D64" s="160" t="s">
        <v>424</v>
      </c>
      <c r="E64" s="160" t="s">
        <v>363</v>
      </c>
      <c r="F64" s="160"/>
      <c r="G64" s="161">
        <v>0.5</v>
      </c>
      <c r="H64" s="161" t="s">
        <v>34</v>
      </c>
      <c r="I64" s="161"/>
      <c r="J64" s="161"/>
      <c r="K64" s="161" t="s">
        <v>18</v>
      </c>
      <c r="L64" s="161" t="s">
        <v>21</v>
      </c>
      <c r="M64" s="161"/>
      <c r="N64" s="161" t="s">
        <v>21</v>
      </c>
      <c r="O64" s="161" t="s">
        <v>21</v>
      </c>
      <c r="P64" s="161"/>
      <c r="Q64" s="161"/>
      <c r="R64" s="161"/>
      <c r="S64" s="161" t="s">
        <v>18</v>
      </c>
      <c r="T64" s="161"/>
    </row>
    <row r="65" spans="1:20" ht="15" x14ac:dyDescent="0.25">
      <c r="A65" s="160" t="s">
        <v>592</v>
      </c>
      <c r="B65" s="160" t="s">
        <v>582</v>
      </c>
      <c r="C65" s="161" t="s">
        <v>491</v>
      </c>
      <c r="D65" s="160" t="s">
        <v>424</v>
      </c>
      <c r="E65" s="160" t="s">
        <v>364</v>
      </c>
      <c r="F65" s="160"/>
      <c r="G65" s="161">
        <v>1.06</v>
      </c>
      <c r="H65" s="161" t="s">
        <v>34</v>
      </c>
      <c r="I65" s="161"/>
      <c r="J65" s="161"/>
      <c r="K65" s="161" t="s">
        <v>18</v>
      </c>
      <c r="L65" s="161" t="s">
        <v>21</v>
      </c>
      <c r="M65" s="161" t="s">
        <v>21</v>
      </c>
      <c r="N65" s="161" t="s">
        <v>21</v>
      </c>
      <c r="O65" s="161" t="s">
        <v>21</v>
      </c>
      <c r="P65" s="161" t="s">
        <v>18</v>
      </c>
      <c r="Q65" s="161"/>
      <c r="R65" s="161"/>
      <c r="S65" s="161" t="s">
        <v>14</v>
      </c>
      <c r="T65" s="161" t="s">
        <v>22</v>
      </c>
    </row>
    <row r="66" spans="1:20" ht="15" x14ac:dyDescent="0.25">
      <c r="A66" s="160" t="s">
        <v>380</v>
      </c>
      <c r="B66" s="160" t="s">
        <v>582</v>
      </c>
      <c r="C66" s="161" t="s">
        <v>492</v>
      </c>
      <c r="D66" s="160" t="s">
        <v>493</v>
      </c>
      <c r="E66" s="160" t="s">
        <v>374</v>
      </c>
      <c r="F66" s="160" t="s">
        <v>375</v>
      </c>
      <c r="G66" s="161">
        <v>1.68</v>
      </c>
      <c r="H66" s="161" t="s">
        <v>34</v>
      </c>
      <c r="I66" s="161" t="s">
        <v>25</v>
      </c>
      <c r="J66" s="161" t="s">
        <v>25</v>
      </c>
      <c r="K66" s="161" t="s">
        <v>14</v>
      </c>
      <c r="L66" s="161" t="s">
        <v>14</v>
      </c>
      <c r="M66" s="161"/>
      <c r="N66" s="161"/>
      <c r="O66" s="161" t="s">
        <v>14</v>
      </c>
      <c r="P66" s="161" t="s">
        <v>14</v>
      </c>
      <c r="Q66" s="161"/>
      <c r="R66" s="161"/>
      <c r="S66" s="161" t="s">
        <v>26</v>
      </c>
      <c r="T66" s="161"/>
    </row>
    <row r="67" spans="1:20" ht="15" x14ac:dyDescent="0.25">
      <c r="A67" s="160" t="s">
        <v>592</v>
      </c>
      <c r="B67" s="160" t="s">
        <v>582</v>
      </c>
      <c r="C67" s="161" t="s">
        <v>494</v>
      </c>
      <c r="D67" s="160" t="s">
        <v>424</v>
      </c>
      <c r="E67" s="160" t="s">
        <v>376</v>
      </c>
      <c r="F67" s="160"/>
      <c r="G67" s="161">
        <v>3.31</v>
      </c>
      <c r="H67" s="161" t="s">
        <v>34</v>
      </c>
      <c r="I67" s="161"/>
      <c r="J67" s="161"/>
      <c r="K67" s="161" t="s">
        <v>25</v>
      </c>
      <c r="L67" s="161" t="s">
        <v>21</v>
      </c>
      <c r="M67" s="161"/>
      <c r="N67" s="161" t="s">
        <v>21</v>
      </c>
      <c r="O67" s="161" t="s">
        <v>21</v>
      </c>
      <c r="P67" s="161" t="s">
        <v>21</v>
      </c>
      <c r="Q67" s="161"/>
      <c r="R67" s="161"/>
      <c r="S67" s="161" t="s">
        <v>26</v>
      </c>
      <c r="T67" s="161" t="s">
        <v>26</v>
      </c>
    </row>
    <row r="68" spans="1:20" ht="15" x14ac:dyDescent="0.25">
      <c r="A68" s="160" t="s">
        <v>380</v>
      </c>
      <c r="B68" s="160" t="s">
        <v>582</v>
      </c>
      <c r="C68" s="161" t="s">
        <v>495</v>
      </c>
      <c r="D68" s="160" t="s">
        <v>496</v>
      </c>
      <c r="E68" s="160" t="s">
        <v>377</v>
      </c>
      <c r="F68" s="160"/>
      <c r="G68" s="161">
        <v>2.11</v>
      </c>
      <c r="H68" s="161" t="s">
        <v>34</v>
      </c>
      <c r="I68" s="161"/>
      <c r="J68" s="161"/>
      <c r="K68" s="161"/>
      <c r="L68" s="161" t="s">
        <v>21</v>
      </c>
      <c r="M68" s="161"/>
      <c r="N68" s="161"/>
      <c r="O68" s="161"/>
      <c r="P68" s="161"/>
      <c r="Q68" s="161"/>
      <c r="R68" s="161"/>
      <c r="S68" s="161" t="s">
        <v>18</v>
      </c>
      <c r="T68" s="161"/>
    </row>
    <row r="69" spans="1:20" ht="15" x14ac:dyDescent="0.25">
      <c r="A69" s="160" t="s">
        <v>592</v>
      </c>
      <c r="B69" s="160" t="s">
        <v>582</v>
      </c>
      <c r="C69" s="161" t="s">
        <v>491</v>
      </c>
      <c r="D69" s="160" t="s">
        <v>424</v>
      </c>
      <c r="E69" s="160" t="s">
        <v>364</v>
      </c>
      <c r="F69" s="160"/>
      <c r="G69" s="161">
        <v>1.06</v>
      </c>
      <c r="H69" s="161" t="s">
        <v>34</v>
      </c>
      <c r="I69" s="161"/>
      <c r="J69" s="161"/>
      <c r="K69" s="161" t="s">
        <v>18</v>
      </c>
      <c r="L69" s="161" t="s">
        <v>21</v>
      </c>
      <c r="M69" s="161" t="s">
        <v>21</v>
      </c>
      <c r="N69" s="161" t="s">
        <v>21</v>
      </c>
      <c r="O69" s="161" t="s">
        <v>21</v>
      </c>
      <c r="P69" s="161" t="s">
        <v>18</v>
      </c>
      <c r="Q69" s="161"/>
      <c r="R69" s="161"/>
      <c r="S69" s="161" t="s">
        <v>14</v>
      </c>
      <c r="T69" s="161" t="s">
        <v>22</v>
      </c>
    </row>
    <row r="70" spans="1:20" ht="15" x14ac:dyDescent="0.25">
      <c r="A70" s="160" t="s">
        <v>380</v>
      </c>
      <c r="B70" s="160" t="s">
        <v>582</v>
      </c>
      <c r="C70" s="161" t="s">
        <v>497</v>
      </c>
      <c r="D70" s="160" t="s">
        <v>493</v>
      </c>
      <c r="E70" s="160" t="s">
        <v>378</v>
      </c>
      <c r="F70" s="160"/>
      <c r="G70" s="161">
        <v>7.09</v>
      </c>
      <c r="H70" s="161" t="s">
        <v>34</v>
      </c>
      <c r="I70" s="161"/>
      <c r="J70" s="161"/>
      <c r="K70" s="161" t="s">
        <v>25</v>
      </c>
      <c r="L70" s="161" t="s">
        <v>21</v>
      </c>
      <c r="M70" s="161" t="s">
        <v>14</v>
      </c>
      <c r="N70" s="161" t="s">
        <v>21</v>
      </c>
      <c r="O70" s="161" t="s">
        <v>21</v>
      </c>
      <c r="P70" s="161" t="s">
        <v>21</v>
      </c>
      <c r="Q70" s="161"/>
      <c r="R70" s="161"/>
      <c r="S70" s="161" t="s">
        <v>26</v>
      </c>
      <c r="T70" s="161" t="s">
        <v>26</v>
      </c>
    </row>
    <row r="71" spans="1:20" ht="15" x14ac:dyDescent="0.25">
      <c r="A71" s="160" t="s">
        <v>592</v>
      </c>
      <c r="B71" s="160" t="s">
        <v>582</v>
      </c>
      <c r="C71" s="161" t="s">
        <v>498</v>
      </c>
      <c r="D71" s="160" t="s">
        <v>499</v>
      </c>
      <c r="E71" s="160" t="s">
        <v>379</v>
      </c>
      <c r="F71" s="160"/>
      <c r="G71" s="161">
        <v>2.39</v>
      </c>
      <c r="H71" s="161" t="s">
        <v>34</v>
      </c>
      <c r="I71" s="161"/>
      <c r="J71" s="161"/>
      <c r="K71" s="161" t="s">
        <v>25</v>
      </c>
      <c r="L71" s="161" t="s">
        <v>21</v>
      </c>
      <c r="M71" s="161"/>
      <c r="N71" s="161" t="s">
        <v>21</v>
      </c>
      <c r="O71" s="161" t="s">
        <v>21</v>
      </c>
      <c r="P71" s="161" t="s">
        <v>21</v>
      </c>
      <c r="Q71" s="161"/>
      <c r="R71" s="161"/>
      <c r="S71" s="161" t="s">
        <v>26</v>
      </c>
      <c r="T71" s="161" t="s">
        <v>26</v>
      </c>
    </row>
    <row r="75" spans="1:20" ht="15" x14ac:dyDescent="0.25">
      <c r="C75" t="s">
        <v>3333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1"/>
  <sheetViews>
    <sheetView workbookViewId="0">
      <pane ySplit="1" topLeftCell="A2" activePane="bottomLeft" state="frozen"/>
      <selection pane="bottomLeft" activeCell="E19" sqref="E19"/>
    </sheetView>
  </sheetViews>
  <sheetFormatPr defaultRowHeight="15" x14ac:dyDescent="0.25"/>
  <cols>
    <col min="1" max="1" width="40" bestFit="1" customWidth="1"/>
    <col min="2" max="2" width="13.42578125" customWidth="1"/>
  </cols>
  <sheetData>
    <row r="1" spans="1:3" x14ac:dyDescent="0.25">
      <c r="A1" s="77" t="s">
        <v>702</v>
      </c>
      <c r="B1" s="79" t="s">
        <v>703</v>
      </c>
      <c r="C1" s="76" t="s">
        <v>704</v>
      </c>
    </row>
    <row r="2" spans="1:3" x14ac:dyDescent="0.25">
      <c r="A2" s="25" t="s">
        <v>600</v>
      </c>
      <c r="B2" s="19">
        <v>66.623507030300004</v>
      </c>
      <c r="C2" s="9">
        <f t="shared" ref="C2:C41" si="0">RANK(B2,B$2:B$41)</f>
        <v>18</v>
      </c>
    </row>
    <row r="3" spans="1:3" x14ac:dyDescent="0.25">
      <c r="A3" s="25" t="s">
        <v>315</v>
      </c>
      <c r="B3" s="19">
        <v>65.167363864199999</v>
      </c>
      <c r="C3" s="9">
        <f t="shared" si="0"/>
        <v>27</v>
      </c>
    </row>
    <row r="4" spans="1:3" x14ac:dyDescent="0.25">
      <c r="A4" s="25" t="s">
        <v>603</v>
      </c>
      <c r="B4" s="19">
        <v>63.684929956399998</v>
      </c>
      <c r="C4" s="9">
        <f t="shared" si="0"/>
        <v>31</v>
      </c>
    </row>
    <row r="5" spans="1:3" x14ac:dyDescent="0.25">
      <c r="A5" s="25" t="s">
        <v>589</v>
      </c>
      <c r="B5" s="19">
        <v>67.5621605109</v>
      </c>
      <c r="C5" s="9">
        <f t="shared" si="0"/>
        <v>16</v>
      </c>
    </row>
    <row r="6" spans="1:3" x14ac:dyDescent="0.25">
      <c r="A6" s="25" t="s">
        <v>187</v>
      </c>
      <c r="B6" s="19">
        <v>65.819696757900005</v>
      </c>
      <c r="C6" s="9">
        <f t="shared" si="0"/>
        <v>24</v>
      </c>
    </row>
    <row r="7" spans="1:3" x14ac:dyDescent="0.25">
      <c r="A7" s="25" t="s">
        <v>607</v>
      </c>
      <c r="B7" s="19">
        <v>58.033241358200002</v>
      </c>
      <c r="C7" s="9">
        <f t="shared" si="0"/>
        <v>37</v>
      </c>
    </row>
    <row r="8" spans="1:3" x14ac:dyDescent="0.25">
      <c r="A8" s="25" t="s">
        <v>608</v>
      </c>
      <c r="B8" s="19">
        <v>65.285858194599996</v>
      </c>
      <c r="C8" s="9">
        <f t="shared" si="0"/>
        <v>26</v>
      </c>
    </row>
    <row r="9" spans="1:3" x14ac:dyDescent="0.25">
      <c r="A9" s="25" t="s">
        <v>596</v>
      </c>
      <c r="B9" s="19">
        <v>64.017552777800006</v>
      </c>
      <c r="C9" s="9">
        <f t="shared" si="0"/>
        <v>29</v>
      </c>
    </row>
    <row r="10" spans="1:3" x14ac:dyDescent="0.25">
      <c r="A10" s="25" t="s">
        <v>583</v>
      </c>
      <c r="B10" s="19">
        <v>59.789101031199998</v>
      </c>
      <c r="C10" s="9">
        <f t="shared" si="0"/>
        <v>35</v>
      </c>
    </row>
    <row r="11" spans="1:3" x14ac:dyDescent="0.25">
      <c r="A11" s="25" t="s">
        <v>584</v>
      </c>
      <c r="B11" s="19">
        <v>59.192193352399997</v>
      </c>
      <c r="C11" s="9">
        <f t="shared" si="0"/>
        <v>36</v>
      </c>
    </row>
    <row r="12" spans="1:3" x14ac:dyDescent="0.25">
      <c r="A12" s="25" t="s">
        <v>602</v>
      </c>
      <c r="B12" s="19">
        <v>70.936174240900002</v>
      </c>
      <c r="C12" s="9">
        <f t="shared" si="0"/>
        <v>1</v>
      </c>
    </row>
    <row r="13" spans="1:3" x14ac:dyDescent="0.25">
      <c r="A13" s="25" t="s">
        <v>588</v>
      </c>
      <c r="B13" s="19">
        <v>66.359250285000002</v>
      </c>
      <c r="C13" s="9">
        <f t="shared" si="0"/>
        <v>20</v>
      </c>
    </row>
    <row r="14" spans="1:3" x14ac:dyDescent="0.25">
      <c r="A14" s="25" t="s">
        <v>587</v>
      </c>
      <c r="B14" s="19">
        <v>67.796695502399999</v>
      </c>
      <c r="C14" s="9">
        <f t="shared" si="0"/>
        <v>15</v>
      </c>
    </row>
    <row r="15" spans="1:3" x14ac:dyDescent="0.25">
      <c r="A15" s="25" t="s">
        <v>611</v>
      </c>
      <c r="B15" s="19">
        <v>68.4243148475</v>
      </c>
      <c r="C15" s="9">
        <f t="shared" si="0"/>
        <v>12</v>
      </c>
    </row>
    <row r="16" spans="1:3" x14ac:dyDescent="0.25">
      <c r="A16" s="25" t="s">
        <v>606</v>
      </c>
      <c r="B16" s="19">
        <v>67.325249825</v>
      </c>
      <c r="C16" s="9">
        <f t="shared" si="0"/>
        <v>17</v>
      </c>
    </row>
    <row r="17" spans="1:3" x14ac:dyDescent="0.25">
      <c r="A17" s="25" t="s">
        <v>595</v>
      </c>
      <c r="B17" s="19">
        <v>62.239646571800002</v>
      </c>
      <c r="C17" s="9">
        <f t="shared" si="0"/>
        <v>33</v>
      </c>
    </row>
    <row r="18" spans="1:3" s="39" customFormat="1" x14ac:dyDescent="0.25">
      <c r="A18" s="40" t="s">
        <v>803</v>
      </c>
      <c r="B18" s="19">
        <v>62.044680999999997</v>
      </c>
      <c r="C18" s="9">
        <f t="shared" si="0"/>
        <v>34</v>
      </c>
    </row>
    <row r="19" spans="1:3" x14ac:dyDescent="0.25">
      <c r="A19" s="25" t="s">
        <v>802</v>
      </c>
      <c r="B19" s="19">
        <v>67.902930999999995</v>
      </c>
      <c r="C19" s="9">
        <f t="shared" si="0"/>
        <v>14</v>
      </c>
    </row>
    <row r="20" spans="1:3" x14ac:dyDescent="0.25">
      <c r="A20" s="25" t="s">
        <v>591</v>
      </c>
      <c r="B20" s="19">
        <v>68.946018669899999</v>
      </c>
      <c r="C20" s="9">
        <f t="shared" si="0"/>
        <v>9</v>
      </c>
    </row>
    <row r="21" spans="1:3" x14ac:dyDescent="0.25">
      <c r="A21" s="25" t="s">
        <v>609</v>
      </c>
      <c r="B21" s="19">
        <v>69.201558521199999</v>
      </c>
      <c r="C21" s="9">
        <f t="shared" si="0"/>
        <v>7</v>
      </c>
    </row>
    <row r="22" spans="1:3" x14ac:dyDescent="0.25">
      <c r="A22" s="25" t="s">
        <v>610</v>
      </c>
      <c r="B22" s="19">
        <v>69.207854225000005</v>
      </c>
      <c r="C22" s="9">
        <f t="shared" si="0"/>
        <v>6</v>
      </c>
    </row>
    <row r="23" spans="1:3" x14ac:dyDescent="0.25">
      <c r="A23" s="25" t="s">
        <v>612</v>
      </c>
      <c r="B23" s="19">
        <v>70.158325673099995</v>
      </c>
      <c r="C23" s="9">
        <f t="shared" si="0"/>
        <v>3</v>
      </c>
    </row>
    <row r="24" spans="1:3" x14ac:dyDescent="0.25">
      <c r="A24" s="25" t="s">
        <v>605</v>
      </c>
      <c r="B24" s="19">
        <v>70.616487155100003</v>
      </c>
      <c r="C24" s="9">
        <f t="shared" si="0"/>
        <v>2</v>
      </c>
    </row>
    <row r="25" spans="1:3" x14ac:dyDescent="0.25">
      <c r="A25" s="25" t="s">
        <v>234</v>
      </c>
      <c r="B25" s="19">
        <v>65.947860375499999</v>
      </c>
      <c r="C25" s="9">
        <f t="shared" si="0"/>
        <v>22</v>
      </c>
    </row>
    <row r="26" spans="1:3" x14ac:dyDescent="0.25">
      <c r="A26" s="25" t="s">
        <v>604</v>
      </c>
      <c r="B26" s="19">
        <v>65.8861128092</v>
      </c>
      <c r="C26" s="9">
        <f t="shared" si="0"/>
        <v>23</v>
      </c>
    </row>
    <row r="27" spans="1:3" x14ac:dyDescent="0.25">
      <c r="A27" s="25" t="s">
        <v>613</v>
      </c>
      <c r="B27" s="19">
        <v>69.456827150099997</v>
      </c>
      <c r="C27" s="9">
        <f t="shared" si="0"/>
        <v>5</v>
      </c>
    </row>
    <row r="28" spans="1:3" x14ac:dyDescent="0.25">
      <c r="A28" s="25" t="s">
        <v>599</v>
      </c>
      <c r="B28" s="19">
        <v>64.617909834100004</v>
      </c>
      <c r="C28" s="9">
        <f t="shared" si="0"/>
        <v>28</v>
      </c>
    </row>
    <row r="29" spans="1:3" x14ac:dyDescent="0.25">
      <c r="A29" s="25" t="s">
        <v>586</v>
      </c>
      <c r="B29" s="19">
        <v>70.039349801200004</v>
      </c>
      <c r="C29" s="9">
        <f t="shared" si="0"/>
        <v>4</v>
      </c>
    </row>
    <row r="30" spans="1:3" x14ac:dyDescent="0.25">
      <c r="A30" s="25" t="s">
        <v>323</v>
      </c>
      <c r="B30" s="19">
        <v>68.013856234299993</v>
      </c>
      <c r="C30" s="9">
        <f t="shared" si="0"/>
        <v>13</v>
      </c>
    </row>
    <row r="31" spans="1:3" x14ac:dyDescent="0.25">
      <c r="A31" s="25" t="s">
        <v>585</v>
      </c>
      <c r="B31" s="19">
        <v>68.980150306499993</v>
      </c>
      <c r="C31" s="9">
        <f t="shared" si="0"/>
        <v>8</v>
      </c>
    </row>
    <row r="32" spans="1:3" x14ac:dyDescent="0.25">
      <c r="A32" s="25" t="s">
        <v>335</v>
      </c>
      <c r="B32" s="19">
        <v>64.009770779700006</v>
      </c>
      <c r="C32" s="9">
        <f t="shared" si="0"/>
        <v>30</v>
      </c>
    </row>
    <row r="33" spans="1:3" x14ac:dyDescent="0.25">
      <c r="A33" s="25" t="s">
        <v>601</v>
      </c>
      <c r="B33" s="19">
        <v>66.207442193600002</v>
      </c>
      <c r="C33" s="9">
        <f t="shared" si="0"/>
        <v>21</v>
      </c>
    </row>
    <row r="34" spans="1:3" x14ac:dyDescent="0.25">
      <c r="A34" s="25" t="s">
        <v>380</v>
      </c>
      <c r="B34" s="19">
        <v>44.740926348899997</v>
      </c>
      <c r="C34" s="9">
        <f t="shared" si="0"/>
        <v>40</v>
      </c>
    </row>
    <row r="35" spans="1:3" x14ac:dyDescent="0.25">
      <c r="A35" s="25" t="s">
        <v>593</v>
      </c>
      <c r="B35" s="19">
        <v>68.801633739600007</v>
      </c>
      <c r="C35" s="9">
        <f t="shared" si="0"/>
        <v>10</v>
      </c>
    </row>
    <row r="36" spans="1:3" x14ac:dyDescent="0.25">
      <c r="A36" s="25" t="s">
        <v>592</v>
      </c>
      <c r="B36" s="19">
        <v>45.1938171627</v>
      </c>
      <c r="C36" s="9">
        <f t="shared" si="0"/>
        <v>39</v>
      </c>
    </row>
    <row r="37" spans="1:3" x14ac:dyDescent="0.25">
      <c r="A37" s="25" t="s">
        <v>598</v>
      </c>
      <c r="B37" s="19">
        <v>66.501824255599999</v>
      </c>
      <c r="C37" s="9">
        <f t="shared" si="0"/>
        <v>19</v>
      </c>
    </row>
    <row r="38" spans="1:3" x14ac:dyDescent="0.25">
      <c r="A38" s="25" t="s">
        <v>531</v>
      </c>
      <c r="B38" s="19">
        <v>65.743617411900004</v>
      </c>
      <c r="C38" s="9">
        <f t="shared" si="0"/>
        <v>25</v>
      </c>
    </row>
    <row r="39" spans="1:3" x14ac:dyDescent="0.25">
      <c r="A39" s="25" t="s">
        <v>582</v>
      </c>
      <c r="B39" s="19">
        <v>47.985930066000002</v>
      </c>
      <c r="C39" s="9">
        <f t="shared" si="0"/>
        <v>38</v>
      </c>
    </row>
    <row r="40" spans="1:3" x14ac:dyDescent="0.25">
      <c r="A40" s="25" t="s">
        <v>597</v>
      </c>
      <c r="B40" s="19">
        <v>68.509372746899999</v>
      </c>
      <c r="C40" s="9">
        <f t="shared" si="0"/>
        <v>11</v>
      </c>
    </row>
    <row r="41" spans="1:3" x14ac:dyDescent="0.25">
      <c r="A41" s="25" t="s">
        <v>590</v>
      </c>
      <c r="B41" s="19">
        <v>63.036210361099997</v>
      </c>
      <c r="C41" s="9">
        <f t="shared" si="0"/>
        <v>32</v>
      </c>
    </row>
  </sheetData>
  <sortState ref="A2:C40">
    <sortCondition ref="A2:A40"/>
  </sortState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workbookViewId="0">
      <pane ySplit="1" topLeftCell="A2" activePane="bottomLeft" state="frozen"/>
      <selection pane="bottomLeft" activeCell="B2" sqref="B2:B41"/>
    </sheetView>
  </sheetViews>
  <sheetFormatPr defaultRowHeight="15" x14ac:dyDescent="0.25"/>
  <cols>
    <col min="1" max="1" width="40" bestFit="1" customWidth="1"/>
    <col min="2" max="2" width="12.5703125" bestFit="1" customWidth="1"/>
    <col min="3" max="3" width="15.7109375" bestFit="1" customWidth="1"/>
    <col min="4" max="4" width="9.140625" style="36"/>
    <col min="5" max="5" width="40" bestFit="1" customWidth="1"/>
    <col min="6" max="6" width="12.5703125" style="9" bestFit="1" customWidth="1"/>
    <col min="7" max="7" width="15.7109375" style="9" bestFit="1" customWidth="1"/>
    <col min="8" max="8" width="9.140625" style="36"/>
    <col min="9" max="9" width="40" bestFit="1" customWidth="1"/>
    <col min="10" max="10" width="10.5703125" style="9" customWidth="1"/>
    <col min="11" max="11" width="11.7109375" bestFit="1" customWidth="1"/>
  </cols>
  <sheetData>
    <row r="1" spans="1:11" x14ac:dyDescent="0.25">
      <c r="A1" s="77" t="s">
        <v>702</v>
      </c>
      <c r="B1" s="76" t="s">
        <v>794</v>
      </c>
      <c r="C1" s="76" t="s">
        <v>795</v>
      </c>
      <c r="E1" s="77" t="s">
        <v>702</v>
      </c>
      <c r="F1" s="76" t="s">
        <v>796</v>
      </c>
      <c r="G1" s="76" t="s">
        <v>797</v>
      </c>
      <c r="I1" s="77" t="s">
        <v>702</v>
      </c>
      <c r="J1" s="76" t="s">
        <v>798</v>
      </c>
      <c r="K1" s="76" t="s">
        <v>799</v>
      </c>
    </row>
    <row r="2" spans="1:11" x14ac:dyDescent="0.25">
      <c r="A2" s="28" t="s">
        <v>600</v>
      </c>
      <c r="B2" s="17">
        <v>0.57477003014399997</v>
      </c>
      <c r="C2" s="9">
        <f t="shared" ref="C2:C41" si="0">RANK(B2,B$2:B$41)</f>
        <v>16</v>
      </c>
      <c r="E2" s="29" t="s">
        <v>600</v>
      </c>
      <c r="F2" s="17">
        <v>0.48022695035500002</v>
      </c>
      <c r="G2" s="9">
        <f t="shared" ref="G2:G41" si="1">RANK(F2,F$2:F$41)</f>
        <v>2</v>
      </c>
      <c r="I2" s="30" t="s">
        <v>600</v>
      </c>
      <c r="J2" s="17">
        <v>0.70962004248099997</v>
      </c>
      <c r="K2" s="9">
        <f t="shared" ref="K2:K41" si="2">RANK(J2,J$2:J$41)</f>
        <v>9</v>
      </c>
    </row>
    <row r="3" spans="1:11" x14ac:dyDescent="0.25">
      <c r="A3" s="28" t="s">
        <v>315</v>
      </c>
      <c r="B3" s="17">
        <v>0.62166998497500003</v>
      </c>
      <c r="C3" s="9">
        <f t="shared" si="0"/>
        <v>12</v>
      </c>
      <c r="E3" s="29" t="s">
        <v>315</v>
      </c>
      <c r="F3" s="17">
        <v>0.207373683309</v>
      </c>
      <c r="G3" s="9">
        <f t="shared" si="1"/>
        <v>30</v>
      </c>
      <c r="I3" s="30" t="s">
        <v>315</v>
      </c>
      <c r="J3" s="17">
        <v>0.53979669031099997</v>
      </c>
      <c r="K3" s="9">
        <f t="shared" si="2"/>
        <v>25</v>
      </c>
    </row>
    <row r="4" spans="1:11" x14ac:dyDescent="0.25">
      <c r="A4" s="28" t="s">
        <v>603</v>
      </c>
      <c r="B4" s="17">
        <v>0.48922275293900003</v>
      </c>
      <c r="C4" s="9">
        <f t="shared" si="0"/>
        <v>29</v>
      </c>
      <c r="E4" s="29" t="s">
        <v>603</v>
      </c>
      <c r="F4" s="17">
        <v>0.18252248474800001</v>
      </c>
      <c r="G4" s="9">
        <f t="shared" si="1"/>
        <v>33</v>
      </c>
      <c r="I4" s="30" t="s">
        <v>603</v>
      </c>
      <c r="J4" s="17">
        <v>0.61633813661000003</v>
      </c>
      <c r="K4" s="9">
        <f t="shared" si="2"/>
        <v>18</v>
      </c>
    </row>
    <row r="5" spans="1:11" x14ac:dyDescent="0.25">
      <c r="A5" s="28" t="s">
        <v>589</v>
      </c>
      <c r="B5" s="17">
        <v>0.49825385081000001</v>
      </c>
      <c r="C5" s="9">
        <f t="shared" si="0"/>
        <v>28</v>
      </c>
      <c r="E5" s="29" t="s">
        <v>589</v>
      </c>
      <c r="F5" s="17">
        <v>0.34530909381500002</v>
      </c>
      <c r="G5" s="9">
        <f t="shared" si="1"/>
        <v>8</v>
      </c>
      <c r="I5" s="30" t="s">
        <v>589</v>
      </c>
      <c r="J5" s="17">
        <v>0.45383767402199998</v>
      </c>
      <c r="K5" s="9">
        <f t="shared" si="2"/>
        <v>29</v>
      </c>
    </row>
    <row r="6" spans="1:11" x14ac:dyDescent="0.25">
      <c r="A6" s="28" t="s">
        <v>187</v>
      </c>
      <c r="B6" s="17">
        <v>0.70150463281700004</v>
      </c>
      <c r="C6" s="9">
        <f t="shared" si="0"/>
        <v>9</v>
      </c>
      <c r="E6" s="29" t="s">
        <v>187</v>
      </c>
      <c r="F6" s="17">
        <v>0.28324483462299999</v>
      </c>
      <c r="G6" s="9">
        <f t="shared" si="1"/>
        <v>13</v>
      </c>
      <c r="I6" s="30" t="s">
        <v>187</v>
      </c>
      <c r="J6" s="17">
        <v>0.72070847132100002</v>
      </c>
      <c r="K6" s="9">
        <f t="shared" si="2"/>
        <v>5</v>
      </c>
    </row>
    <row r="7" spans="1:11" x14ac:dyDescent="0.25">
      <c r="A7" s="28" t="s">
        <v>607</v>
      </c>
      <c r="B7" s="17">
        <v>0.58106350218000002</v>
      </c>
      <c r="C7" s="9">
        <f t="shared" si="0"/>
        <v>15</v>
      </c>
      <c r="E7" s="29" t="s">
        <v>607</v>
      </c>
      <c r="F7" s="17">
        <v>0.39322304261800001</v>
      </c>
      <c r="G7" s="9">
        <f t="shared" si="1"/>
        <v>5</v>
      </c>
      <c r="I7" s="30" t="s">
        <v>607</v>
      </c>
      <c r="J7" s="17">
        <v>0.55163716494199999</v>
      </c>
      <c r="K7" s="9">
        <f t="shared" si="2"/>
        <v>23</v>
      </c>
    </row>
    <row r="8" spans="1:11" x14ac:dyDescent="0.25">
      <c r="A8" s="28" t="s">
        <v>608</v>
      </c>
      <c r="B8" s="17">
        <v>0.55698903585500004</v>
      </c>
      <c r="C8" s="9">
        <f t="shared" si="0"/>
        <v>19</v>
      </c>
      <c r="E8" s="29" t="s">
        <v>608</v>
      </c>
      <c r="F8" s="17">
        <v>0.23031846370100001</v>
      </c>
      <c r="G8" s="9">
        <f t="shared" si="1"/>
        <v>24</v>
      </c>
      <c r="I8" s="30" t="s">
        <v>608</v>
      </c>
      <c r="J8" s="17">
        <v>0.624904275964</v>
      </c>
      <c r="K8" s="9">
        <f t="shared" si="2"/>
        <v>17</v>
      </c>
    </row>
    <row r="9" spans="1:11" x14ac:dyDescent="0.25">
      <c r="A9" s="28" t="s">
        <v>596</v>
      </c>
      <c r="B9" s="17">
        <v>0.65614413257000004</v>
      </c>
      <c r="C9" s="9">
        <f t="shared" si="0"/>
        <v>10</v>
      </c>
      <c r="E9" s="29" t="s">
        <v>596</v>
      </c>
      <c r="F9" s="17">
        <v>0.29375170959399999</v>
      </c>
      <c r="G9" s="9">
        <f t="shared" si="1"/>
        <v>11</v>
      </c>
      <c r="I9" s="30" t="s">
        <v>596</v>
      </c>
      <c r="J9" s="17">
        <v>0.61432418341899997</v>
      </c>
      <c r="K9" s="9">
        <f t="shared" si="2"/>
        <v>19</v>
      </c>
    </row>
    <row r="10" spans="1:11" x14ac:dyDescent="0.25">
      <c r="A10" s="28" t="s">
        <v>583</v>
      </c>
      <c r="B10" s="17">
        <v>0.80127052841199997</v>
      </c>
      <c r="C10" s="9">
        <f t="shared" si="0"/>
        <v>3</v>
      </c>
      <c r="E10" s="29" t="s">
        <v>583</v>
      </c>
      <c r="F10" s="17">
        <v>0.286797336791</v>
      </c>
      <c r="G10" s="9">
        <f t="shared" si="1"/>
        <v>12</v>
      </c>
      <c r="I10" s="30" t="s">
        <v>583</v>
      </c>
      <c r="J10" s="17">
        <v>0.67134544748500002</v>
      </c>
      <c r="K10" s="9">
        <f t="shared" si="2"/>
        <v>13</v>
      </c>
    </row>
    <row r="11" spans="1:11" x14ac:dyDescent="0.25">
      <c r="A11" s="28" t="s">
        <v>584</v>
      </c>
      <c r="B11" s="17">
        <v>1.02746122309</v>
      </c>
      <c r="C11" s="9">
        <f t="shared" si="0"/>
        <v>1</v>
      </c>
      <c r="E11" s="29" t="s">
        <v>584</v>
      </c>
      <c r="F11" s="17">
        <v>0.27876005482400001</v>
      </c>
      <c r="G11" s="9">
        <f t="shared" si="1"/>
        <v>15</v>
      </c>
      <c r="I11" s="30" t="s">
        <v>584</v>
      </c>
      <c r="J11" s="17">
        <v>0.64101143458400001</v>
      </c>
      <c r="K11" s="9">
        <f t="shared" si="2"/>
        <v>15</v>
      </c>
    </row>
    <row r="12" spans="1:11" x14ac:dyDescent="0.25">
      <c r="A12" s="28" t="s">
        <v>602</v>
      </c>
      <c r="B12" s="17">
        <v>0.50854574819700005</v>
      </c>
      <c r="C12" s="9">
        <f t="shared" si="0"/>
        <v>26</v>
      </c>
      <c r="E12" s="29" t="s">
        <v>602</v>
      </c>
      <c r="F12" s="17">
        <v>0.20060426696899999</v>
      </c>
      <c r="G12" s="9">
        <f t="shared" si="1"/>
        <v>32</v>
      </c>
      <c r="I12" s="30" t="s">
        <v>602</v>
      </c>
      <c r="J12" s="17">
        <v>0.71485484025199997</v>
      </c>
      <c r="K12" s="9">
        <f t="shared" si="2"/>
        <v>8</v>
      </c>
    </row>
    <row r="13" spans="1:11" x14ac:dyDescent="0.25">
      <c r="A13" s="28" t="s">
        <v>588</v>
      </c>
      <c r="B13" s="17">
        <v>0.45128766197100001</v>
      </c>
      <c r="C13" s="9">
        <f t="shared" si="0"/>
        <v>32</v>
      </c>
      <c r="E13" s="29" t="s">
        <v>588</v>
      </c>
      <c r="F13" s="17">
        <v>0.203795588868</v>
      </c>
      <c r="G13" s="9">
        <f t="shared" si="1"/>
        <v>31</v>
      </c>
      <c r="I13" s="30" t="s">
        <v>588</v>
      </c>
      <c r="J13" s="17">
        <v>0.54611191232300005</v>
      </c>
      <c r="K13" s="9">
        <f t="shared" si="2"/>
        <v>24</v>
      </c>
    </row>
    <row r="14" spans="1:11" x14ac:dyDescent="0.25">
      <c r="A14" s="28" t="s">
        <v>587</v>
      </c>
      <c r="B14" s="17">
        <v>0.50525086355399995</v>
      </c>
      <c r="C14" s="9">
        <f t="shared" si="0"/>
        <v>27</v>
      </c>
      <c r="E14" s="29" t="s">
        <v>587</v>
      </c>
      <c r="F14" s="17">
        <v>0.211460444153</v>
      </c>
      <c r="G14" s="9">
        <f t="shared" si="1"/>
        <v>28</v>
      </c>
      <c r="I14" s="30" t="s">
        <v>587</v>
      </c>
      <c r="J14" s="17">
        <v>0.82285812332999997</v>
      </c>
      <c r="K14" s="9">
        <f t="shared" si="2"/>
        <v>3</v>
      </c>
    </row>
    <row r="15" spans="1:11" x14ac:dyDescent="0.25">
      <c r="A15" s="28" t="s">
        <v>611</v>
      </c>
      <c r="B15" s="17">
        <v>0.37386062226799999</v>
      </c>
      <c r="C15" s="9">
        <f t="shared" si="0"/>
        <v>39</v>
      </c>
      <c r="E15" s="29" t="s">
        <v>611</v>
      </c>
      <c r="F15" s="17">
        <v>0.15956247421</v>
      </c>
      <c r="G15" s="9">
        <f t="shared" si="1"/>
        <v>38</v>
      </c>
      <c r="I15" s="30" t="s">
        <v>611</v>
      </c>
      <c r="J15" s="17">
        <v>0.16013813717100001</v>
      </c>
      <c r="K15" s="9">
        <f t="shared" si="2"/>
        <v>40</v>
      </c>
    </row>
    <row r="16" spans="1:11" x14ac:dyDescent="0.25">
      <c r="A16" s="28" t="s">
        <v>606</v>
      </c>
      <c r="B16" s="17">
        <v>0.60215279965599999</v>
      </c>
      <c r="C16" s="9">
        <f t="shared" si="0"/>
        <v>14</v>
      </c>
      <c r="E16" s="29" t="s">
        <v>606</v>
      </c>
      <c r="F16" s="17">
        <v>0.52098370589499998</v>
      </c>
      <c r="G16" s="9">
        <f t="shared" si="1"/>
        <v>1</v>
      </c>
      <c r="I16" s="30" t="s">
        <v>606</v>
      </c>
      <c r="J16" s="17">
        <v>0.73275914966</v>
      </c>
      <c r="K16" s="9">
        <f t="shared" si="2"/>
        <v>4</v>
      </c>
    </row>
    <row r="17" spans="1:11" x14ac:dyDescent="0.25">
      <c r="A17" s="28" t="s">
        <v>595</v>
      </c>
      <c r="B17" s="17">
        <v>0.56555251129899997</v>
      </c>
      <c r="C17" s="9">
        <f t="shared" si="0"/>
        <v>18</v>
      </c>
      <c r="E17" s="29" t="s">
        <v>595</v>
      </c>
      <c r="F17" s="17">
        <v>0.45837002978699998</v>
      </c>
      <c r="G17" s="9">
        <f t="shared" si="1"/>
        <v>4</v>
      </c>
      <c r="I17" s="30" t="s">
        <v>595</v>
      </c>
      <c r="J17" s="17">
        <v>0.61143898549800002</v>
      </c>
      <c r="K17" s="9">
        <f t="shared" si="2"/>
        <v>20</v>
      </c>
    </row>
    <row r="18" spans="1:11" s="39" customFormat="1" x14ac:dyDescent="0.25">
      <c r="A18" s="40" t="s">
        <v>803</v>
      </c>
      <c r="B18" s="17">
        <v>0.76277399999999995</v>
      </c>
      <c r="C18" s="9">
        <f t="shared" si="0"/>
        <v>6</v>
      </c>
      <c r="D18" s="36"/>
      <c r="E18" s="40" t="s">
        <v>803</v>
      </c>
      <c r="F18" s="17">
        <v>0.36245899999999998</v>
      </c>
      <c r="G18" s="9">
        <f t="shared" si="1"/>
        <v>6</v>
      </c>
      <c r="H18" s="36"/>
      <c r="I18" s="40" t="s">
        <v>803</v>
      </c>
      <c r="J18" s="17">
        <v>0.636938</v>
      </c>
      <c r="K18" s="9">
        <f t="shared" si="2"/>
        <v>16</v>
      </c>
    </row>
    <row r="19" spans="1:11" x14ac:dyDescent="0.25">
      <c r="A19" s="28" t="s">
        <v>802</v>
      </c>
      <c r="B19" s="17">
        <v>0.530864</v>
      </c>
      <c r="C19" s="9">
        <f t="shared" si="0"/>
        <v>21</v>
      </c>
      <c r="E19" s="40" t="s">
        <v>802</v>
      </c>
      <c r="F19" s="17">
        <v>0.234484</v>
      </c>
      <c r="G19" s="9">
        <f t="shared" si="1"/>
        <v>21</v>
      </c>
      <c r="I19" s="40" t="s">
        <v>802</v>
      </c>
      <c r="J19" s="17">
        <v>0.68847100000000006</v>
      </c>
      <c r="K19" s="9">
        <f t="shared" si="2"/>
        <v>10</v>
      </c>
    </row>
    <row r="20" spans="1:11" x14ac:dyDescent="0.25">
      <c r="A20" s="28" t="s">
        <v>591</v>
      </c>
      <c r="B20" s="17">
        <v>0.51865486924399995</v>
      </c>
      <c r="C20" s="9">
        <f t="shared" si="0"/>
        <v>24</v>
      </c>
      <c r="E20" s="29" t="s">
        <v>591</v>
      </c>
      <c r="F20" s="17">
        <v>0.280375638353</v>
      </c>
      <c r="G20" s="9">
        <f t="shared" si="1"/>
        <v>14</v>
      </c>
      <c r="I20" s="30" t="s">
        <v>591</v>
      </c>
      <c r="J20" s="17">
        <v>0.71765383912900005</v>
      </c>
      <c r="K20" s="9">
        <f t="shared" si="2"/>
        <v>6</v>
      </c>
    </row>
    <row r="21" spans="1:11" x14ac:dyDescent="0.25">
      <c r="A21" s="28" t="s">
        <v>609</v>
      </c>
      <c r="B21" s="17">
        <v>0.41564808425299998</v>
      </c>
      <c r="C21" s="9">
        <f t="shared" si="0"/>
        <v>33</v>
      </c>
      <c r="E21" s="29" t="s">
        <v>609</v>
      </c>
      <c r="F21" s="17">
        <v>0.16810485541199999</v>
      </c>
      <c r="G21" s="9">
        <f t="shared" si="1"/>
        <v>36</v>
      </c>
      <c r="I21" s="30" t="s">
        <v>609</v>
      </c>
      <c r="J21" s="17">
        <v>0.34584514518199999</v>
      </c>
      <c r="K21" s="9">
        <f t="shared" si="2"/>
        <v>30</v>
      </c>
    </row>
    <row r="22" spans="1:11" x14ac:dyDescent="0.25">
      <c r="A22" s="28" t="s">
        <v>610</v>
      </c>
      <c r="B22" s="17">
        <v>0.36790220179799998</v>
      </c>
      <c r="C22" s="9">
        <f t="shared" si="0"/>
        <v>40</v>
      </c>
      <c r="E22" s="29" t="s">
        <v>610</v>
      </c>
      <c r="F22" s="17">
        <v>0.14990179632</v>
      </c>
      <c r="G22" s="9">
        <f t="shared" si="1"/>
        <v>39</v>
      </c>
      <c r="I22" s="30" t="s">
        <v>610</v>
      </c>
      <c r="J22" s="17">
        <v>0.19643828644899999</v>
      </c>
      <c r="K22" s="9">
        <f t="shared" si="2"/>
        <v>37</v>
      </c>
    </row>
    <row r="23" spans="1:11" x14ac:dyDescent="0.25">
      <c r="A23" s="28" t="s">
        <v>612</v>
      </c>
      <c r="B23" s="17">
        <v>0.38051330582600001</v>
      </c>
      <c r="C23" s="9">
        <f t="shared" si="0"/>
        <v>36</v>
      </c>
      <c r="E23" s="29" t="s">
        <v>612</v>
      </c>
      <c r="F23" s="17">
        <v>0.18133522871900001</v>
      </c>
      <c r="G23" s="9">
        <f t="shared" si="1"/>
        <v>34</v>
      </c>
      <c r="I23" s="30" t="s">
        <v>612</v>
      </c>
      <c r="J23" s="17">
        <v>0.16476182722400001</v>
      </c>
      <c r="K23" s="9">
        <f t="shared" si="2"/>
        <v>39</v>
      </c>
    </row>
    <row r="24" spans="1:11" x14ac:dyDescent="0.25">
      <c r="A24" s="28" t="s">
        <v>605</v>
      </c>
      <c r="B24" s="17">
        <v>0.37531368140900001</v>
      </c>
      <c r="C24" s="9">
        <f t="shared" si="0"/>
        <v>38</v>
      </c>
      <c r="E24" s="29" t="s">
        <v>605</v>
      </c>
      <c r="F24" s="17">
        <v>0.174749143021</v>
      </c>
      <c r="G24" s="9">
        <f t="shared" si="1"/>
        <v>35</v>
      </c>
      <c r="I24" s="30" t="s">
        <v>605</v>
      </c>
      <c r="J24" s="17">
        <v>0.165096223786</v>
      </c>
      <c r="K24" s="9">
        <f t="shared" si="2"/>
        <v>38</v>
      </c>
    </row>
    <row r="25" spans="1:11" x14ac:dyDescent="0.25">
      <c r="A25" s="28" t="s">
        <v>234</v>
      </c>
      <c r="B25" s="17">
        <v>0.60574427018499999</v>
      </c>
      <c r="C25" s="9">
        <f t="shared" si="0"/>
        <v>13</v>
      </c>
      <c r="E25" s="29" t="s">
        <v>234</v>
      </c>
      <c r="F25" s="17">
        <v>0.47498563498700003</v>
      </c>
      <c r="G25" s="9">
        <f t="shared" si="1"/>
        <v>3</v>
      </c>
      <c r="I25" s="30" t="s">
        <v>234</v>
      </c>
      <c r="J25" s="17">
        <v>0.71604898181599996</v>
      </c>
      <c r="K25" s="9">
        <f t="shared" si="2"/>
        <v>7</v>
      </c>
    </row>
    <row r="26" spans="1:11" x14ac:dyDescent="0.25">
      <c r="A26" s="28" t="s">
        <v>604</v>
      </c>
      <c r="B26" s="17">
        <v>0.51266349891100005</v>
      </c>
      <c r="C26" s="9">
        <f t="shared" si="0"/>
        <v>25</v>
      </c>
      <c r="E26" s="29" t="s">
        <v>604</v>
      </c>
      <c r="F26" s="17">
        <v>0.22063260285899999</v>
      </c>
      <c r="G26" s="9">
        <f t="shared" si="1"/>
        <v>27</v>
      </c>
      <c r="I26" s="30" t="s">
        <v>604</v>
      </c>
      <c r="J26" s="17">
        <v>0.66193976597799997</v>
      </c>
      <c r="K26" s="9">
        <f t="shared" si="2"/>
        <v>14</v>
      </c>
    </row>
    <row r="27" spans="1:11" x14ac:dyDescent="0.25">
      <c r="A27" s="28" t="s">
        <v>613</v>
      </c>
      <c r="B27" s="17">
        <v>0.52064637851200002</v>
      </c>
      <c r="C27" s="9">
        <f t="shared" si="0"/>
        <v>23</v>
      </c>
      <c r="E27" s="29" t="s">
        <v>613</v>
      </c>
      <c r="F27" s="17">
        <v>0.22227851465699999</v>
      </c>
      <c r="G27" s="9">
        <f t="shared" si="1"/>
        <v>25</v>
      </c>
      <c r="I27" s="30" t="s">
        <v>613</v>
      </c>
      <c r="J27" s="17">
        <v>0.87245173246800001</v>
      </c>
      <c r="K27" s="9">
        <f t="shared" si="2"/>
        <v>2</v>
      </c>
    </row>
    <row r="28" spans="1:11" x14ac:dyDescent="0.25">
      <c r="A28" s="28" t="s">
        <v>599</v>
      </c>
      <c r="B28" s="17">
        <v>0.48009196316800001</v>
      </c>
      <c r="C28" s="9">
        <f t="shared" si="0"/>
        <v>30</v>
      </c>
      <c r="E28" s="29" t="s">
        <v>599</v>
      </c>
      <c r="F28" s="17">
        <v>0.23345696143399999</v>
      </c>
      <c r="G28" s="9">
        <f t="shared" si="1"/>
        <v>22</v>
      </c>
      <c r="I28" s="30" t="s">
        <v>599</v>
      </c>
      <c r="J28" s="17">
        <v>0.53979186024500003</v>
      </c>
      <c r="K28" s="9">
        <f t="shared" si="2"/>
        <v>26</v>
      </c>
    </row>
    <row r="29" spans="1:11" x14ac:dyDescent="0.25">
      <c r="A29" s="28" t="s">
        <v>586</v>
      </c>
      <c r="B29" s="17">
        <v>0.405512522677</v>
      </c>
      <c r="C29" s="9">
        <f t="shared" si="0"/>
        <v>34</v>
      </c>
      <c r="E29" s="29" t="s">
        <v>586</v>
      </c>
      <c r="F29" s="17">
        <v>0.24350265283799999</v>
      </c>
      <c r="G29" s="9">
        <f t="shared" si="1"/>
        <v>20</v>
      </c>
      <c r="I29" s="30" t="s">
        <v>586</v>
      </c>
      <c r="J29" s="17">
        <v>0.27878077975999999</v>
      </c>
      <c r="K29" s="9">
        <f t="shared" si="2"/>
        <v>36</v>
      </c>
    </row>
    <row r="30" spans="1:11" x14ac:dyDescent="0.25">
      <c r="A30" s="28" t="s">
        <v>323</v>
      </c>
      <c r="B30" s="17">
        <v>0.521031057214</v>
      </c>
      <c r="C30" s="9">
        <f t="shared" si="0"/>
        <v>22</v>
      </c>
      <c r="E30" s="29" t="s">
        <v>323</v>
      </c>
      <c r="F30" s="17">
        <v>0.25623357231999999</v>
      </c>
      <c r="G30" s="9">
        <f t="shared" si="1"/>
        <v>17</v>
      </c>
      <c r="I30" s="30" t="s">
        <v>323</v>
      </c>
      <c r="J30" s="17">
        <v>0.55685729018499996</v>
      </c>
      <c r="K30" s="9">
        <f t="shared" si="2"/>
        <v>22</v>
      </c>
    </row>
    <row r="31" spans="1:11" x14ac:dyDescent="0.25">
      <c r="A31" s="28" t="s">
        <v>585</v>
      </c>
      <c r="B31" s="17">
        <v>0.40407372793500002</v>
      </c>
      <c r="C31" s="9">
        <f t="shared" si="0"/>
        <v>35</v>
      </c>
      <c r="E31" s="29" t="s">
        <v>585</v>
      </c>
      <c r="F31" s="17">
        <v>0.211001131146</v>
      </c>
      <c r="G31" s="9">
        <f t="shared" si="1"/>
        <v>29</v>
      </c>
      <c r="I31" s="30" t="s">
        <v>585</v>
      </c>
      <c r="J31" s="17">
        <v>0.32414637304499999</v>
      </c>
      <c r="K31" s="9">
        <f t="shared" si="2"/>
        <v>34</v>
      </c>
    </row>
    <row r="32" spans="1:11" x14ac:dyDescent="0.25">
      <c r="A32" s="28" t="s">
        <v>335</v>
      </c>
      <c r="B32" s="17">
        <v>0.79593484351599997</v>
      </c>
      <c r="C32" s="9">
        <f t="shared" si="0"/>
        <v>4</v>
      </c>
      <c r="E32" s="29" t="s">
        <v>335</v>
      </c>
      <c r="F32" s="17">
        <v>0.35583170581899998</v>
      </c>
      <c r="G32" s="9">
        <f t="shared" si="1"/>
        <v>7</v>
      </c>
      <c r="I32" s="30" t="s">
        <v>335</v>
      </c>
      <c r="J32" s="17">
        <v>0.67222960837099999</v>
      </c>
      <c r="K32" s="9">
        <f t="shared" si="2"/>
        <v>12</v>
      </c>
    </row>
    <row r="33" spans="1:11" x14ac:dyDescent="0.25">
      <c r="A33" s="28" t="s">
        <v>601</v>
      </c>
      <c r="B33" s="17">
        <v>0.53362693070099998</v>
      </c>
      <c r="C33" s="9">
        <f t="shared" si="0"/>
        <v>20</v>
      </c>
      <c r="E33" s="29" t="s">
        <v>601</v>
      </c>
      <c r="F33" s="17">
        <v>0.24737784502499999</v>
      </c>
      <c r="G33" s="9">
        <f t="shared" si="1"/>
        <v>18</v>
      </c>
      <c r="I33" s="30" t="s">
        <v>601</v>
      </c>
      <c r="J33" s="17">
        <v>0.52676753169400004</v>
      </c>
      <c r="K33" s="9">
        <f t="shared" si="2"/>
        <v>27</v>
      </c>
    </row>
    <row r="34" spans="1:11" x14ac:dyDescent="0.25">
      <c r="A34" s="28" t="s">
        <v>380</v>
      </c>
      <c r="B34" s="17">
        <v>0.74208332361999996</v>
      </c>
      <c r="C34" s="9">
        <f t="shared" si="0"/>
        <v>7</v>
      </c>
      <c r="E34" s="29" t="s">
        <v>380</v>
      </c>
      <c r="F34" s="17">
        <v>0.231068713221</v>
      </c>
      <c r="G34" s="9">
        <f t="shared" si="1"/>
        <v>23</v>
      </c>
      <c r="I34" s="30" t="s">
        <v>380</v>
      </c>
      <c r="J34" s="17">
        <v>0.30930394265900002</v>
      </c>
      <c r="K34" s="9">
        <f t="shared" si="2"/>
        <v>35</v>
      </c>
    </row>
    <row r="35" spans="1:11" x14ac:dyDescent="0.25">
      <c r="A35" s="28" t="s">
        <v>593</v>
      </c>
      <c r="B35" s="17">
        <v>0.456463650261</v>
      </c>
      <c r="C35" s="9">
        <f t="shared" si="0"/>
        <v>31</v>
      </c>
      <c r="E35" s="29" t="s">
        <v>593</v>
      </c>
      <c r="F35" s="17">
        <v>0.246581118622</v>
      </c>
      <c r="G35" s="9">
        <f t="shared" si="1"/>
        <v>19</v>
      </c>
      <c r="I35" s="30" t="s">
        <v>593</v>
      </c>
      <c r="J35" s="17">
        <v>0.59376261265899999</v>
      </c>
      <c r="K35" s="9">
        <f t="shared" si="2"/>
        <v>21</v>
      </c>
    </row>
    <row r="36" spans="1:11" x14ac:dyDescent="0.25">
      <c r="A36" s="28" t="s">
        <v>592</v>
      </c>
      <c r="B36" s="17">
        <v>0.79366386844600001</v>
      </c>
      <c r="C36" s="9">
        <f t="shared" si="0"/>
        <v>5</v>
      </c>
      <c r="E36" s="29" t="s">
        <v>592</v>
      </c>
      <c r="F36" s="17">
        <v>0.125323837774</v>
      </c>
      <c r="G36" s="9">
        <f t="shared" si="1"/>
        <v>40</v>
      </c>
      <c r="I36" s="30" t="s">
        <v>592</v>
      </c>
      <c r="J36" s="17">
        <v>0.32902447549699998</v>
      </c>
      <c r="K36" s="9">
        <f t="shared" si="2"/>
        <v>31</v>
      </c>
    </row>
    <row r="37" spans="1:11" x14ac:dyDescent="0.25">
      <c r="A37" s="28" t="s">
        <v>598</v>
      </c>
      <c r="B37" s="17">
        <v>0.62997488038600002</v>
      </c>
      <c r="C37" s="9">
        <f t="shared" si="0"/>
        <v>11</v>
      </c>
      <c r="E37" s="29" t="s">
        <v>598</v>
      </c>
      <c r="F37" s="17">
        <v>0.22135536234600001</v>
      </c>
      <c r="G37" s="9">
        <f t="shared" si="1"/>
        <v>26</v>
      </c>
      <c r="I37" s="30" t="s">
        <v>598</v>
      </c>
      <c r="J37" s="17">
        <v>1.0597729363799999</v>
      </c>
      <c r="K37" s="9">
        <f t="shared" si="2"/>
        <v>1</v>
      </c>
    </row>
    <row r="38" spans="1:11" x14ac:dyDescent="0.25">
      <c r="A38" s="28" t="s">
        <v>531</v>
      </c>
      <c r="B38" s="17">
        <v>0.88594831638600002</v>
      </c>
      <c r="C38" s="9">
        <f t="shared" si="0"/>
        <v>2</v>
      </c>
      <c r="E38" s="29" t="s">
        <v>531</v>
      </c>
      <c r="F38" s="17">
        <v>0.26392265238599999</v>
      </c>
      <c r="G38" s="9">
        <f t="shared" si="1"/>
        <v>16</v>
      </c>
      <c r="I38" s="30" t="s">
        <v>531</v>
      </c>
      <c r="J38" s="17">
        <v>0.687853694716</v>
      </c>
      <c r="K38" s="9">
        <f t="shared" si="2"/>
        <v>11</v>
      </c>
    </row>
    <row r="39" spans="1:11" x14ac:dyDescent="0.25">
      <c r="A39" s="28" t="s">
        <v>582</v>
      </c>
      <c r="B39" s="17">
        <v>0.71142361148699995</v>
      </c>
      <c r="C39" s="9">
        <f t="shared" si="0"/>
        <v>8</v>
      </c>
      <c r="E39" s="29" t="s">
        <v>582</v>
      </c>
      <c r="F39" s="17">
        <v>0.29590594240599999</v>
      </c>
      <c r="G39" s="9">
        <f t="shared" si="1"/>
        <v>9</v>
      </c>
      <c r="I39" s="30" t="s">
        <v>582</v>
      </c>
      <c r="J39" s="17">
        <v>0.328269370522</v>
      </c>
      <c r="K39" s="9">
        <f t="shared" si="2"/>
        <v>33</v>
      </c>
    </row>
    <row r="40" spans="1:11" x14ac:dyDescent="0.25">
      <c r="A40" s="28" t="s">
        <v>597</v>
      </c>
      <c r="B40" s="17">
        <v>0.37972224735900001</v>
      </c>
      <c r="C40" s="9">
        <f t="shared" si="0"/>
        <v>37</v>
      </c>
      <c r="E40" s="29" t="s">
        <v>597</v>
      </c>
      <c r="F40" s="17">
        <v>0.161513796224</v>
      </c>
      <c r="G40" s="9">
        <f t="shared" si="1"/>
        <v>37</v>
      </c>
      <c r="I40" s="30" t="s">
        <v>597</v>
      </c>
      <c r="J40" s="17">
        <v>0.32881023071400001</v>
      </c>
      <c r="K40" s="9">
        <f t="shared" si="2"/>
        <v>32</v>
      </c>
    </row>
    <row r="41" spans="1:11" x14ac:dyDescent="0.25">
      <c r="A41" s="28" t="s">
        <v>590</v>
      </c>
      <c r="B41" s="17">
        <v>0.56738388094500003</v>
      </c>
      <c r="C41" s="9">
        <f t="shared" si="0"/>
        <v>17</v>
      </c>
      <c r="E41" s="29" t="s">
        <v>590</v>
      </c>
      <c r="F41" s="17">
        <v>0.29521269036600001</v>
      </c>
      <c r="G41" s="9">
        <f t="shared" si="1"/>
        <v>10</v>
      </c>
      <c r="I41" s="30" t="s">
        <v>590</v>
      </c>
      <c r="J41" s="17">
        <v>0.49815606064000001</v>
      </c>
      <c r="K41" s="9">
        <f t="shared" si="2"/>
        <v>28</v>
      </c>
    </row>
  </sheetData>
  <sortState ref="I2:K40">
    <sortCondition ref="I2:I40"/>
  </sortState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workbookViewId="0">
      <pane xSplit="1" topLeftCell="B1" activePane="topRight" state="frozen"/>
      <selection pane="topRight" activeCell="I2" sqref="I2:I41"/>
    </sheetView>
  </sheetViews>
  <sheetFormatPr defaultRowHeight="15" x14ac:dyDescent="0.25"/>
  <cols>
    <col min="1" max="1" width="40" bestFit="1" customWidth="1"/>
    <col min="2" max="2" width="14.7109375" style="9" customWidth="1"/>
    <col min="3" max="3" width="15.42578125" style="9" bestFit="1" customWidth="1"/>
    <col min="4" max="4" width="17.5703125" style="9" bestFit="1" customWidth="1"/>
    <col min="5" max="5" width="13.7109375" bestFit="1" customWidth="1"/>
    <col min="6" max="6" width="23" customWidth="1"/>
    <col min="7" max="7" width="13" bestFit="1" customWidth="1"/>
    <col min="8" max="8" width="14.140625" customWidth="1"/>
    <col min="9" max="9" width="16.140625" bestFit="1" customWidth="1"/>
    <col min="10" max="10" width="16.140625" style="187" customWidth="1"/>
    <col min="11" max="11" width="20.5703125" bestFit="1" customWidth="1"/>
    <col min="12" max="12" width="10.28515625" bestFit="1" customWidth="1"/>
    <col min="13" max="13" width="15.140625" bestFit="1" customWidth="1"/>
    <col min="14" max="14" width="14" bestFit="1" customWidth="1"/>
    <col min="15" max="15" width="16.42578125" bestFit="1" customWidth="1"/>
    <col min="16" max="16" width="15.5703125" bestFit="1" customWidth="1"/>
    <col min="17" max="17" width="16" bestFit="1" customWidth="1"/>
    <col min="18" max="18" width="20.85546875" bestFit="1" customWidth="1"/>
    <col min="19" max="19" width="10.85546875" bestFit="1" customWidth="1"/>
    <col min="20" max="20" width="15.5703125" bestFit="1" customWidth="1"/>
    <col min="21" max="21" width="12.7109375" bestFit="1" customWidth="1"/>
    <col min="22" max="22" width="13" bestFit="1" customWidth="1"/>
    <col min="23" max="23" width="11.85546875" bestFit="1" customWidth="1"/>
    <col min="24" max="24" width="14.28515625" bestFit="1" customWidth="1"/>
    <col min="25" max="25" width="13.42578125" bestFit="1" customWidth="1"/>
    <col min="26" max="26" width="14.140625" bestFit="1" customWidth="1"/>
    <col min="27" max="27" width="16.85546875" bestFit="1" customWidth="1"/>
    <col min="28" max="28" width="8.85546875" bestFit="1" customWidth="1"/>
    <col min="29" max="29" width="13.7109375" bestFit="1" customWidth="1"/>
    <col min="30" max="30" width="10.7109375" bestFit="1" customWidth="1"/>
    <col min="31" max="31" width="11" bestFit="1" customWidth="1"/>
    <col min="32" max="32" width="9.85546875" bestFit="1" customWidth="1"/>
    <col min="33" max="33" width="12.28515625" bestFit="1" customWidth="1"/>
    <col min="34" max="34" width="11.42578125" bestFit="1" customWidth="1"/>
    <col min="35" max="35" width="13" customWidth="1"/>
    <col min="36" max="36" width="13.85546875" bestFit="1" customWidth="1"/>
    <col min="37" max="37" width="18.7109375" style="70" bestFit="1" customWidth="1"/>
    <col min="38" max="38" width="16.42578125" bestFit="1" customWidth="1"/>
    <col min="39" max="39" width="11" customWidth="1"/>
    <col min="40" max="40" width="15.28515625" customWidth="1"/>
    <col min="41" max="41" width="11.5703125" style="70" customWidth="1"/>
    <col min="42" max="42" width="13.42578125" style="70" bestFit="1" customWidth="1"/>
    <col min="43" max="43" width="7.7109375" bestFit="1" customWidth="1"/>
    <col min="44" max="44" width="12.5703125" bestFit="1" customWidth="1"/>
    <col min="45" max="45" width="9.85546875" customWidth="1"/>
    <col min="46" max="46" width="9.28515625" bestFit="1" customWidth="1"/>
    <col min="47" max="47" width="8.42578125" bestFit="1" customWidth="1"/>
  </cols>
  <sheetData>
    <row r="1" spans="1:47" x14ac:dyDescent="0.25">
      <c r="A1" s="9" t="s">
        <v>702</v>
      </c>
      <c r="B1" s="9" t="s">
        <v>800</v>
      </c>
      <c r="C1" s="9" t="s">
        <v>801</v>
      </c>
      <c r="D1" s="9" t="s">
        <v>804</v>
      </c>
      <c r="E1" s="45" t="s">
        <v>807</v>
      </c>
      <c r="F1" s="45" t="s">
        <v>808</v>
      </c>
      <c r="G1" s="45" t="s">
        <v>809</v>
      </c>
      <c r="H1" s="45" t="s">
        <v>810</v>
      </c>
      <c r="I1" s="45" t="s">
        <v>811</v>
      </c>
      <c r="J1" s="45" t="s">
        <v>3215</v>
      </c>
      <c r="K1" s="45" t="s">
        <v>812</v>
      </c>
      <c r="L1" s="45" t="s">
        <v>813</v>
      </c>
      <c r="M1" s="45" t="s">
        <v>814</v>
      </c>
      <c r="N1" s="45" t="s">
        <v>815</v>
      </c>
      <c r="O1" s="45" t="s">
        <v>816</v>
      </c>
      <c r="P1" s="45" t="s">
        <v>817</v>
      </c>
      <c r="Q1" s="52" t="s">
        <v>818</v>
      </c>
      <c r="R1" s="52" t="s">
        <v>819</v>
      </c>
      <c r="S1" s="52" t="s">
        <v>820</v>
      </c>
      <c r="T1" s="52" t="s">
        <v>821</v>
      </c>
      <c r="U1" s="52" t="s">
        <v>822</v>
      </c>
      <c r="V1" s="52" t="s">
        <v>823</v>
      </c>
      <c r="W1" s="52" t="s">
        <v>824</v>
      </c>
      <c r="X1" s="52" t="s">
        <v>825</v>
      </c>
      <c r="Y1" s="52" t="s">
        <v>826</v>
      </c>
      <c r="Z1" s="49" t="s">
        <v>827</v>
      </c>
      <c r="AA1" s="49" t="s">
        <v>828</v>
      </c>
      <c r="AB1" s="49" t="s">
        <v>829</v>
      </c>
      <c r="AC1" s="49" t="s">
        <v>830</v>
      </c>
      <c r="AD1" s="49" t="s">
        <v>831</v>
      </c>
      <c r="AE1" s="49" t="s">
        <v>832</v>
      </c>
      <c r="AF1" s="49" t="s">
        <v>833</v>
      </c>
      <c r="AG1" s="49" t="s">
        <v>834</v>
      </c>
      <c r="AH1" s="49" t="s">
        <v>835</v>
      </c>
      <c r="AI1" s="46" t="s">
        <v>836</v>
      </c>
      <c r="AJ1" s="46" t="s">
        <v>837</v>
      </c>
      <c r="AK1" s="73" t="s">
        <v>910</v>
      </c>
      <c r="AL1" s="46" t="s">
        <v>838</v>
      </c>
      <c r="AM1" s="46" t="s">
        <v>839</v>
      </c>
      <c r="AN1" s="46" t="s">
        <v>840</v>
      </c>
      <c r="AO1" s="73" t="s">
        <v>909</v>
      </c>
      <c r="AP1" s="73" t="s">
        <v>908</v>
      </c>
      <c r="AQ1" s="46" t="s">
        <v>841</v>
      </c>
      <c r="AR1" s="46" t="s">
        <v>842</v>
      </c>
      <c r="AS1" s="46" t="s">
        <v>843</v>
      </c>
      <c r="AT1" s="46" t="s">
        <v>844</v>
      </c>
      <c r="AU1" s="46" t="s">
        <v>845</v>
      </c>
    </row>
    <row r="2" spans="1:47" x14ac:dyDescent="0.25">
      <c r="A2" s="32" t="s">
        <v>600</v>
      </c>
      <c r="B2" s="23">
        <v>20055.1307103</v>
      </c>
      <c r="C2" s="23">
        <v>6096.5516972100004</v>
      </c>
      <c r="D2" s="35">
        <v>0.30398962665842449</v>
      </c>
      <c r="E2" s="41">
        <v>12</v>
      </c>
      <c r="F2" s="45">
        <v>23</v>
      </c>
      <c r="G2" s="44">
        <v>1823.3500000000001</v>
      </c>
      <c r="H2" s="45">
        <v>27</v>
      </c>
      <c r="I2" s="43">
        <v>9.0916884379295335E-2</v>
      </c>
      <c r="J2" s="43" t="s">
        <v>3210</v>
      </c>
      <c r="K2" s="41">
        <v>32</v>
      </c>
      <c r="L2" s="42">
        <v>5.3473002989003751E-3</v>
      </c>
      <c r="M2" s="42">
        <v>0.98360983903254984</v>
      </c>
      <c r="N2" s="42">
        <v>0</v>
      </c>
      <c r="O2" s="42">
        <v>7.1297337318671668E-3</v>
      </c>
      <c r="P2" s="42">
        <v>3.9131269366825998E-3</v>
      </c>
      <c r="Q2" s="53">
        <v>11</v>
      </c>
      <c r="R2" s="52">
        <v>21</v>
      </c>
      <c r="S2" s="53">
        <v>1723.45</v>
      </c>
      <c r="T2" s="52">
        <v>18</v>
      </c>
      <c r="U2" s="54">
        <v>5.3683071662771207E-3</v>
      </c>
      <c r="V2" s="54">
        <v>0.98747394994535342</v>
      </c>
      <c r="W2" s="54">
        <v>0</v>
      </c>
      <c r="X2" s="54">
        <v>7.1577428883694942E-3</v>
      </c>
      <c r="Y2" s="54">
        <v>0</v>
      </c>
      <c r="Z2" s="50">
        <v>0</v>
      </c>
      <c r="AA2" s="50">
        <v>0</v>
      </c>
      <c r="AB2" s="50">
        <v>0</v>
      </c>
      <c r="AC2" s="49">
        <v>13</v>
      </c>
      <c r="AD2" s="51">
        <v>0</v>
      </c>
      <c r="AE2" s="51">
        <v>0</v>
      </c>
      <c r="AF2" s="51">
        <v>0</v>
      </c>
      <c r="AG2" s="51">
        <v>0</v>
      </c>
      <c r="AH2" s="51">
        <v>0</v>
      </c>
      <c r="AI2" s="47">
        <v>4</v>
      </c>
      <c r="AJ2" s="47">
        <v>4</v>
      </c>
      <c r="AK2" s="74">
        <v>9</v>
      </c>
      <c r="AL2" s="47">
        <v>0</v>
      </c>
      <c r="AM2" s="47">
        <v>904</v>
      </c>
      <c r="AN2" s="46">
        <v>7</v>
      </c>
      <c r="AO2" s="74">
        <v>904</v>
      </c>
      <c r="AP2" s="73">
        <v>5</v>
      </c>
      <c r="AQ2" s="48">
        <v>0</v>
      </c>
      <c r="AR2" s="48">
        <v>1</v>
      </c>
      <c r="AS2" s="48">
        <v>0</v>
      </c>
      <c r="AT2" s="48">
        <v>0</v>
      </c>
      <c r="AU2" s="48">
        <v>0</v>
      </c>
    </row>
    <row r="3" spans="1:47" x14ac:dyDescent="0.25">
      <c r="A3" s="32" t="s">
        <v>315</v>
      </c>
      <c r="B3" s="23">
        <v>17093.559308299999</v>
      </c>
      <c r="C3" s="23">
        <v>4445.9434805999999</v>
      </c>
      <c r="D3" s="35">
        <v>0.26009465907087093</v>
      </c>
      <c r="E3" s="41">
        <v>23</v>
      </c>
      <c r="F3" s="45">
        <v>11</v>
      </c>
      <c r="G3" s="44">
        <v>2482.692</v>
      </c>
      <c r="H3" s="45">
        <v>18</v>
      </c>
      <c r="I3" s="43">
        <v>0.14524137163138964</v>
      </c>
      <c r="J3" s="43" t="s">
        <v>3211</v>
      </c>
      <c r="K3" s="41">
        <v>22</v>
      </c>
      <c r="L3" s="42">
        <v>6.6116924581917076E-4</v>
      </c>
      <c r="M3" s="42">
        <v>0.89595471061759602</v>
      </c>
      <c r="N3" s="42">
        <v>9.9829446771965577E-2</v>
      </c>
      <c r="O3" s="42">
        <v>3.5546733646191981E-3</v>
      </c>
      <c r="P3" s="42">
        <v>0</v>
      </c>
      <c r="Q3" s="53">
        <v>21</v>
      </c>
      <c r="R3" s="52">
        <v>10</v>
      </c>
      <c r="S3" s="53">
        <v>2411.692</v>
      </c>
      <c r="T3" s="52">
        <v>12</v>
      </c>
      <c r="U3" s="54">
        <v>6.7988718259137887E-4</v>
      </c>
      <c r="V3" s="54">
        <v>0.90529098440353417</v>
      </c>
      <c r="W3" s="54">
        <v>9.0373820980587397E-2</v>
      </c>
      <c r="X3" s="54">
        <v>3.6553074332869835E-3</v>
      </c>
      <c r="Y3" s="54">
        <v>0</v>
      </c>
      <c r="Z3" s="50">
        <v>0</v>
      </c>
      <c r="AA3" s="50">
        <v>0</v>
      </c>
      <c r="AB3" s="50">
        <v>0</v>
      </c>
      <c r="AC3" s="49">
        <v>13</v>
      </c>
      <c r="AD3" s="51">
        <v>0</v>
      </c>
      <c r="AE3" s="51">
        <v>0</v>
      </c>
      <c r="AF3" s="51">
        <v>0</v>
      </c>
      <c r="AG3" s="51">
        <v>0</v>
      </c>
      <c r="AH3" s="51">
        <v>0</v>
      </c>
      <c r="AI3" s="47">
        <v>7</v>
      </c>
      <c r="AJ3" s="47">
        <v>5</v>
      </c>
      <c r="AK3" s="74">
        <v>6</v>
      </c>
      <c r="AL3" s="47">
        <v>0</v>
      </c>
      <c r="AM3" s="47">
        <v>865.69200000000001</v>
      </c>
      <c r="AN3" s="46">
        <v>8</v>
      </c>
      <c r="AO3" s="74">
        <v>794.69200000000001</v>
      </c>
      <c r="AP3" s="73">
        <v>6</v>
      </c>
      <c r="AQ3" s="48">
        <v>3.515683365837128E-4</v>
      </c>
      <c r="AR3" s="48">
        <v>0.76995711842872383</v>
      </c>
      <c r="AS3" s="48">
        <v>0.22969131323469238</v>
      </c>
      <c r="AT3" s="48">
        <v>0</v>
      </c>
      <c r="AU3" s="48">
        <v>0</v>
      </c>
    </row>
    <row r="4" spans="1:47" x14ac:dyDescent="0.25">
      <c r="A4" s="32" t="s">
        <v>603</v>
      </c>
      <c r="B4" s="23">
        <v>16308.349614799999</v>
      </c>
      <c r="C4" s="23">
        <v>8163.5003831599997</v>
      </c>
      <c r="D4" s="35">
        <v>0.50057182829533753</v>
      </c>
      <c r="E4" s="41">
        <v>13</v>
      </c>
      <c r="F4" s="45">
        <v>20</v>
      </c>
      <c r="G4" s="44">
        <v>9887</v>
      </c>
      <c r="H4" s="45">
        <v>2</v>
      </c>
      <c r="I4" s="43">
        <v>0.60625386587416807</v>
      </c>
      <c r="J4" s="43" t="s">
        <v>3214</v>
      </c>
      <c r="K4" s="41">
        <v>1</v>
      </c>
      <c r="L4" s="42">
        <v>0.94240565148203503</v>
      </c>
      <c r="M4" s="42">
        <v>6.7343609776645864E-3</v>
      </c>
      <c r="N4" s="42">
        <v>5.0261634745708543E-2</v>
      </c>
      <c r="O4" s="42">
        <v>5.9835279459176827E-4</v>
      </c>
      <c r="P4" s="42">
        <v>0</v>
      </c>
      <c r="Q4" s="53">
        <v>4</v>
      </c>
      <c r="R4" s="52">
        <v>34</v>
      </c>
      <c r="S4" s="53">
        <v>87</v>
      </c>
      <c r="T4" s="52">
        <v>37</v>
      </c>
      <c r="U4" s="54">
        <v>0</v>
      </c>
      <c r="V4" s="54">
        <v>0.77619540229885053</v>
      </c>
      <c r="W4" s="54">
        <v>0</v>
      </c>
      <c r="X4" s="54">
        <v>6.8965517241379309E-2</v>
      </c>
      <c r="Y4" s="54">
        <v>0.15483908045977016</v>
      </c>
      <c r="Z4" s="50">
        <v>2</v>
      </c>
      <c r="AA4" s="50">
        <v>0</v>
      </c>
      <c r="AB4" s="50">
        <v>4510</v>
      </c>
      <c r="AC4" s="49">
        <v>2</v>
      </c>
      <c r="AD4" s="51">
        <v>1</v>
      </c>
      <c r="AE4" s="51">
        <v>0</v>
      </c>
      <c r="AF4" s="51">
        <v>0</v>
      </c>
      <c r="AG4" s="51">
        <v>0</v>
      </c>
      <c r="AH4" s="51">
        <v>0</v>
      </c>
      <c r="AI4" s="47">
        <v>1</v>
      </c>
      <c r="AJ4" s="47">
        <v>1</v>
      </c>
      <c r="AK4" s="74">
        <v>23</v>
      </c>
      <c r="AL4" s="47">
        <v>0</v>
      </c>
      <c r="AM4" s="47">
        <v>30</v>
      </c>
      <c r="AN4" s="46">
        <v>31</v>
      </c>
      <c r="AO4" s="74">
        <v>30</v>
      </c>
      <c r="AP4" s="73">
        <v>30</v>
      </c>
      <c r="AQ4" s="48">
        <v>0</v>
      </c>
      <c r="AR4" s="48">
        <v>0.58466666666666667</v>
      </c>
      <c r="AS4" s="48">
        <v>0</v>
      </c>
      <c r="AT4" s="48">
        <v>0.2</v>
      </c>
      <c r="AU4" s="48">
        <v>0.21533333333333335</v>
      </c>
    </row>
    <row r="5" spans="1:47" x14ac:dyDescent="0.25">
      <c r="A5" s="32" t="s">
        <v>589</v>
      </c>
      <c r="B5" s="23">
        <v>14790.815246</v>
      </c>
      <c r="C5" s="23">
        <v>4753.40915795</v>
      </c>
      <c r="D5" s="35">
        <v>0.32137573750273857</v>
      </c>
      <c r="E5" s="41">
        <v>13</v>
      </c>
      <c r="F5" s="45">
        <v>20</v>
      </c>
      <c r="G5" s="44">
        <v>2120.7800000000002</v>
      </c>
      <c r="H5" s="45">
        <v>23</v>
      </c>
      <c r="I5" s="43">
        <v>0.14338492941242978</v>
      </c>
      <c r="J5" s="43" t="s">
        <v>3211</v>
      </c>
      <c r="K5" s="41">
        <v>23</v>
      </c>
      <c r="L5" s="42">
        <v>4.2437216495817571E-4</v>
      </c>
      <c r="M5" s="42">
        <v>0.5326229028942181</v>
      </c>
      <c r="N5" s="42">
        <v>0.38287799771782083</v>
      </c>
      <c r="O5" s="42">
        <v>2.3576231386565317E-3</v>
      </c>
      <c r="P5" s="42">
        <v>8.1717104084346362E-2</v>
      </c>
      <c r="Q5" s="53">
        <v>10</v>
      </c>
      <c r="R5" s="52">
        <v>25</v>
      </c>
      <c r="S5" s="53">
        <v>951.18</v>
      </c>
      <c r="T5" s="52">
        <v>26</v>
      </c>
      <c r="U5" s="54">
        <v>9.4619314956159717E-4</v>
      </c>
      <c r="V5" s="54">
        <v>0.99024159465085482</v>
      </c>
      <c r="W5" s="54">
        <v>0</v>
      </c>
      <c r="X5" s="54">
        <v>5.2566286086755398E-3</v>
      </c>
      <c r="Y5" s="54">
        <v>3.5555835909080809E-3</v>
      </c>
      <c r="Z5" s="50">
        <v>0</v>
      </c>
      <c r="AA5" s="50">
        <v>0</v>
      </c>
      <c r="AB5" s="50">
        <v>0</v>
      </c>
      <c r="AC5" s="49">
        <v>13</v>
      </c>
      <c r="AD5" s="51">
        <v>0</v>
      </c>
      <c r="AE5" s="51">
        <v>0</v>
      </c>
      <c r="AF5" s="51">
        <v>0</v>
      </c>
      <c r="AG5" s="51">
        <v>0</v>
      </c>
      <c r="AH5" s="51">
        <v>0</v>
      </c>
      <c r="AI5" s="47">
        <v>5</v>
      </c>
      <c r="AJ5" s="47">
        <v>5</v>
      </c>
      <c r="AK5" s="74">
        <v>6</v>
      </c>
      <c r="AL5" s="47">
        <v>0</v>
      </c>
      <c r="AM5" s="47">
        <v>328.45000000000005</v>
      </c>
      <c r="AN5" s="46">
        <v>15</v>
      </c>
      <c r="AO5" s="74">
        <v>328.45000000000005</v>
      </c>
      <c r="AP5" s="73">
        <v>13</v>
      </c>
      <c r="AQ5" s="48">
        <v>2.2834525803014155E-3</v>
      </c>
      <c r="AR5" s="48">
        <v>0.91585020551073204</v>
      </c>
      <c r="AS5" s="48">
        <v>0</v>
      </c>
      <c r="AT5" s="48">
        <v>1.5223017202009435E-2</v>
      </c>
      <c r="AU5" s="48">
        <v>6.6643324706957108E-2</v>
      </c>
    </row>
    <row r="6" spans="1:47" x14ac:dyDescent="0.25">
      <c r="A6" s="32" t="s">
        <v>187</v>
      </c>
      <c r="B6" s="23">
        <v>37904.5240567</v>
      </c>
      <c r="C6" s="23">
        <v>4751.5111216599998</v>
      </c>
      <c r="D6" s="35">
        <v>0.1253547232133132</v>
      </c>
      <c r="E6" s="41">
        <v>58</v>
      </c>
      <c r="F6" s="45">
        <v>3</v>
      </c>
      <c r="G6" s="44">
        <v>10655.777</v>
      </c>
      <c r="H6" s="45">
        <v>1</v>
      </c>
      <c r="I6" s="43">
        <v>0.28112150898031091</v>
      </c>
      <c r="J6" s="43" t="s">
        <v>3214</v>
      </c>
      <c r="K6" s="41">
        <v>5</v>
      </c>
      <c r="L6" s="42">
        <v>4.2043939590614483E-4</v>
      </c>
      <c r="M6" s="42">
        <v>0.88605457403139509</v>
      </c>
      <c r="N6" s="42">
        <v>0.10817311508219978</v>
      </c>
      <c r="O6" s="42">
        <v>5.3518714904989308E-3</v>
      </c>
      <c r="P6" s="42">
        <v>0</v>
      </c>
      <c r="Q6" s="53">
        <v>54</v>
      </c>
      <c r="R6" s="52">
        <v>4</v>
      </c>
      <c r="S6" s="53">
        <v>9417.1769999999997</v>
      </c>
      <c r="T6" s="52">
        <v>1</v>
      </c>
      <c r="U6" s="54">
        <v>4.8071313560310824E-4</v>
      </c>
      <c r="V6" s="54">
        <v>0.92867036406111836</v>
      </c>
      <c r="W6" s="54">
        <v>6.4729812770790054E-2</v>
      </c>
      <c r="X6" s="54">
        <v>6.1191100324883251E-3</v>
      </c>
      <c r="Y6" s="54">
        <v>0</v>
      </c>
      <c r="Z6" s="50">
        <v>1</v>
      </c>
      <c r="AA6" s="50">
        <v>1</v>
      </c>
      <c r="AB6" s="50">
        <v>1412.9</v>
      </c>
      <c r="AC6" s="49">
        <v>8</v>
      </c>
      <c r="AD6" s="51">
        <v>0</v>
      </c>
      <c r="AE6" s="51">
        <v>0.85223370372991725</v>
      </c>
      <c r="AF6" s="51">
        <v>0</v>
      </c>
      <c r="AG6" s="51">
        <v>0</v>
      </c>
      <c r="AH6" s="51">
        <v>0.14776629627008281</v>
      </c>
      <c r="AI6" s="47">
        <v>2</v>
      </c>
      <c r="AJ6" s="47">
        <v>2</v>
      </c>
      <c r="AK6" s="74">
        <v>18</v>
      </c>
      <c r="AL6" s="47">
        <v>0</v>
      </c>
      <c r="AM6" s="47">
        <v>343</v>
      </c>
      <c r="AN6" s="46">
        <v>14</v>
      </c>
      <c r="AO6" s="74">
        <v>343</v>
      </c>
      <c r="AP6" s="73">
        <v>12</v>
      </c>
      <c r="AQ6" s="48">
        <v>0</v>
      </c>
      <c r="AR6" s="48">
        <v>0.63151491073423882</v>
      </c>
      <c r="AS6" s="48">
        <v>0.36848508926576118</v>
      </c>
      <c r="AT6" s="48">
        <v>0</v>
      </c>
      <c r="AU6" s="48">
        <v>0</v>
      </c>
    </row>
    <row r="7" spans="1:47" x14ac:dyDescent="0.25">
      <c r="A7" s="32" t="s">
        <v>607</v>
      </c>
      <c r="B7" s="23">
        <v>12142.070661600001</v>
      </c>
      <c r="C7" s="23">
        <v>7960.1555500599998</v>
      </c>
      <c r="D7" s="35">
        <v>0.65558468336331222</v>
      </c>
      <c r="E7" s="41">
        <v>11</v>
      </c>
      <c r="F7" s="45">
        <v>29</v>
      </c>
      <c r="G7" s="44">
        <v>1926.5500000000002</v>
      </c>
      <c r="H7" s="45">
        <v>26</v>
      </c>
      <c r="I7" s="43">
        <v>0.15866733555527937</v>
      </c>
      <c r="J7" s="43" t="s">
        <v>3212</v>
      </c>
      <c r="K7" s="41">
        <v>20</v>
      </c>
      <c r="L7" s="42">
        <v>3.8929692974488072E-4</v>
      </c>
      <c r="M7" s="42">
        <v>0.74246035659598753</v>
      </c>
      <c r="N7" s="42">
        <v>0.19184552697827723</v>
      </c>
      <c r="O7" s="42">
        <v>2.076250291972697E-2</v>
      </c>
      <c r="P7" s="42">
        <v>4.454231657626332E-2</v>
      </c>
      <c r="Q7" s="53">
        <v>11</v>
      </c>
      <c r="R7" s="52">
        <v>21</v>
      </c>
      <c r="S7" s="53">
        <v>1926.5500000000002</v>
      </c>
      <c r="T7" s="52">
        <v>15</v>
      </c>
      <c r="U7" s="54">
        <v>3.8929692974488072E-4</v>
      </c>
      <c r="V7" s="54">
        <v>0.74246035659598753</v>
      </c>
      <c r="W7" s="54">
        <v>0.19184552697827723</v>
      </c>
      <c r="X7" s="54">
        <v>2.076250291972697E-2</v>
      </c>
      <c r="Y7" s="54">
        <v>4.454231657626332E-2</v>
      </c>
      <c r="Z7" s="50">
        <v>0</v>
      </c>
      <c r="AA7" s="50">
        <v>0</v>
      </c>
      <c r="AB7" s="50">
        <v>0</v>
      </c>
      <c r="AC7" s="49">
        <v>13</v>
      </c>
      <c r="AD7" s="51">
        <v>0</v>
      </c>
      <c r="AE7" s="51">
        <v>0</v>
      </c>
      <c r="AF7" s="51">
        <v>0</v>
      </c>
      <c r="AG7" s="51">
        <v>0</v>
      </c>
      <c r="AH7" s="51">
        <v>0</v>
      </c>
      <c r="AI7" s="47">
        <v>4</v>
      </c>
      <c r="AJ7" s="47">
        <v>4</v>
      </c>
      <c r="AK7" s="74">
        <v>9</v>
      </c>
      <c r="AL7" s="47">
        <v>0</v>
      </c>
      <c r="AM7" s="47">
        <v>490.2</v>
      </c>
      <c r="AN7" s="46">
        <v>11</v>
      </c>
      <c r="AO7" s="74">
        <v>490.2</v>
      </c>
      <c r="AP7" s="73">
        <v>9</v>
      </c>
      <c r="AQ7" s="48">
        <v>0</v>
      </c>
      <c r="AR7" s="48">
        <v>0.43475461398640441</v>
      </c>
      <c r="AS7" s="48">
        <v>0.48927154380746707</v>
      </c>
      <c r="AT7" s="48">
        <v>7.597384220612842E-2</v>
      </c>
      <c r="AU7" s="48">
        <v>0</v>
      </c>
    </row>
    <row r="8" spans="1:47" x14ac:dyDescent="0.25">
      <c r="A8" s="32" t="s">
        <v>608</v>
      </c>
      <c r="B8" s="23">
        <v>31876.196278300002</v>
      </c>
      <c r="C8" s="23">
        <v>4650.6903714399996</v>
      </c>
      <c r="D8" s="35">
        <v>0.14589853603724975</v>
      </c>
      <c r="E8" s="41">
        <v>27</v>
      </c>
      <c r="F8" s="45">
        <v>10</v>
      </c>
      <c r="G8" s="44">
        <v>6845.54</v>
      </c>
      <c r="H8" s="45">
        <v>6</v>
      </c>
      <c r="I8" s="43">
        <v>0.21475397943449612</v>
      </c>
      <c r="J8" s="43" t="s">
        <v>3213</v>
      </c>
      <c r="K8" s="41">
        <v>11</v>
      </c>
      <c r="L8" s="42">
        <v>1.7639222033616047E-3</v>
      </c>
      <c r="M8" s="42">
        <v>0.88525813887582272</v>
      </c>
      <c r="N8" s="42">
        <v>5.1332692526813085E-2</v>
      </c>
      <c r="O8" s="42">
        <v>4.0902543846066198E-3</v>
      </c>
      <c r="P8" s="42">
        <v>5.7554992009396018E-2</v>
      </c>
      <c r="Q8" s="53">
        <v>26</v>
      </c>
      <c r="R8" s="52">
        <v>9</v>
      </c>
      <c r="S8" s="53">
        <v>4263.54</v>
      </c>
      <c r="T8" s="52">
        <v>8</v>
      </c>
      <c r="U8" s="54">
        <v>2.7283973631141013E-3</v>
      </c>
      <c r="V8" s="54">
        <v>0.91154456664802552</v>
      </c>
      <c r="W8" s="54">
        <v>7.940031746569734E-2</v>
      </c>
      <c r="X8" s="54">
        <v>6.3267185231631346E-3</v>
      </c>
      <c r="Y8" s="54">
        <v>0</v>
      </c>
      <c r="Z8" s="50">
        <v>1</v>
      </c>
      <c r="AA8" s="50">
        <v>0</v>
      </c>
      <c r="AB8" s="50">
        <v>2582</v>
      </c>
      <c r="AC8" s="49">
        <v>3</v>
      </c>
      <c r="AD8" s="51">
        <v>0</v>
      </c>
      <c r="AE8" s="51">
        <v>0.78461270333075128</v>
      </c>
      <c r="AF8" s="51">
        <v>0</v>
      </c>
      <c r="AG8" s="51">
        <v>0</v>
      </c>
      <c r="AH8" s="51">
        <v>0.21538729666924869</v>
      </c>
      <c r="AI8" s="47">
        <v>2</v>
      </c>
      <c r="AJ8" s="47">
        <v>2</v>
      </c>
      <c r="AK8" s="74">
        <v>18</v>
      </c>
      <c r="AL8" s="47">
        <v>0</v>
      </c>
      <c r="AM8" s="47">
        <v>66</v>
      </c>
      <c r="AN8" s="46">
        <v>28</v>
      </c>
      <c r="AO8" s="74">
        <v>66</v>
      </c>
      <c r="AP8" s="73">
        <v>26</v>
      </c>
      <c r="AQ8" s="48">
        <v>0</v>
      </c>
      <c r="AR8" s="48">
        <v>0.64112447663986172</v>
      </c>
      <c r="AS8" s="48">
        <v>0.27912540705788536</v>
      </c>
      <c r="AT8" s="48">
        <v>7.9750116302252941E-2</v>
      </c>
      <c r="AU8" s="48">
        <v>0</v>
      </c>
    </row>
    <row r="9" spans="1:47" x14ac:dyDescent="0.25">
      <c r="A9" s="32" t="s">
        <v>596</v>
      </c>
      <c r="B9" s="23">
        <v>17959.6246116</v>
      </c>
      <c r="C9" s="23">
        <v>3824.0632855499998</v>
      </c>
      <c r="D9" s="35">
        <v>0.21292556878277194</v>
      </c>
      <c r="E9" s="41">
        <v>20</v>
      </c>
      <c r="F9" s="45">
        <v>12</v>
      </c>
      <c r="G9" s="44">
        <v>2878.4049999999997</v>
      </c>
      <c r="H9" s="45">
        <v>17</v>
      </c>
      <c r="I9" s="43">
        <v>0.16027088885481813</v>
      </c>
      <c r="J9" s="43" t="s">
        <v>3212</v>
      </c>
      <c r="K9" s="41">
        <v>18</v>
      </c>
      <c r="L9" s="42">
        <v>3.6843321214353091E-3</v>
      </c>
      <c r="M9" s="42">
        <v>0.833611670352157</v>
      </c>
      <c r="N9" s="42">
        <v>0.1427040322678706</v>
      </c>
      <c r="O9" s="42">
        <v>2.7793170175843917E-3</v>
      </c>
      <c r="P9" s="42">
        <v>1.7220648240952648E-2</v>
      </c>
      <c r="Q9" s="53">
        <v>19</v>
      </c>
      <c r="R9" s="52">
        <v>12</v>
      </c>
      <c r="S9" s="53">
        <v>2714.9049999999997</v>
      </c>
      <c r="T9" s="52">
        <v>11</v>
      </c>
      <c r="U9" s="54">
        <v>3.9062140295885129E-3</v>
      </c>
      <c r="V9" s="54">
        <v>0.88381435077838832</v>
      </c>
      <c r="W9" s="54">
        <v>9.5089883439752054E-2</v>
      </c>
      <c r="X9" s="54">
        <v>2.9466961090719567E-3</v>
      </c>
      <c r="Y9" s="54">
        <v>1.424285564319918E-2</v>
      </c>
      <c r="Z9" s="50">
        <v>0</v>
      </c>
      <c r="AA9" s="50">
        <v>0</v>
      </c>
      <c r="AB9" s="50">
        <v>0</v>
      </c>
      <c r="AC9" s="49">
        <v>13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47">
        <v>0</v>
      </c>
      <c r="AJ9" s="47">
        <v>0</v>
      </c>
      <c r="AK9" s="74">
        <v>33</v>
      </c>
      <c r="AL9" s="47">
        <v>0</v>
      </c>
      <c r="AM9" s="47">
        <v>0</v>
      </c>
      <c r="AN9" s="46">
        <v>32</v>
      </c>
      <c r="AO9" s="74">
        <v>0</v>
      </c>
      <c r="AP9" s="73">
        <v>32</v>
      </c>
      <c r="AQ9" s="48">
        <v>0</v>
      </c>
      <c r="AR9" s="48">
        <v>0</v>
      </c>
      <c r="AS9" s="48">
        <v>0</v>
      </c>
      <c r="AT9" s="48">
        <v>0</v>
      </c>
      <c r="AU9" s="48">
        <v>0</v>
      </c>
    </row>
    <row r="10" spans="1:47" x14ac:dyDescent="0.25">
      <c r="A10" s="32" t="s">
        <v>583</v>
      </c>
      <c r="B10" s="23">
        <v>29713.432094700001</v>
      </c>
      <c r="C10" s="23">
        <v>7239.5556168700004</v>
      </c>
      <c r="D10" s="35">
        <v>0.24364589030970016</v>
      </c>
      <c r="E10" s="41">
        <v>58</v>
      </c>
      <c r="F10" s="45">
        <v>3</v>
      </c>
      <c r="G10" s="44">
        <v>6973.1369999999997</v>
      </c>
      <c r="H10" s="45">
        <v>5</v>
      </c>
      <c r="I10" s="43">
        <v>0.23467962158581476</v>
      </c>
      <c r="J10" s="43" t="s">
        <v>3213</v>
      </c>
      <c r="K10" s="41">
        <v>8</v>
      </c>
      <c r="L10" s="42">
        <v>1.0943452679813839E-3</v>
      </c>
      <c r="M10" s="42">
        <v>0.71591152061392638</v>
      </c>
      <c r="N10" s="42">
        <v>0.26058806371248094</v>
      </c>
      <c r="O10" s="42">
        <v>2.2406070405611354E-2</v>
      </c>
      <c r="P10" s="42">
        <v>0</v>
      </c>
      <c r="Q10" s="53">
        <v>55</v>
      </c>
      <c r="R10" s="52">
        <v>3</v>
      </c>
      <c r="S10" s="53">
        <v>5620.936999999999</v>
      </c>
      <c r="T10" s="52">
        <v>5</v>
      </c>
      <c r="U10" s="54">
        <v>1.4250293145075281E-3</v>
      </c>
      <c r="V10" s="54">
        <v>0.93224225782996695</v>
      </c>
      <c r="W10" s="54">
        <v>2.4309114298914938E-2</v>
      </c>
      <c r="X10" s="54">
        <v>2.9176630159704696E-2</v>
      </c>
      <c r="Y10" s="54">
        <v>1.2846968396905824E-2</v>
      </c>
      <c r="Z10" s="50">
        <v>0</v>
      </c>
      <c r="AA10" s="50">
        <v>0</v>
      </c>
      <c r="AB10" s="50">
        <v>0</v>
      </c>
      <c r="AC10" s="49">
        <v>13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47">
        <v>17</v>
      </c>
      <c r="AJ10" s="47">
        <v>16</v>
      </c>
      <c r="AK10" s="74">
        <v>1</v>
      </c>
      <c r="AL10" s="47">
        <v>0</v>
      </c>
      <c r="AM10" s="47">
        <v>1791.922</v>
      </c>
      <c r="AN10" s="46">
        <v>1</v>
      </c>
      <c r="AO10" s="74">
        <v>1580.722</v>
      </c>
      <c r="AP10" s="73">
        <v>2</v>
      </c>
      <c r="AQ10" s="48">
        <v>8.7057360755657897E-4</v>
      </c>
      <c r="AR10" s="48">
        <v>0.68910142294140031</v>
      </c>
      <c r="AS10" s="48">
        <v>0.11391120818874931</v>
      </c>
      <c r="AT10" s="48">
        <v>9.4870200823473343E-3</v>
      </c>
      <c r="AU10" s="48">
        <v>0.18662977517994642</v>
      </c>
    </row>
    <row r="11" spans="1:47" x14ac:dyDescent="0.25">
      <c r="A11" s="32" t="s">
        <v>584</v>
      </c>
      <c r="B11" s="23">
        <v>32031.097581499998</v>
      </c>
      <c r="C11" s="23">
        <v>6355.2083647899999</v>
      </c>
      <c r="D11" s="35">
        <v>0.1984074491553027</v>
      </c>
      <c r="E11" s="41">
        <v>59</v>
      </c>
      <c r="F11" s="45">
        <v>2</v>
      </c>
      <c r="G11" s="44">
        <v>5657.3029999999999</v>
      </c>
      <c r="H11" s="45">
        <v>9</v>
      </c>
      <c r="I11" s="43">
        <v>0.17661908042974628</v>
      </c>
      <c r="J11" s="43" t="s">
        <v>3212</v>
      </c>
      <c r="K11" s="41">
        <v>16</v>
      </c>
      <c r="L11" s="42">
        <v>2.1741808773544568E-4</v>
      </c>
      <c r="M11" s="42">
        <v>0.92144401669841625</v>
      </c>
      <c r="N11" s="42">
        <v>1.8857041950908413E-2</v>
      </c>
      <c r="O11" s="42">
        <v>4.5251244276645605E-2</v>
      </c>
      <c r="P11" s="42">
        <v>1.4230278986294372E-2</v>
      </c>
      <c r="Q11" s="53">
        <v>58</v>
      </c>
      <c r="R11" s="52">
        <v>2</v>
      </c>
      <c r="S11" s="53">
        <v>5614.1030000000001</v>
      </c>
      <c r="T11" s="52">
        <v>6</v>
      </c>
      <c r="U11" s="54">
        <v>2.1909109968235352E-4</v>
      </c>
      <c r="V11" s="54">
        <v>0.92291074816404328</v>
      </c>
      <c r="W11" s="54">
        <v>1.9002145133425592E-2</v>
      </c>
      <c r="X11" s="54">
        <v>4.5599448389172764E-2</v>
      </c>
      <c r="Y11" s="54">
        <v>1.2268567213676059E-2</v>
      </c>
      <c r="Z11" s="50">
        <v>0</v>
      </c>
      <c r="AA11" s="50">
        <v>0</v>
      </c>
      <c r="AB11" s="50">
        <v>0</v>
      </c>
      <c r="AC11" s="49">
        <v>13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47">
        <v>14</v>
      </c>
      <c r="AJ11" s="47">
        <v>14</v>
      </c>
      <c r="AK11" s="74">
        <v>2</v>
      </c>
      <c r="AL11" s="47">
        <v>0</v>
      </c>
      <c r="AM11" s="47">
        <v>1605.5930000000001</v>
      </c>
      <c r="AN11" s="46">
        <v>2</v>
      </c>
      <c r="AO11" s="74">
        <v>1605.5930000000001</v>
      </c>
      <c r="AP11" s="73">
        <v>1</v>
      </c>
      <c r="AQ11" s="48">
        <v>2.4290090950820038E-4</v>
      </c>
      <c r="AR11" s="48">
        <v>0.8482728811099699</v>
      </c>
      <c r="AS11" s="48">
        <v>0</v>
      </c>
      <c r="AT11" s="48">
        <v>6.3527930179067799E-2</v>
      </c>
      <c r="AU11" s="48">
        <v>8.7956287801454022E-2</v>
      </c>
    </row>
    <row r="12" spans="1:47" x14ac:dyDescent="0.25">
      <c r="A12" s="32" t="s">
        <v>602</v>
      </c>
      <c r="B12" s="23">
        <v>11618.002338800001</v>
      </c>
      <c r="C12" s="23">
        <v>2203.04977315</v>
      </c>
      <c r="D12" s="35">
        <v>0.18962380182973421</v>
      </c>
      <c r="E12" s="41">
        <v>4</v>
      </c>
      <c r="F12" s="45">
        <v>39</v>
      </c>
      <c r="G12" s="44">
        <v>2458.5</v>
      </c>
      <c r="H12" s="45">
        <v>20</v>
      </c>
      <c r="I12" s="43">
        <v>0.21161125022237973</v>
      </c>
      <c r="J12" s="43" t="s">
        <v>3213</v>
      </c>
      <c r="K12" s="41">
        <v>12</v>
      </c>
      <c r="L12" s="42">
        <v>0.44231617049910665</v>
      </c>
      <c r="M12" s="42">
        <v>2.3741018323007786E-2</v>
      </c>
      <c r="N12" s="42">
        <v>0.53394281117788556</v>
      </c>
      <c r="O12" s="42">
        <v>0</v>
      </c>
      <c r="P12" s="42">
        <v>0</v>
      </c>
      <c r="Q12" s="53">
        <v>1</v>
      </c>
      <c r="R12" s="52">
        <v>39</v>
      </c>
      <c r="S12" s="53">
        <v>288</v>
      </c>
      <c r="T12" s="52">
        <v>33</v>
      </c>
      <c r="U12" s="54">
        <v>4.9787573021773763E-3</v>
      </c>
      <c r="V12" s="54">
        <v>5.8218268720127447E-2</v>
      </c>
      <c r="W12" s="54">
        <v>0.93680297397769507</v>
      </c>
      <c r="X12" s="54">
        <v>0</v>
      </c>
      <c r="Y12" s="54">
        <v>0</v>
      </c>
      <c r="Z12" s="50">
        <v>2</v>
      </c>
      <c r="AA12" s="50">
        <v>0</v>
      </c>
      <c r="AB12" s="50">
        <v>2109</v>
      </c>
      <c r="AC12" s="49">
        <v>4</v>
      </c>
      <c r="AD12" s="51">
        <v>0.510752688172043</v>
      </c>
      <c r="AE12" s="51">
        <v>0</v>
      </c>
      <c r="AF12" s="51">
        <v>0.489247311827957</v>
      </c>
      <c r="AG12" s="51">
        <v>0</v>
      </c>
      <c r="AH12" s="51">
        <v>0</v>
      </c>
      <c r="AI12" s="47">
        <v>0</v>
      </c>
      <c r="AJ12" s="47">
        <v>0</v>
      </c>
      <c r="AK12" s="74">
        <v>33</v>
      </c>
      <c r="AL12" s="47">
        <v>0</v>
      </c>
      <c r="AM12" s="47">
        <v>0</v>
      </c>
      <c r="AN12" s="46">
        <v>32</v>
      </c>
      <c r="AO12" s="74">
        <v>0</v>
      </c>
      <c r="AP12" s="73">
        <v>32</v>
      </c>
      <c r="AQ12" s="48">
        <v>0</v>
      </c>
      <c r="AR12" s="48">
        <v>0</v>
      </c>
      <c r="AS12" s="48">
        <v>0</v>
      </c>
      <c r="AT12" s="48">
        <v>0</v>
      </c>
      <c r="AU12" s="48">
        <v>0</v>
      </c>
    </row>
    <row r="13" spans="1:47" x14ac:dyDescent="0.25">
      <c r="A13" s="32" t="s">
        <v>588</v>
      </c>
      <c r="B13" s="23">
        <v>15339.333944800001</v>
      </c>
      <c r="C13" s="23">
        <v>5550.2806621199998</v>
      </c>
      <c r="D13" s="35">
        <v>0.36183322444724092</v>
      </c>
      <c r="E13" s="41">
        <v>13</v>
      </c>
      <c r="F13" s="45">
        <v>20</v>
      </c>
      <c r="G13" s="44">
        <v>1559.05</v>
      </c>
      <c r="H13" s="45">
        <v>31</v>
      </c>
      <c r="I13" s="43">
        <v>0.1016373987039062</v>
      </c>
      <c r="J13" s="43" t="s">
        <v>3211</v>
      </c>
      <c r="K13" s="41">
        <v>30</v>
      </c>
      <c r="L13" s="42">
        <v>3.0334582668738058E-3</v>
      </c>
      <c r="M13" s="42">
        <v>0.57572548913866373</v>
      </c>
      <c r="N13" s="42">
        <v>0.39375843923646048</v>
      </c>
      <c r="O13" s="42">
        <v>2.7482613358002003E-2</v>
      </c>
      <c r="P13" s="42">
        <v>0</v>
      </c>
      <c r="Q13" s="53">
        <v>13</v>
      </c>
      <c r="R13" s="52">
        <v>15</v>
      </c>
      <c r="S13" s="53">
        <v>1559.05</v>
      </c>
      <c r="T13" s="52">
        <v>19</v>
      </c>
      <c r="U13" s="54">
        <v>3.0334582668738058E-3</v>
      </c>
      <c r="V13" s="54">
        <v>0.57572548913866373</v>
      </c>
      <c r="W13" s="54">
        <v>0.39375843923646048</v>
      </c>
      <c r="X13" s="54">
        <v>2.7482613358002003E-2</v>
      </c>
      <c r="Y13" s="54">
        <v>0</v>
      </c>
      <c r="Z13" s="50">
        <v>0</v>
      </c>
      <c r="AA13" s="50">
        <v>0</v>
      </c>
      <c r="AB13" s="50">
        <v>0</v>
      </c>
      <c r="AC13" s="49">
        <v>13</v>
      </c>
      <c r="AD13" s="51">
        <v>0</v>
      </c>
      <c r="AE13" s="51">
        <v>0</v>
      </c>
      <c r="AF13" s="51">
        <v>0</v>
      </c>
      <c r="AG13" s="51">
        <v>0</v>
      </c>
      <c r="AH13" s="51">
        <v>0</v>
      </c>
      <c r="AI13" s="47">
        <v>0</v>
      </c>
      <c r="AJ13" s="47">
        <v>0</v>
      </c>
      <c r="AK13" s="74">
        <v>33</v>
      </c>
      <c r="AL13" s="47">
        <v>0</v>
      </c>
      <c r="AM13" s="47">
        <v>0</v>
      </c>
      <c r="AN13" s="46">
        <v>32</v>
      </c>
      <c r="AO13" s="74">
        <v>0</v>
      </c>
      <c r="AP13" s="73">
        <v>32</v>
      </c>
      <c r="AQ13" s="48">
        <v>0</v>
      </c>
      <c r="AR13" s="48">
        <v>0</v>
      </c>
      <c r="AS13" s="48">
        <v>0</v>
      </c>
      <c r="AT13" s="48">
        <v>0</v>
      </c>
      <c r="AU13" s="48">
        <v>0</v>
      </c>
    </row>
    <row r="14" spans="1:47" x14ac:dyDescent="0.25">
      <c r="A14" s="32" t="s">
        <v>587</v>
      </c>
      <c r="B14" s="23">
        <v>18334.3298307</v>
      </c>
      <c r="C14" s="23">
        <v>2622.7420324300001</v>
      </c>
      <c r="D14" s="35">
        <v>0.14305088086930443</v>
      </c>
      <c r="E14" s="41">
        <v>16</v>
      </c>
      <c r="F14" s="45">
        <v>14</v>
      </c>
      <c r="G14" s="44">
        <v>1946.9</v>
      </c>
      <c r="H14" s="45">
        <v>25</v>
      </c>
      <c r="I14" s="43">
        <v>0.10618877362727513</v>
      </c>
      <c r="J14" s="43" t="s">
        <v>3211</v>
      </c>
      <c r="K14" s="41">
        <v>28</v>
      </c>
      <c r="L14" s="42">
        <v>0</v>
      </c>
      <c r="M14" s="42">
        <v>0.9709204245580052</v>
      </c>
      <c r="N14" s="42">
        <v>2.6706894678124506E-2</v>
      </c>
      <c r="O14" s="42">
        <v>2.3726807638703357E-3</v>
      </c>
      <c r="P14" s="42">
        <v>0</v>
      </c>
      <c r="Q14" s="53">
        <v>16</v>
      </c>
      <c r="R14" s="52">
        <v>13</v>
      </c>
      <c r="S14" s="53">
        <v>1946.9</v>
      </c>
      <c r="T14" s="52">
        <v>14</v>
      </c>
      <c r="U14" s="54">
        <v>0</v>
      </c>
      <c r="V14" s="54">
        <v>0.9709204245580052</v>
      </c>
      <c r="W14" s="54">
        <v>2.6706894678124506E-2</v>
      </c>
      <c r="X14" s="54">
        <v>2.3726807638703357E-3</v>
      </c>
      <c r="Y14" s="54">
        <v>0</v>
      </c>
      <c r="Z14" s="50">
        <v>0</v>
      </c>
      <c r="AA14" s="50">
        <v>0</v>
      </c>
      <c r="AB14" s="50">
        <v>0</v>
      </c>
      <c r="AC14" s="49">
        <v>13</v>
      </c>
      <c r="AD14" s="51">
        <v>0</v>
      </c>
      <c r="AE14" s="51">
        <v>0</v>
      </c>
      <c r="AF14" s="51">
        <v>0</v>
      </c>
      <c r="AG14" s="51">
        <v>0</v>
      </c>
      <c r="AH14" s="51">
        <v>0</v>
      </c>
      <c r="AI14" s="47">
        <v>0</v>
      </c>
      <c r="AJ14" s="47">
        <v>0</v>
      </c>
      <c r="AK14" s="74">
        <v>33</v>
      </c>
      <c r="AL14" s="47">
        <v>0</v>
      </c>
      <c r="AM14" s="47">
        <v>0</v>
      </c>
      <c r="AN14" s="46">
        <v>32</v>
      </c>
      <c r="AO14" s="74">
        <v>0</v>
      </c>
      <c r="AP14" s="73">
        <v>32</v>
      </c>
      <c r="AQ14" s="48">
        <v>0</v>
      </c>
      <c r="AR14" s="48">
        <v>0</v>
      </c>
      <c r="AS14" s="48">
        <v>0</v>
      </c>
      <c r="AT14" s="48">
        <v>0</v>
      </c>
      <c r="AU14" s="48">
        <v>0</v>
      </c>
    </row>
    <row r="15" spans="1:47" x14ac:dyDescent="0.25">
      <c r="A15" s="32" t="s">
        <v>611</v>
      </c>
      <c r="B15" s="23">
        <v>10623.0501611</v>
      </c>
      <c r="C15" s="23">
        <v>1726.0333292800001</v>
      </c>
      <c r="D15" s="35">
        <v>0.16248001309458865</v>
      </c>
      <c r="E15" s="41">
        <v>5</v>
      </c>
      <c r="F15" s="45">
        <v>36</v>
      </c>
      <c r="G15" s="44">
        <v>1777.1</v>
      </c>
      <c r="H15" s="45">
        <v>29</v>
      </c>
      <c r="I15" s="43">
        <v>0.16728717016770484</v>
      </c>
      <c r="J15" s="43" t="s">
        <v>3212</v>
      </c>
      <c r="K15" s="41">
        <v>17</v>
      </c>
      <c r="L15" s="42">
        <v>0</v>
      </c>
      <c r="M15" s="42">
        <v>8.6362613246300152E-2</v>
      </c>
      <c r="N15" s="42">
        <v>0.69704574869168878</v>
      </c>
      <c r="O15" s="42">
        <v>0</v>
      </c>
      <c r="P15" s="42">
        <v>0.21659163806201115</v>
      </c>
      <c r="Q15" s="53">
        <v>3</v>
      </c>
      <c r="R15" s="52">
        <v>37</v>
      </c>
      <c r="S15" s="53">
        <v>248.5</v>
      </c>
      <c r="T15" s="52">
        <v>34</v>
      </c>
      <c r="U15" s="54">
        <v>0</v>
      </c>
      <c r="V15" s="54">
        <v>0.61760563380281686</v>
      </c>
      <c r="W15" s="54">
        <v>0.35492957746478876</v>
      </c>
      <c r="X15" s="54">
        <v>0</v>
      </c>
      <c r="Y15" s="54">
        <v>2.7464788732394319E-2</v>
      </c>
      <c r="Z15" s="50">
        <v>1</v>
      </c>
      <c r="AA15" s="50">
        <v>0</v>
      </c>
      <c r="AB15" s="50">
        <v>1403.6</v>
      </c>
      <c r="AC15" s="49">
        <v>9</v>
      </c>
      <c r="AD15" s="51">
        <v>0</v>
      </c>
      <c r="AE15" s="51">
        <v>0</v>
      </c>
      <c r="AF15" s="51">
        <v>0.7498717583357084</v>
      </c>
      <c r="AG15" s="51">
        <v>0</v>
      </c>
      <c r="AH15" s="51">
        <v>0.25012824166429165</v>
      </c>
      <c r="AI15" s="47">
        <v>1</v>
      </c>
      <c r="AJ15" s="47">
        <v>1</v>
      </c>
      <c r="AK15" s="74">
        <v>23</v>
      </c>
      <c r="AL15" s="47">
        <v>0</v>
      </c>
      <c r="AM15" s="47">
        <v>0</v>
      </c>
      <c r="AN15" s="46">
        <v>32</v>
      </c>
      <c r="AO15" s="74">
        <v>0</v>
      </c>
      <c r="AP15" s="73">
        <v>32</v>
      </c>
      <c r="AQ15" s="48">
        <v>0</v>
      </c>
      <c r="AR15" s="48">
        <v>0</v>
      </c>
      <c r="AS15" s="48">
        <v>0</v>
      </c>
      <c r="AT15" s="48">
        <v>0</v>
      </c>
      <c r="AU15" s="48">
        <v>0</v>
      </c>
    </row>
    <row r="16" spans="1:47" x14ac:dyDescent="0.25">
      <c r="A16" s="32" t="s">
        <v>606</v>
      </c>
      <c r="B16" s="23">
        <v>10446.589222299999</v>
      </c>
      <c r="C16" s="23">
        <v>3083.6079858799999</v>
      </c>
      <c r="D16" s="35">
        <v>0.29517844726750819</v>
      </c>
      <c r="E16" s="41">
        <v>14</v>
      </c>
      <c r="F16" s="45">
        <v>17</v>
      </c>
      <c r="G16" s="44">
        <v>2171.9059999999999</v>
      </c>
      <c r="H16" s="45">
        <v>22</v>
      </c>
      <c r="I16" s="43">
        <v>0.20790575313937892</v>
      </c>
      <c r="J16" s="43" t="s">
        <v>3213</v>
      </c>
      <c r="K16" s="41">
        <v>14</v>
      </c>
      <c r="L16" s="42">
        <v>3.5913156462572508E-4</v>
      </c>
      <c r="M16" s="42">
        <v>0.82979419919646613</v>
      </c>
      <c r="N16" s="42">
        <v>0</v>
      </c>
      <c r="O16" s="42">
        <v>1.749615314843276E-2</v>
      </c>
      <c r="P16" s="42">
        <v>0.1523505160904754</v>
      </c>
      <c r="Q16" s="53">
        <v>13</v>
      </c>
      <c r="R16" s="52">
        <v>15</v>
      </c>
      <c r="S16" s="53">
        <v>1999.4059999999999</v>
      </c>
      <c r="T16" s="52">
        <v>13</v>
      </c>
      <c r="U16" s="54">
        <v>3.9011586441173031E-4</v>
      </c>
      <c r="V16" s="54">
        <v>0.80269339993978217</v>
      </c>
      <c r="W16" s="54">
        <v>0</v>
      </c>
      <c r="X16" s="54">
        <v>1.9005644676468911E-2</v>
      </c>
      <c r="Y16" s="54">
        <v>0.1779108395193372</v>
      </c>
      <c r="Z16" s="50">
        <v>0</v>
      </c>
      <c r="AA16" s="50">
        <v>0</v>
      </c>
      <c r="AB16" s="50">
        <v>0</v>
      </c>
      <c r="AC16" s="49">
        <v>13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47">
        <v>1</v>
      </c>
      <c r="AJ16" s="47">
        <v>1</v>
      </c>
      <c r="AK16" s="74">
        <v>23</v>
      </c>
      <c r="AL16" s="47">
        <v>0</v>
      </c>
      <c r="AM16" s="47">
        <v>152</v>
      </c>
      <c r="AN16" s="46">
        <v>21</v>
      </c>
      <c r="AO16" s="74">
        <v>152</v>
      </c>
      <c r="AP16" s="73">
        <v>19</v>
      </c>
      <c r="AQ16" s="48">
        <v>0</v>
      </c>
      <c r="AR16" s="48">
        <v>1</v>
      </c>
      <c r="AS16" s="48">
        <v>0</v>
      </c>
      <c r="AT16" s="48">
        <v>0</v>
      </c>
      <c r="AU16" s="48">
        <v>0</v>
      </c>
    </row>
    <row r="17" spans="1:47" x14ac:dyDescent="0.25">
      <c r="A17" s="32" t="s">
        <v>595</v>
      </c>
      <c r="B17" s="23">
        <v>13897.9174669</v>
      </c>
      <c r="C17" s="23">
        <v>5503.1934422000004</v>
      </c>
      <c r="D17" s="35">
        <v>0.39597252288385587</v>
      </c>
      <c r="E17" s="41">
        <v>10</v>
      </c>
      <c r="F17" s="45">
        <v>31</v>
      </c>
      <c r="G17" s="44">
        <v>447.23500000000001</v>
      </c>
      <c r="H17" s="45">
        <v>38</v>
      </c>
      <c r="I17" s="43">
        <v>3.2180001145146964E-2</v>
      </c>
      <c r="J17" s="43" t="s">
        <v>3210</v>
      </c>
      <c r="K17" s="41">
        <v>38</v>
      </c>
      <c r="L17" s="42">
        <v>0.51759603911022467</v>
      </c>
      <c r="M17" s="42">
        <v>0.38266932625692357</v>
      </c>
      <c r="N17" s="42">
        <v>6.4115122263976226E-2</v>
      </c>
      <c r="O17" s="42">
        <v>3.5619512368875672E-2</v>
      </c>
      <c r="P17" s="42">
        <v>0</v>
      </c>
      <c r="Q17" s="53">
        <v>8</v>
      </c>
      <c r="R17" s="52">
        <v>29</v>
      </c>
      <c r="S17" s="53">
        <v>362.73499999999996</v>
      </c>
      <c r="T17" s="52">
        <v>32</v>
      </c>
      <c r="U17" s="54">
        <v>4.92014925764788E-3</v>
      </c>
      <c r="V17" s="54">
        <v>0.7893520097825687</v>
      </c>
      <c r="W17" s="54">
        <v>0.13225361204557504</v>
      </c>
      <c r="X17" s="54">
        <v>7.3474228914208337E-2</v>
      </c>
      <c r="Y17" s="54">
        <v>0</v>
      </c>
      <c r="Z17" s="50">
        <v>0</v>
      </c>
      <c r="AA17" s="50">
        <v>0</v>
      </c>
      <c r="AB17" s="50">
        <v>0</v>
      </c>
      <c r="AC17" s="49">
        <v>13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47">
        <v>4</v>
      </c>
      <c r="AJ17" s="47">
        <v>3</v>
      </c>
      <c r="AK17" s="74">
        <v>14</v>
      </c>
      <c r="AL17" s="47">
        <v>0</v>
      </c>
      <c r="AM17" s="47">
        <v>152.57499999999999</v>
      </c>
      <c r="AN17" s="46">
        <v>20</v>
      </c>
      <c r="AO17" s="74">
        <v>149.07499999999999</v>
      </c>
      <c r="AP17" s="73">
        <v>20</v>
      </c>
      <c r="AQ17" s="48">
        <v>7.9236512184814763E-3</v>
      </c>
      <c r="AR17" s="48">
        <v>0.71034652767995499</v>
      </c>
      <c r="AS17" s="48">
        <v>0.21129736582617276</v>
      </c>
      <c r="AT17" s="48">
        <v>7.0432455275390909E-2</v>
      </c>
      <c r="AU17" s="48">
        <v>0</v>
      </c>
    </row>
    <row r="18" spans="1:47" x14ac:dyDescent="0.25">
      <c r="A18" s="32" t="s">
        <v>803</v>
      </c>
      <c r="B18" s="23">
        <v>33772.631573899998</v>
      </c>
      <c r="C18" s="23">
        <v>9166.2265900300008</v>
      </c>
      <c r="D18" s="35">
        <v>0.27140990094221146</v>
      </c>
      <c r="E18" s="41">
        <v>71</v>
      </c>
      <c r="F18" s="45">
        <v>1</v>
      </c>
      <c r="G18" s="44">
        <v>9796.84</v>
      </c>
      <c r="H18" s="45">
        <v>3</v>
      </c>
      <c r="I18" s="43">
        <v>0.29008222171147441</v>
      </c>
      <c r="J18" s="43" t="s">
        <v>3214</v>
      </c>
      <c r="K18" s="41">
        <v>4</v>
      </c>
      <c r="L18" s="42">
        <v>1.4233244728090167E-3</v>
      </c>
      <c r="M18" s="42">
        <v>0.92813002148132706</v>
      </c>
      <c r="N18" s="42">
        <v>5.7399513045114745E-2</v>
      </c>
      <c r="O18" s="42">
        <v>1.3047141000749321E-2</v>
      </c>
      <c r="P18" s="42">
        <v>0</v>
      </c>
      <c r="Q18" s="53">
        <v>68</v>
      </c>
      <c r="R18" s="52">
        <v>1</v>
      </c>
      <c r="S18" s="53">
        <v>9382.0399999999991</v>
      </c>
      <c r="T18" s="52">
        <v>2</v>
      </c>
      <c r="U18" s="54">
        <v>1.4799435278215508E-3</v>
      </c>
      <c r="V18" s="54">
        <v>0.95117008549037685</v>
      </c>
      <c r="W18" s="54">
        <v>3.3783821976770857E-2</v>
      </c>
      <c r="X18" s="54">
        <v>1.3566149005030885E-2</v>
      </c>
      <c r="Y18" s="54">
        <v>0</v>
      </c>
      <c r="Z18" s="50">
        <v>0</v>
      </c>
      <c r="AA18" s="50">
        <v>0</v>
      </c>
      <c r="AB18" s="50">
        <v>0</v>
      </c>
      <c r="AC18" s="49">
        <v>13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47">
        <v>8</v>
      </c>
      <c r="AJ18" s="47">
        <v>8</v>
      </c>
      <c r="AK18" s="74">
        <v>3</v>
      </c>
      <c r="AL18" s="47">
        <v>0</v>
      </c>
      <c r="AM18" s="47">
        <v>1215</v>
      </c>
      <c r="AN18" s="46">
        <v>5</v>
      </c>
      <c r="AO18" s="74">
        <v>1215</v>
      </c>
      <c r="AP18" s="73">
        <v>4</v>
      </c>
      <c r="AQ18" s="48">
        <v>0</v>
      </c>
      <c r="AR18" s="48">
        <v>1</v>
      </c>
      <c r="AS18" s="48">
        <v>0</v>
      </c>
      <c r="AT18" s="48">
        <v>0</v>
      </c>
      <c r="AU18" s="48">
        <v>0</v>
      </c>
    </row>
    <row r="19" spans="1:47" x14ac:dyDescent="0.25">
      <c r="A19" s="32" t="s">
        <v>802</v>
      </c>
      <c r="B19" s="23">
        <v>37329.043132500003</v>
      </c>
      <c r="C19" s="23">
        <v>8203.3510606100008</v>
      </c>
      <c r="D19" s="35">
        <v>0.21975787141106409</v>
      </c>
      <c r="E19" s="41">
        <v>12</v>
      </c>
      <c r="F19" s="45">
        <v>23</v>
      </c>
      <c r="G19" s="44">
        <v>1494.309</v>
      </c>
      <c r="H19" s="45">
        <v>33</v>
      </c>
      <c r="I19" s="43">
        <v>4.003073410416462E-2</v>
      </c>
      <c r="J19" s="43" t="s">
        <v>3210</v>
      </c>
      <c r="K19" s="41">
        <v>36</v>
      </c>
      <c r="L19" s="42">
        <v>3.0114253477694373E-5</v>
      </c>
      <c r="M19" s="42">
        <v>0.51118409913879925</v>
      </c>
      <c r="N19" s="42">
        <v>0.43284220331939383</v>
      </c>
      <c r="O19" s="42">
        <v>8.0304675940518332E-3</v>
      </c>
      <c r="P19" s="42">
        <v>4.7913115694277413E-2</v>
      </c>
      <c r="Q19" s="53">
        <v>9</v>
      </c>
      <c r="R19" s="52">
        <v>28</v>
      </c>
      <c r="S19" s="53">
        <v>761.6</v>
      </c>
      <c r="T19" s="52">
        <v>27</v>
      </c>
      <c r="U19" s="54">
        <v>0</v>
      </c>
      <c r="V19" s="54">
        <v>0.94540047268907568</v>
      </c>
      <c r="W19" s="54">
        <v>0</v>
      </c>
      <c r="X19" s="54">
        <v>1.5756302521008403E-2</v>
      </c>
      <c r="Y19" s="54">
        <v>3.8843224789915927E-2</v>
      </c>
      <c r="Z19" s="50">
        <v>0</v>
      </c>
      <c r="AA19" s="50">
        <v>0</v>
      </c>
      <c r="AB19" s="50">
        <v>0</v>
      </c>
      <c r="AC19" s="49">
        <v>13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47">
        <v>1</v>
      </c>
      <c r="AJ19" s="47">
        <v>1</v>
      </c>
      <c r="AK19" s="74">
        <v>23</v>
      </c>
      <c r="AL19" s="47">
        <v>0</v>
      </c>
      <c r="AM19" s="47">
        <v>154</v>
      </c>
      <c r="AN19" s="46">
        <v>19</v>
      </c>
      <c r="AO19" s="74">
        <v>154</v>
      </c>
      <c r="AP19" s="73">
        <v>18</v>
      </c>
      <c r="AQ19" s="48">
        <v>0</v>
      </c>
      <c r="AR19" s="48">
        <v>0.96811688311688315</v>
      </c>
      <c r="AS19" s="48">
        <v>0</v>
      </c>
      <c r="AT19" s="48">
        <v>0</v>
      </c>
      <c r="AU19" s="48">
        <v>3.188311688311686E-2</v>
      </c>
    </row>
    <row r="20" spans="1:47" x14ac:dyDescent="0.25">
      <c r="A20" s="32" t="s">
        <v>591</v>
      </c>
      <c r="B20" s="23">
        <v>21929.643187400001</v>
      </c>
      <c r="C20" s="23">
        <v>4852.0216849400003</v>
      </c>
      <c r="D20" s="35">
        <v>0.22125401874882308</v>
      </c>
      <c r="E20" s="41">
        <v>15</v>
      </c>
      <c r="F20" s="45">
        <v>15</v>
      </c>
      <c r="G20" s="44">
        <v>7892.648000000001</v>
      </c>
      <c r="H20" s="45">
        <v>4</v>
      </c>
      <c r="I20" s="43">
        <v>0.35990772547247091</v>
      </c>
      <c r="J20" s="43" t="s">
        <v>3214</v>
      </c>
      <c r="K20" s="41">
        <v>2</v>
      </c>
      <c r="L20" s="42">
        <v>0.86725160641706167</v>
      </c>
      <c r="M20" s="42">
        <v>0.1220628538415659</v>
      </c>
      <c r="N20" s="42">
        <v>8.294806141649097E-3</v>
      </c>
      <c r="O20" s="42">
        <v>2.3907335997234236E-3</v>
      </c>
      <c r="P20" s="42">
        <v>0</v>
      </c>
      <c r="Q20" s="53">
        <v>12</v>
      </c>
      <c r="R20" s="52">
        <v>18</v>
      </c>
      <c r="S20" s="53">
        <v>1270.502</v>
      </c>
      <c r="T20" s="52">
        <v>21</v>
      </c>
      <c r="U20" s="54">
        <v>1.1028500233122769E-2</v>
      </c>
      <c r="V20" s="54">
        <v>0.91147182333192467</v>
      </c>
      <c r="W20" s="54">
        <v>6.1126505357145644E-2</v>
      </c>
      <c r="X20" s="54">
        <v>1.6373171077806867E-2</v>
      </c>
      <c r="Y20" s="54">
        <v>0</v>
      </c>
      <c r="Z20" s="50">
        <v>2</v>
      </c>
      <c r="AA20" s="50">
        <v>0</v>
      </c>
      <c r="AB20" s="50">
        <v>6615.0959999999995</v>
      </c>
      <c r="AC20" s="49">
        <v>1</v>
      </c>
      <c r="AD20" s="51">
        <v>1</v>
      </c>
      <c r="AE20" s="51">
        <v>0</v>
      </c>
      <c r="AF20" s="51">
        <v>0</v>
      </c>
      <c r="AG20" s="51">
        <v>0</v>
      </c>
      <c r="AH20" s="51">
        <v>0</v>
      </c>
      <c r="AI20" s="47">
        <v>3</v>
      </c>
      <c r="AJ20" s="47">
        <v>2</v>
      </c>
      <c r="AK20" s="74">
        <v>18</v>
      </c>
      <c r="AL20" s="47">
        <v>0</v>
      </c>
      <c r="AM20" s="47">
        <v>115.91</v>
      </c>
      <c r="AN20" s="46">
        <v>22</v>
      </c>
      <c r="AO20" s="74">
        <v>108.86</v>
      </c>
      <c r="AP20" s="73">
        <v>22</v>
      </c>
      <c r="AQ20" s="48">
        <v>3.4940902424294713E-2</v>
      </c>
      <c r="AR20" s="48">
        <v>0.90037960486584423</v>
      </c>
      <c r="AS20" s="48">
        <v>1.2078336640496939E-2</v>
      </c>
      <c r="AT20" s="48">
        <v>3.450953325856268E-2</v>
      </c>
      <c r="AU20" s="48">
        <v>1.8091622810801435E-2</v>
      </c>
    </row>
    <row r="21" spans="1:47" x14ac:dyDescent="0.25">
      <c r="A21" s="32" t="s">
        <v>609</v>
      </c>
      <c r="B21" s="23">
        <v>31517.842635500001</v>
      </c>
      <c r="C21" s="23">
        <v>4188.9855053399997</v>
      </c>
      <c r="D21" s="35">
        <v>0.13290838315886988</v>
      </c>
      <c r="E21" s="41">
        <v>12</v>
      </c>
      <c r="F21" s="45">
        <v>23</v>
      </c>
      <c r="G21" s="44">
        <v>3409.5120000000002</v>
      </c>
      <c r="H21" s="45">
        <v>15</v>
      </c>
      <c r="I21" s="43">
        <v>0.10817720106768061</v>
      </c>
      <c r="J21" s="43" t="s">
        <v>3211</v>
      </c>
      <c r="K21" s="41">
        <v>27</v>
      </c>
      <c r="L21" s="42">
        <v>0.11795758244292863</v>
      </c>
      <c r="M21" s="42">
        <v>2.0951848538572184E-3</v>
      </c>
      <c r="N21" s="42">
        <v>0.87994723270321418</v>
      </c>
      <c r="O21" s="42">
        <v>0</v>
      </c>
      <c r="P21" s="42">
        <v>0</v>
      </c>
      <c r="Q21" s="53">
        <v>5</v>
      </c>
      <c r="R21" s="52">
        <v>31</v>
      </c>
      <c r="S21" s="53">
        <v>439.91200000000003</v>
      </c>
      <c r="T21" s="52">
        <v>31</v>
      </c>
      <c r="U21" s="54">
        <v>2.528620826985441E-4</v>
      </c>
      <c r="V21" s="54">
        <v>2.0328004264940459E-2</v>
      </c>
      <c r="W21" s="54">
        <v>0.979419133652361</v>
      </c>
      <c r="X21" s="54">
        <v>0</v>
      </c>
      <c r="Y21" s="54">
        <v>0</v>
      </c>
      <c r="Z21" s="50">
        <v>0</v>
      </c>
      <c r="AA21" s="50">
        <v>0</v>
      </c>
      <c r="AB21" s="50">
        <v>0</v>
      </c>
      <c r="AC21" s="49">
        <v>13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47">
        <v>4</v>
      </c>
      <c r="AJ21" s="47">
        <v>2</v>
      </c>
      <c r="AK21" s="74">
        <v>18</v>
      </c>
      <c r="AL21" s="47">
        <v>0</v>
      </c>
      <c r="AM21" s="47">
        <v>1007.412</v>
      </c>
      <c r="AN21" s="46">
        <v>6</v>
      </c>
      <c r="AO21" s="74">
        <v>232.41200000000001</v>
      </c>
      <c r="AP21" s="73">
        <v>14</v>
      </c>
      <c r="AQ21" s="48">
        <v>1.0621659156268504E-4</v>
      </c>
      <c r="AR21" s="48">
        <v>8.5389288233768557E-3</v>
      </c>
      <c r="AS21" s="48">
        <v>0.99135485458506045</v>
      </c>
      <c r="AT21" s="48">
        <v>0</v>
      </c>
      <c r="AU21" s="48">
        <v>0</v>
      </c>
    </row>
    <row r="22" spans="1:47" x14ac:dyDescent="0.25">
      <c r="A22" s="32" t="s">
        <v>610</v>
      </c>
      <c r="B22" s="23">
        <v>11676.074998399999</v>
      </c>
      <c r="C22" s="23">
        <v>1392.6270820899999</v>
      </c>
      <c r="D22" s="35">
        <v>0.11927185139533919</v>
      </c>
      <c r="E22" s="41">
        <v>9</v>
      </c>
      <c r="F22" s="45">
        <v>33</v>
      </c>
      <c r="G22" s="44">
        <v>2458.6</v>
      </c>
      <c r="H22" s="45">
        <v>19</v>
      </c>
      <c r="I22" s="43">
        <v>0.21056733537056826</v>
      </c>
      <c r="J22" s="43" t="s">
        <v>3213</v>
      </c>
      <c r="K22" s="41">
        <v>13</v>
      </c>
      <c r="L22" s="42">
        <v>0</v>
      </c>
      <c r="M22" s="42">
        <v>7.1341413812738954E-3</v>
      </c>
      <c r="N22" s="42">
        <v>0.91735133815992853</v>
      </c>
      <c r="O22" s="42">
        <v>8.1347108110306683E-4</v>
      </c>
      <c r="P22" s="42">
        <v>7.4701049377694562E-2</v>
      </c>
      <c r="Q22" s="53">
        <v>4</v>
      </c>
      <c r="R22" s="52">
        <v>34</v>
      </c>
      <c r="S22" s="53">
        <v>72.099999999999994</v>
      </c>
      <c r="T22" s="52">
        <v>38</v>
      </c>
      <c r="U22" s="54">
        <v>0</v>
      </c>
      <c r="V22" s="54">
        <v>0.24327323162274619</v>
      </c>
      <c r="W22" s="54">
        <v>0.3883495145631069</v>
      </c>
      <c r="X22" s="54">
        <v>2.7739251040221916E-2</v>
      </c>
      <c r="Y22" s="54">
        <v>0.34063800277392497</v>
      </c>
      <c r="Z22" s="50">
        <v>1</v>
      </c>
      <c r="AA22" s="50">
        <v>0</v>
      </c>
      <c r="AB22" s="50">
        <v>990</v>
      </c>
      <c r="AC22" s="49">
        <v>12</v>
      </c>
      <c r="AD22" s="51">
        <v>0</v>
      </c>
      <c r="AE22" s="51">
        <v>0</v>
      </c>
      <c r="AF22" s="51">
        <v>0.93333333333333346</v>
      </c>
      <c r="AG22" s="51">
        <v>0</v>
      </c>
      <c r="AH22" s="51">
        <v>6.6666666666666555E-2</v>
      </c>
      <c r="AI22" s="47">
        <v>0</v>
      </c>
      <c r="AJ22" s="47">
        <v>0</v>
      </c>
      <c r="AK22" s="74">
        <v>33</v>
      </c>
      <c r="AL22" s="47">
        <v>0</v>
      </c>
      <c r="AM22" s="47">
        <v>0</v>
      </c>
      <c r="AN22" s="46">
        <v>32</v>
      </c>
      <c r="AO22" s="74">
        <v>0</v>
      </c>
      <c r="AP22" s="73">
        <v>32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</row>
    <row r="23" spans="1:47" x14ac:dyDescent="0.25">
      <c r="A23" s="32" t="s">
        <v>612</v>
      </c>
      <c r="B23" s="23">
        <v>18552.419033099999</v>
      </c>
      <c r="C23" s="23">
        <v>2852.17817268</v>
      </c>
      <c r="D23" s="35">
        <v>0.15373618758779287</v>
      </c>
      <c r="E23" s="41">
        <v>4</v>
      </c>
      <c r="F23" s="45">
        <v>39</v>
      </c>
      <c r="G23" s="44">
        <v>193.5</v>
      </c>
      <c r="H23" s="45">
        <v>40</v>
      </c>
      <c r="I23" s="43">
        <v>1.042990672293301E-2</v>
      </c>
      <c r="J23" s="43" t="s">
        <v>3210</v>
      </c>
      <c r="K23" s="41">
        <v>40</v>
      </c>
      <c r="L23" s="42">
        <v>0</v>
      </c>
      <c r="M23" s="42">
        <v>0.8593070874054719</v>
      </c>
      <c r="N23" s="42">
        <v>0.14069291259452807</v>
      </c>
      <c r="O23" s="42">
        <v>0</v>
      </c>
      <c r="P23" s="42">
        <v>0</v>
      </c>
      <c r="Q23" s="53">
        <v>4</v>
      </c>
      <c r="R23" s="52">
        <v>34</v>
      </c>
      <c r="S23" s="53">
        <v>193.5</v>
      </c>
      <c r="T23" s="52">
        <v>36</v>
      </c>
      <c r="U23" s="54">
        <v>0</v>
      </c>
      <c r="V23" s="54">
        <v>0.8593070874054719</v>
      </c>
      <c r="W23" s="54">
        <v>0.14069291259452807</v>
      </c>
      <c r="X23" s="54">
        <v>0</v>
      </c>
      <c r="Y23" s="54">
        <v>0</v>
      </c>
      <c r="Z23" s="50">
        <v>0</v>
      </c>
      <c r="AA23" s="50">
        <v>0</v>
      </c>
      <c r="AB23" s="50">
        <v>0</v>
      </c>
      <c r="AC23" s="49">
        <v>13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47">
        <v>0</v>
      </c>
      <c r="AJ23" s="47">
        <v>0</v>
      </c>
      <c r="AK23" s="74">
        <v>33</v>
      </c>
      <c r="AL23" s="47">
        <v>0</v>
      </c>
      <c r="AM23" s="47">
        <v>0</v>
      </c>
      <c r="AN23" s="46">
        <v>32</v>
      </c>
      <c r="AO23" s="74">
        <v>0</v>
      </c>
      <c r="AP23" s="73">
        <v>32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</row>
    <row r="24" spans="1:47" x14ac:dyDescent="0.25">
      <c r="A24" s="32" t="s">
        <v>605</v>
      </c>
      <c r="B24" s="23">
        <v>10149.398866400001</v>
      </c>
      <c r="C24" s="23">
        <v>1509.4016470399999</v>
      </c>
      <c r="D24" s="35">
        <v>0.14871832971674173</v>
      </c>
      <c r="E24" s="41">
        <v>7</v>
      </c>
      <c r="F24" s="45">
        <v>35</v>
      </c>
      <c r="G24" s="44">
        <v>2215.9</v>
      </c>
      <c r="H24" s="45">
        <v>21</v>
      </c>
      <c r="I24" s="43">
        <v>0.21832820142046319</v>
      </c>
      <c r="J24" s="43" t="s">
        <v>3213</v>
      </c>
      <c r="K24" s="41">
        <v>9</v>
      </c>
      <c r="L24" s="42">
        <v>6.6230721340863029E-4</v>
      </c>
      <c r="M24" s="42">
        <v>2.7106026554103876E-2</v>
      </c>
      <c r="N24" s="42">
        <v>0.97223166623248758</v>
      </c>
      <c r="O24" s="42">
        <v>0</v>
      </c>
      <c r="P24" s="42">
        <v>0</v>
      </c>
      <c r="Q24" s="53">
        <v>3</v>
      </c>
      <c r="R24" s="52">
        <v>37</v>
      </c>
      <c r="S24" s="53">
        <v>63.3</v>
      </c>
      <c r="T24" s="52">
        <v>39</v>
      </c>
      <c r="U24" s="54">
        <v>2.3696682464454978E-2</v>
      </c>
      <c r="V24" s="54">
        <v>0.484913112164297</v>
      </c>
      <c r="W24" s="54">
        <v>0.30963665086887837</v>
      </c>
      <c r="X24" s="54">
        <v>0</v>
      </c>
      <c r="Y24" s="54">
        <v>0.1817535545023696</v>
      </c>
      <c r="Z24" s="50">
        <v>1</v>
      </c>
      <c r="AA24" s="50">
        <v>0</v>
      </c>
      <c r="AB24" s="50">
        <v>1417.6</v>
      </c>
      <c r="AC24" s="49">
        <v>7</v>
      </c>
      <c r="AD24" s="51">
        <v>0</v>
      </c>
      <c r="AE24" s="51">
        <v>0</v>
      </c>
      <c r="AF24" s="51">
        <v>0.74937923250564353</v>
      </c>
      <c r="AG24" s="51">
        <v>0</v>
      </c>
      <c r="AH24" s="51">
        <v>0.25062076749435652</v>
      </c>
      <c r="AI24" s="47">
        <v>3</v>
      </c>
      <c r="AJ24" s="47">
        <v>1</v>
      </c>
      <c r="AK24" s="74">
        <v>23</v>
      </c>
      <c r="AL24" s="47">
        <v>1</v>
      </c>
      <c r="AM24" s="47">
        <v>1545.6</v>
      </c>
      <c r="AN24" s="46">
        <v>3</v>
      </c>
      <c r="AO24" s="74">
        <v>28</v>
      </c>
      <c r="AP24" s="73">
        <v>31</v>
      </c>
      <c r="AQ24" s="48">
        <v>0</v>
      </c>
      <c r="AR24" s="48">
        <v>0</v>
      </c>
      <c r="AS24" s="48">
        <v>1</v>
      </c>
      <c r="AT24" s="48">
        <v>0</v>
      </c>
      <c r="AU24" s="48">
        <v>0</v>
      </c>
    </row>
    <row r="25" spans="1:47" x14ac:dyDescent="0.25">
      <c r="A25" s="32" t="s">
        <v>234</v>
      </c>
      <c r="B25" s="23">
        <v>15649.13387</v>
      </c>
      <c r="C25" s="23">
        <v>4948.0105710300004</v>
      </c>
      <c r="D25" s="35">
        <v>0.31618430848211543</v>
      </c>
      <c r="E25" s="41">
        <v>12</v>
      </c>
      <c r="F25" s="45">
        <v>23</v>
      </c>
      <c r="G25" s="44">
        <v>1777.7649999999999</v>
      </c>
      <c r="H25" s="45">
        <v>28</v>
      </c>
      <c r="I25" s="43">
        <v>0.11360149480272801</v>
      </c>
      <c r="J25" s="43" t="s">
        <v>3211</v>
      </c>
      <c r="K25" s="41">
        <v>25</v>
      </c>
      <c r="L25" s="42">
        <v>3.8390900934600473E-3</v>
      </c>
      <c r="M25" s="42">
        <v>0.84554370234536069</v>
      </c>
      <c r="N25" s="42">
        <v>8.5838116961465677E-2</v>
      </c>
      <c r="O25" s="42">
        <v>1.6875121289934272E-3</v>
      </c>
      <c r="P25" s="42">
        <v>6.3091578470720153E-2</v>
      </c>
      <c r="Q25" s="53">
        <v>11</v>
      </c>
      <c r="R25" s="52">
        <v>21</v>
      </c>
      <c r="S25" s="53">
        <v>1027.9649999999999</v>
      </c>
      <c r="T25" s="52">
        <v>24</v>
      </c>
      <c r="U25" s="54">
        <v>6.6393311056310291E-3</v>
      </c>
      <c r="V25" s="54">
        <v>0.82498820485133251</v>
      </c>
      <c r="W25" s="54">
        <v>0.14844863395154509</v>
      </c>
      <c r="X25" s="54">
        <v>2.9183872991784742E-3</v>
      </c>
      <c r="Y25" s="54">
        <v>1.7005442792312853E-2</v>
      </c>
      <c r="Z25" s="50">
        <v>0</v>
      </c>
      <c r="AA25" s="50">
        <v>0</v>
      </c>
      <c r="AB25" s="50">
        <v>0</v>
      </c>
      <c r="AC25" s="49">
        <v>13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47">
        <v>1</v>
      </c>
      <c r="AJ25" s="47">
        <v>1</v>
      </c>
      <c r="AK25" s="74">
        <v>23</v>
      </c>
      <c r="AL25" s="47">
        <v>0</v>
      </c>
      <c r="AM25" s="47">
        <v>57</v>
      </c>
      <c r="AN25" s="46">
        <v>29</v>
      </c>
      <c r="AO25" s="74">
        <v>57</v>
      </c>
      <c r="AP25" s="73">
        <v>27</v>
      </c>
      <c r="AQ25" s="48">
        <v>0</v>
      </c>
      <c r="AR25" s="48">
        <v>0.18463157894736842</v>
      </c>
      <c r="AS25" s="48">
        <v>0.73684210526315796</v>
      </c>
      <c r="AT25" s="48">
        <v>0</v>
      </c>
      <c r="AU25" s="48">
        <v>7.8526315789473541E-2</v>
      </c>
    </row>
    <row r="26" spans="1:47" x14ac:dyDescent="0.25">
      <c r="A26" s="32" t="s">
        <v>604</v>
      </c>
      <c r="B26" s="23">
        <v>29501.907606299999</v>
      </c>
      <c r="C26" s="23">
        <v>7832.8873770199998</v>
      </c>
      <c r="D26" s="35">
        <v>0.26550443725704442</v>
      </c>
      <c r="E26" s="41">
        <v>20</v>
      </c>
      <c r="F26" s="45">
        <v>12</v>
      </c>
      <c r="G26" s="44">
        <v>3202.6880000000001</v>
      </c>
      <c r="H26" s="45">
        <v>16</v>
      </c>
      <c r="I26" s="43">
        <v>0.10855867500975024</v>
      </c>
      <c r="J26" s="43" t="s">
        <v>3211</v>
      </c>
      <c r="K26" s="41">
        <v>26</v>
      </c>
      <c r="L26" s="42">
        <v>6.658157147995683E-2</v>
      </c>
      <c r="M26" s="42">
        <v>0.38802062517485314</v>
      </c>
      <c r="N26" s="42">
        <v>0.48486771112265697</v>
      </c>
      <c r="O26" s="42">
        <v>6.5569921266136443E-3</v>
      </c>
      <c r="P26" s="42">
        <v>5.39731000959194E-2</v>
      </c>
      <c r="Q26" s="53">
        <v>15</v>
      </c>
      <c r="R26" s="52">
        <v>14</v>
      </c>
      <c r="S26" s="53">
        <v>1746.6</v>
      </c>
      <c r="T26" s="52">
        <v>17</v>
      </c>
      <c r="U26" s="54">
        <v>4.2940570250772934E-4</v>
      </c>
      <c r="V26" s="54">
        <v>0.67886407878163291</v>
      </c>
      <c r="W26" s="54">
        <v>0.27349135463185625</v>
      </c>
      <c r="X26" s="54">
        <v>1.0878277796862476E-2</v>
      </c>
      <c r="Y26" s="54">
        <v>3.633688308714067E-2</v>
      </c>
      <c r="Z26" s="50">
        <v>1</v>
      </c>
      <c r="AA26" s="50">
        <v>0</v>
      </c>
      <c r="AB26" s="50">
        <v>1152</v>
      </c>
      <c r="AC26" s="49">
        <v>10</v>
      </c>
      <c r="AD26" s="51">
        <v>0</v>
      </c>
      <c r="AE26" s="51">
        <v>0</v>
      </c>
      <c r="AF26" s="51">
        <v>0.93333333333333335</v>
      </c>
      <c r="AG26" s="51">
        <v>0</v>
      </c>
      <c r="AH26" s="51">
        <v>6.6666666666666624E-2</v>
      </c>
      <c r="AI26" s="47">
        <v>3</v>
      </c>
      <c r="AJ26" s="47">
        <v>3</v>
      </c>
      <c r="AK26" s="74">
        <v>14</v>
      </c>
      <c r="AL26" s="47">
        <v>0</v>
      </c>
      <c r="AM26" s="47">
        <v>402.9</v>
      </c>
      <c r="AN26" s="46">
        <v>13</v>
      </c>
      <c r="AO26" s="74">
        <v>402.9</v>
      </c>
      <c r="AP26" s="73">
        <v>11</v>
      </c>
      <c r="AQ26" s="48">
        <v>0</v>
      </c>
      <c r="AR26" s="48">
        <v>0.90986845371059821</v>
      </c>
      <c r="AS26" s="48">
        <v>0</v>
      </c>
      <c r="AT26" s="48">
        <v>7.446016381236039E-3</v>
      </c>
      <c r="AU26" s="48">
        <v>8.2685529908165717E-2</v>
      </c>
    </row>
    <row r="27" spans="1:47" x14ac:dyDescent="0.25">
      <c r="A27" s="32" t="s">
        <v>613</v>
      </c>
      <c r="B27" s="23">
        <v>21320.704818400001</v>
      </c>
      <c r="C27" s="23">
        <v>5402.9266083499997</v>
      </c>
      <c r="D27" s="35">
        <v>0.25341219506435897</v>
      </c>
      <c r="E27" s="41">
        <v>12</v>
      </c>
      <c r="F27" s="45">
        <v>23</v>
      </c>
      <c r="G27" s="44">
        <v>1506.125</v>
      </c>
      <c r="H27" s="45">
        <v>32</v>
      </c>
      <c r="I27" s="43">
        <v>7.064142638944082E-2</v>
      </c>
      <c r="J27" s="43" t="s">
        <v>3210</v>
      </c>
      <c r="K27" s="41">
        <v>33</v>
      </c>
      <c r="L27" s="42">
        <v>2.5894265084239355E-3</v>
      </c>
      <c r="M27" s="42">
        <v>0.77036832932193544</v>
      </c>
      <c r="N27" s="42">
        <v>1.85907544194539E-2</v>
      </c>
      <c r="O27" s="42">
        <v>0.20051456552410987</v>
      </c>
      <c r="P27" s="42">
        <v>7.9369242260768202E-3</v>
      </c>
      <c r="Q27" s="53">
        <v>12</v>
      </c>
      <c r="R27" s="52">
        <v>18</v>
      </c>
      <c r="S27" s="53">
        <v>1506.125</v>
      </c>
      <c r="T27" s="52">
        <v>20</v>
      </c>
      <c r="U27" s="54">
        <v>2.5894265084239355E-3</v>
      </c>
      <c r="V27" s="54">
        <v>0.77036832932193544</v>
      </c>
      <c r="W27" s="54">
        <v>1.85907544194539E-2</v>
      </c>
      <c r="X27" s="54">
        <v>0.20051456552410987</v>
      </c>
      <c r="Y27" s="54">
        <v>7.9369242260768202E-3</v>
      </c>
      <c r="Z27" s="50">
        <v>0</v>
      </c>
      <c r="AA27" s="50">
        <v>0</v>
      </c>
      <c r="AB27" s="50">
        <v>0</v>
      </c>
      <c r="AC27" s="49">
        <v>13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47">
        <v>4</v>
      </c>
      <c r="AJ27" s="47">
        <v>4</v>
      </c>
      <c r="AK27" s="74">
        <v>9</v>
      </c>
      <c r="AL27" s="47">
        <v>0</v>
      </c>
      <c r="AM27" s="47">
        <v>107.575</v>
      </c>
      <c r="AN27" s="46">
        <v>24</v>
      </c>
      <c r="AO27" s="74">
        <v>107.575</v>
      </c>
      <c r="AP27" s="73">
        <v>23</v>
      </c>
      <c r="AQ27" s="48">
        <v>3.1742269699252578E-3</v>
      </c>
      <c r="AR27" s="48">
        <v>0.97989656252380675</v>
      </c>
      <c r="AS27" s="48">
        <v>0</v>
      </c>
      <c r="AT27" s="48">
        <v>1.6929210506268041E-2</v>
      </c>
      <c r="AU27" s="48">
        <v>0</v>
      </c>
    </row>
    <row r="28" spans="1:47" x14ac:dyDescent="0.25">
      <c r="A28" s="32" t="s">
        <v>599</v>
      </c>
      <c r="B28" s="23">
        <v>18994.781119700001</v>
      </c>
      <c r="C28" s="23">
        <v>6253.06011132</v>
      </c>
      <c r="D28" s="35">
        <v>0.3291988505639995</v>
      </c>
      <c r="E28" s="41">
        <v>15</v>
      </c>
      <c r="F28" s="45">
        <v>15</v>
      </c>
      <c r="G28" s="44">
        <v>2009.8000000000002</v>
      </c>
      <c r="H28" s="45">
        <v>24</v>
      </c>
      <c r="I28" s="43">
        <v>0.10580801049165985</v>
      </c>
      <c r="J28" s="43" t="s">
        <v>3211</v>
      </c>
      <c r="K28" s="41">
        <v>29</v>
      </c>
      <c r="L28" s="42">
        <v>0.45367590905310273</v>
      </c>
      <c r="M28" s="42">
        <v>0.50728905960545312</v>
      </c>
      <c r="N28" s="42">
        <v>2.9110870830907427E-2</v>
      </c>
      <c r="O28" s="42">
        <v>9.9241605105366212E-3</v>
      </c>
      <c r="P28" s="42">
        <v>0</v>
      </c>
      <c r="Q28" s="53">
        <v>12</v>
      </c>
      <c r="R28" s="52">
        <v>18</v>
      </c>
      <c r="S28" s="53">
        <v>744.1</v>
      </c>
      <c r="T28" s="52">
        <v>28</v>
      </c>
      <c r="U28" s="54">
        <v>0</v>
      </c>
      <c r="V28" s="54">
        <v>0.93882856705918338</v>
      </c>
      <c r="W28" s="54">
        <v>4.2291361045502865E-2</v>
      </c>
      <c r="X28" s="54">
        <v>1.8880071895313776E-2</v>
      </c>
      <c r="Y28" s="54">
        <v>0</v>
      </c>
      <c r="Z28" s="50">
        <v>1</v>
      </c>
      <c r="AA28" s="50">
        <v>0</v>
      </c>
      <c r="AB28" s="50">
        <v>1152</v>
      </c>
      <c r="AC28" s="49">
        <v>10</v>
      </c>
      <c r="AD28" s="51">
        <v>0.83333333333333337</v>
      </c>
      <c r="AE28" s="51">
        <v>0</v>
      </c>
      <c r="AF28" s="51">
        <v>0</v>
      </c>
      <c r="AG28" s="51">
        <v>0</v>
      </c>
      <c r="AH28" s="51">
        <v>0.16666666666666666</v>
      </c>
      <c r="AI28" s="47">
        <v>2</v>
      </c>
      <c r="AJ28" s="47">
        <v>1</v>
      </c>
      <c r="AK28" s="74">
        <v>23</v>
      </c>
      <c r="AL28" s="47">
        <v>0</v>
      </c>
      <c r="AM28" s="74">
        <v>75.7</v>
      </c>
      <c r="AN28" s="46">
        <v>26</v>
      </c>
      <c r="AO28" s="74">
        <v>52.5</v>
      </c>
      <c r="AP28" s="73">
        <v>29</v>
      </c>
      <c r="AQ28" s="48">
        <v>0</v>
      </c>
      <c r="AR28" s="48">
        <v>0.78701764881842662</v>
      </c>
      <c r="AS28" s="48">
        <v>0.20101705055339517</v>
      </c>
      <c r="AT28" s="48">
        <v>1.1965300628178282E-2</v>
      </c>
      <c r="AU28" s="48">
        <v>0</v>
      </c>
    </row>
    <row r="29" spans="1:47" x14ac:dyDescent="0.25">
      <c r="A29" s="32" t="s">
        <v>586</v>
      </c>
      <c r="B29" s="23">
        <v>24824.647597499999</v>
      </c>
      <c r="C29" s="23">
        <v>1707.5480609599999</v>
      </c>
      <c r="D29" s="35">
        <v>6.8784382708899403E-2</v>
      </c>
      <c r="E29" s="41">
        <v>14</v>
      </c>
      <c r="F29" s="45">
        <v>17</v>
      </c>
      <c r="G29" s="44">
        <v>3625.3500000000004</v>
      </c>
      <c r="H29" s="45">
        <v>14</v>
      </c>
      <c r="I29" s="43">
        <v>0.14603832685887136</v>
      </c>
      <c r="J29" s="43" t="s">
        <v>3211</v>
      </c>
      <c r="K29" s="41">
        <v>21</v>
      </c>
      <c r="L29" s="42">
        <v>0</v>
      </c>
      <c r="M29" s="42">
        <v>0.18433365054408538</v>
      </c>
      <c r="N29" s="42">
        <v>0.71935675176189884</v>
      </c>
      <c r="O29" s="42">
        <v>1.3791771828926861E-3</v>
      </c>
      <c r="P29" s="42">
        <v>9.4930420511123159E-2</v>
      </c>
      <c r="Q29" s="53">
        <v>10</v>
      </c>
      <c r="R29" s="52">
        <v>25</v>
      </c>
      <c r="S29" s="53">
        <v>1890.6</v>
      </c>
      <c r="T29" s="52">
        <v>16</v>
      </c>
      <c r="U29" s="54">
        <v>0</v>
      </c>
      <c r="V29" s="54">
        <v>0.34883317465354918</v>
      </c>
      <c r="W29" s="54">
        <v>0.60780704538241836</v>
      </c>
      <c r="X29" s="54">
        <v>2.6446630699248916E-3</v>
      </c>
      <c r="Y29" s="54">
        <v>4.0715116894107513E-2</v>
      </c>
      <c r="Z29" s="50">
        <v>2</v>
      </c>
      <c r="AA29" s="50">
        <v>1</v>
      </c>
      <c r="AB29" s="50">
        <v>1909.2</v>
      </c>
      <c r="AC29" s="49">
        <v>6</v>
      </c>
      <c r="AD29" s="51">
        <v>0</v>
      </c>
      <c r="AE29" s="51">
        <v>0</v>
      </c>
      <c r="AF29" s="51">
        <v>0.93333333333333335</v>
      </c>
      <c r="AG29" s="51">
        <v>0</v>
      </c>
      <c r="AH29" s="51">
        <v>6.6666666666666652E-2</v>
      </c>
      <c r="AI29" s="47">
        <v>2</v>
      </c>
      <c r="AJ29" s="47">
        <v>1</v>
      </c>
      <c r="AK29" s="74">
        <v>23</v>
      </c>
      <c r="AL29" s="47">
        <v>0</v>
      </c>
      <c r="AM29" s="47">
        <v>53.5</v>
      </c>
      <c r="AN29" s="46">
        <v>30</v>
      </c>
      <c r="AO29" s="74">
        <v>53.5</v>
      </c>
      <c r="AP29" s="73">
        <v>28</v>
      </c>
      <c r="AQ29" s="48">
        <v>0</v>
      </c>
      <c r="AR29" s="48">
        <v>0.90158878504672901</v>
      </c>
      <c r="AS29" s="48">
        <v>0</v>
      </c>
      <c r="AT29" s="48">
        <v>0</v>
      </c>
      <c r="AU29" s="48">
        <v>9.8411214953271042E-2</v>
      </c>
    </row>
    <row r="30" spans="1:47" x14ac:dyDescent="0.25">
      <c r="A30" s="32" t="s">
        <v>323</v>
      </c>
      <c r="B30" s="23">
        <v>10537.163941000001</v>
      </c>
      <c r="C30" s="23">
        <v>1695.46476284</v>
      </c>
      <c r="D30" s="35">
        <v>0.1609033296182252</v>
      </c>
      <c r="E30" s="41">
        <v>11</v>
      </c>
      <c r="F30" s="45">
        <v>29</v>
      </c>
      <c r="G30" s="44">
        <v>1466.8300000000002</v>
      </c>
      <c r="H30" s="45">
        <v>34</v>
      </c>
      <c r="I30" s="43">
        <v>0.13920538849097519</v>
      </c>
      <c r="J30" s="43" t="s">
        <v>3211</v>
      </c>
      <c r="K30" s="41">
        <v>24</v>
      </c>
      <c r="L30" s="42">
        <v>1.1233250683642232E-2</v>
      </c>
      <c r="M30" s="42">
        <v>0.9774125000081757</v>
      </c>
      <c r="N30" s="42">
        <v>1.1354249308182192E-2</v>
      </c>
      <c r="O30" s="42">
        <v>0</v>
      </c>
      <c r="P30" s="42">
        <v>0</v>
      </c>
      <c r="Q30" s="53">
        <v>10</v>
      </c>
      <c r="R30" s="52">
        <v>25</v>
      </c>
      <c r="S30" s="53">
        <v>1226.8300000000002</v>
      </c>
      <c r="T30" s="52">
        <v>22</v>
      </c>
      <c r="U30" s="54">
        <v>1.362466989427891E-2</v>
      </c>
      <c r="V30" s="54">
        <v>0.97260390248623463</v>
      </c>
      <c r="W30" s="54">
        <v>1.3771427619486574E-2</v>
      </c>
      <c r="X30" s="54">
        <v>0</v>
      </c>
      <c r="Y30" s="54">
        <v>0</v>
      </c>
      <c r="Z30" s="50">
        <v>0</v>
      </c>
      <c r="AA30" s="50">
        <v>0</v>
      </c>
      <c r="AB30" s="50">
        <v>0</v>
      </c>
      <c r="AC30" s="49">
        <v>13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47">
        <v>3</v>
      </c>
      <c r="AJ30" s="47">
        <v>3</v>
      </c>
      <c r="AK30" s="74">
        <v>14</v>
      </c>
      <c r="AL30" s="47">
        <v>0</v>
      </c>
      <c r="AM30" s="47">
        <v>222.2</v>
      </c>
      <c r="AN30" s="46">
        <v>17</v>
      </c>
      <c r="AO30" s="74">
        <v>222.2</v>
      </c>
      <c r="AP30" s="73">
        <v>15</v>
      </c>
      <c r="AQ30" s="48">
        <v>0</v>
      </c>
      <c r="AR30" s="48">
        <v>1</v>
      </c>
      <c r="AS30" s="48">
        <v>0</v>
      </c>
      <c r="AT30" s="48">
        <v>0</v>
      </c>
      <c r="AU30" s="48">
        <v>0</v>
      </c>
    </row>
    <row r="31" spans="1:47" x14ac:dyDescent="0.25">
      <c r="A31" s="32" t="s">
        <v>585</v>
      </c>
      <c r="B31" s="23">
        <v>18916.168865700001</v>
      </c>
      <c r="C31" s="23">
        <v>1374.4553275200001</v>
      </c>
      <c r="D31" s="35">
        <v>7.2660343501809707E-2</v>
      </c>
      <c r="E31" s="41">
        <v>5</v>
      </c>
      <c r="F31" s="45">
        <v>36</v>
      </c>
      <c r="G31" s="44">
        <v>1770.8</v>
      </c>
      <c r="H31" s="45">
        <v>30</v>
      </c>
      <c r="I31" s="43">
        <v>9.3613036158232174E-2</v>
      </c>
      <c r="J31" s="43" t="s">
        <v>3210</v>
      </c>
      <c r="K31" s="41">
        <v>31</v>
      </c>
      <c r="L31" s="42">
        <v>0</v>
      </c>
      <c r="M31" s="42">
        <v>0</v>
      </c>
      <c r="N31" s="42">
        <v>0.90792861983284401</v>
      </c>
      <c r="O31" s="42">
        <v>0</v>
      </c>
      <c r="P31" s="42">
        <v>9.2071380167155936E-2</v>
      </c>
      <c r="Q31" s="53">
        <v>1</v>
      </c>
      <c r="R31" s="52">
        <v>39</v>
      </c>
      <c r="S31" s="53">
        <v>0</v>
      </c>
      <c r="T31" s="52">
        <v>40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0">
        <v>0</v>
      </c>
      <c r="AA31" s="50">
        <v>0</v>
      </c>
      <c r="AB31" s="50">
        <v>0</v>
      </c>
      <c r="AC31" s="49">
        <v>13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47">
        <v>0</v>
      </c>
      <c r="AJ31" s="47">
        <v>0</v>
      </c>
      <c r="AK31" s="74">
        <v>33</v>
      </c>
      <c r="AL31" s="47">
        <v>0</v>
      </c>
      <c r="AM31" s="47">
        <v>0</v>
      </c>
      <c r="AN31" s="46">
        <v>32</v>
      </c>
      <c r="AO31" s="74">
        <v>0</v>
      </c>
      <c r="AP31" s="73">
        <v>32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</row>
    <row r="32" spans="1:47" x14ac:dyDescent="0.25">
      <c r="A32" s="32" t="s">
        <v>335</v>
      </c>
      <c r="B32" s="23">
        <v>24737.850508799998</v>
      </c>
      <c r="C32" s="23">
        <v>3598.16981601</v>
      </c>
      <c r="D32" s="35">
        <v>0.14545199934529568</v>
      </c>
      <c r="E32" s="41">
        <v>41</v>
      </c>
      <c r="F32" s="45">
        <v>5</v>
      </c>
      <c r="G32" s="44">
        <v>6039.982</v>
      </c>
      <c r="H32" s="45">
        <v>8</v>
      </c>
      <c r="I32" s="43">
        <v>0.24415953188218179</v>
      </c>
      <c r="J32" s="43" t="s">
        <v>3213</v>
      </c>
      <c r="K32" s="41">
        <v>6</v>
      </c>
      <c r="L32" s="42">
        <v>9.5104244819460429E-4</v>
      </c>
      <c r="M32" s="42">
        <v>0.78267239085346929</v>
      </c>
      <c r="N32" s="42">
        <v>0.2150957014482423</v>
      </c>
      <c r="O32" s="42">
        <v>1.2808652500937432E-3</v>
      </c>
      <c r="P32" s="42">
        <v>0</v>
      </c>
      <c r="Q32" s="53">
        <v>41</v>
      </c>
      <c r="R32" s="52">
        <v>5</v>
      </c>
      <c r="S32" s="53">
        <v>6039.982</v>
      </c>
      <c r="T32" s="52">
        <v>4</v>
      </c>
      <c r="U32" s="54">
        <v>9.5104244819460429E-4</v>
      </c>
      <c r="V32" s="54">
        <v>0.78267239085346929</v>
      </c>
      <c r="W32" s="54">
        <v>0.2150957014482423</v>
      </c>
      <c r="X32" s="54">
        <v>1.2808652500937432E-3</v>
      </c>
      <c r="Y32" s="54">
        <v>0</v>
      </c>
      <c r="Z32" s="50">
        <v>0</v>
      </c>
      <c r="AA32" s="50">
        <v>0</v>
      </c>
      <c r="AB32" s="50">
        <v>0</v>
      </c>
      <c r="AC32" s="49">
        <v>13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47">
        <v>1</v>
      </c>
      <c r="AJ32" s="47">
        <v>1</v>
      </c>
      <c r="AK32" s="74">
        <v>23</v>
      </c>
      <c r="AL32" s="47">
        <v>0</v>
      </c>
      <c r="AM32" s="47">
        <v>95</v>
      </c>
      <c r="AN32" s="46">
        <v>25</v>
      </c>
      <c r="AO32" s="74">
        <v>95</v>
      </c>
      <c r="AP32" s="73">
        <v>24</v>
      </c>
      <c r="AQ32" s="48">
        <v>0</v>
      </c>
      <c r="AR32" s="48">
        <v>1</v>
      </c>
      <c r="AS32" s="48">
        <v>0</v>
      </c>
      <c r="AT32" s="48">
        <v>0</v>
      </c>
      <c r="AU32" s="48">
        <v>0</v>
      </c>
    </row>
    <row r="33" spans="1:47" x14ac:dyDescent="0.25">
      <c r="A33" s="32" t="s">
        <v>601</v>
      </c>
      <c r="B33" s="23">
        <v>27495.882784000001</v>
      </c>
      <c r="C33" s="23">
        <v>6662.8613355799998</v>
      </c>
      <c r="D33" s="35">
        <v>0.2423221464799506</v>
      </c>
      <c r="E33" s="41">
        <v>37</v>
      </c>
      <c r="F33" s="45">
        <v>8</v>
      </c>
      <c r="G33" s="44">
        <v>4405.0850000000009</v>
      </c>
      <c r="H33" s="45">
        <v>13</v>
      </c>
      <c r="I33" s="43">
        <v>0.16020889507731473</v>
      </c>
      <c r="J33" s="43" t="s">
        <v>3212</v>
      </c>
      <c r="K33" s="41">
        <v>19</v>
      </c>
      <c r="L33" s="42">
        <v>5.1067594629553934E-3</v>
      </c>
      <c r="M33" s="42">
        <v>0.69318892733113813</v>
      </c>
      <c r="N33" s="42">
        <v>0.28652498571516866</v>
      </c>
      <c r="O33" s="42">
        <v>1.5179327490737899E-2</v>
      </c>
      <c r="P33" s="42">
        <v>0</v>
      </c>
      <c r="Q33" s="53">
        <v>35</v>
      </c>
      <c r="R33" s="52">
        <v>8</v>
      </c>
      <c r="S33" s="53">
        <v>3565.0850000000009</v>
      </c>
      <c r="T33" s="52">
        <v>10</v>
      </c>
      <c r="U33" s="54">
        <v>6.1405841768488239E-3</v>
      </c>
      <c r="V33" s="54">
        <v>0.80264866471628149</v>
      </c>
      <c r="W33" s="54">
        <v>0.17295848391453766</v>
      </c>
      <c r="X33" s="54">
        <v>1.8252267192331962E-2</v>
      </c>
      <c r="Y33" s="54">
        <v>0</v>
      </c>
      <c r="Z33" s="50">
        <v>0</v>
      </c>
      <c r="AA33" s="50">
        <v>0</v>
      </c>
      <c r="AB33" s="50">
        <v>0</v>
      </c>
      <c r="AC33" s="49">
        <v>13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47">
        <v>6</v>
      </c>
      <c r="AJ33" s="47">
        <v>6</v>
      </c>
      <c r="AK33" s="74">
        <v>4</v>
      </c>
      <c r="AL33" s="47">
        <v>0</v>
      </c>
      <c r="AM33" s="47">
        <v>635.5</v>
      </c>
      <c r="AN33" s="46">
        <v>10</v>
      </c>
      <c r="AO33" s="74">
        <v>635.5</v>
      </c>
      <c r="AP33" s="73">
        <v>8</v>
      </c>
      <c r="AQ33" s="48">
        <v>4.7206923682140047E-3</v>
      </c>
      <c r="AR33" s="48">
        <v>0.80040912667191189</v>
      </c>
      <c r="AS33" s="48">
        <v>5.5074744295830057E-2</v>
      </c>
      <c r="AT33" s="48">
        <v>7.8678206136900079E-3</v>
      </c>
      <c r="AU33" s="48">
        <v>0.13192761605035391</v>
      </c>
    </row>
    <row r="34" spans="1:47" x14ac:dyDescent="0.25">
      <c r="A34" s="32" t="s">
        <v>380</v>
      </c>
      <c r="B34" s="23">
        <v>18183.266216600001</v>
      </c>
      <c r="C34" s="23">
        <v>7108.9995599699996</v>
      </c>
      <c r="D34" s="35">
        <v>0.39096383869032286</v>
      </c>
      <c r="E34" s="41">
        <v>5</v>
      </c>
      <c r="F34" s="45">
        <v>36</v>
      </c>
      <c r="G34" s="44">
        <v>203.61799999999999</v>
      </c>
      <c r="H34" s="45">
        <v>39</v>
      </c>
      <c r="I34" s="43">
        <v>1.1198098162040412E-2</v>
      </c>
      <c r="J34" s="43" t="s">
        <v>3210</v>
      </c>
      <c r="K34" s="41">
        <v>39</v>
      </c>
      <c r="L34" s="42">
        <v>4.4200414501664883E-4</v>
      </c>
      <c r="M34" s="42">
        <v>0.92602323959571364</v>
      </c>
      <c r="N34" s="42">
        <v>0</v>
      </c>
      <c r="O34" s="42">
        <v>0</v>
      </c>
      <c r="P34" s="42">
        <v>7.3534756259269737E-2</v>
      </c>
      <c r="Q34" s="53">
        <v>5</v>
      </c>
      <c r="R34" s="52">
        <v>31</v>
      </c>
      <c r="S34" s="53">
        <v>203.61799999999999</v>
      </c>
      <c r="T34" s="52">
        <v>35</v>
      </c>
      <c r="U34" s="54">
        <v>4.4200414501664883E-4</v>
      </c>
      <c r="V34" s="54">
        <v>0.92602323959571364</v>
      </c>
      <c r="W34" s="54">
        <v>0</v>
      </c>
      <c r="X34" s="54">
        <v>0</v>
      </c>
      <c r="Y34" s="54">
        <v>7.3534756259269737E-2</v>
      </c>
      <c r="Z34" s="50">
        <v>0</v>
      </c>
      <c r="AA34" s="50">
        <v>0</v>
      </c>
      <c r="AB34" s="50">
        <v>0</v>
      </c>
      <c r="AC34" s="49">
        <v>13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47">
        <v>1</v>
      </c>
      <c r="AJ34" s="47">
        <v>1</v>
      </c>
      <c r="AK34" s="74">
        <v>23</v>
      </c>
      <c r="AL34" s="47">
        <v>0</v>
      </c>
      <c r="AM34" s="47">
        <v>73.518000000000001</v>
      </c>
      <c r="AN34" s="46">
        <v>27</v>
      </c>
      <c r="AO34" s="74">
        <v>73.518000000000001</v>
      </c>
      <c r="AP34" s="73">
        <v>25</v>
      </c>
      <c r="AQ34" s="48">
        <v>1.2241899942871132E-3</v>
      </c>
      <c r="AR34" s="48">
        <v>0.97818221387959414</v>
      </c>
      <c r="AS34" s="48">
        <v>0</v>
      </c>
      <c r="AT34" s="48">
        <v>0</v>
      </c>
      <c r="AU34" s="48">
        <v>2.0593596126118715E-2</v>
      </c>
    </row>
    <row r="35" spans="1:47" x14ac:dyDescent="0.25">
      <c r="A35" s="32" t="s">
        <v>593</v>
      </c>
      <c r="B35" s="23">
        <v>9205.5487329600001</v>
      </c>
      <c r="C35" s="23">
        <v>3552.6442114500001</v>
      </c>
      <c r="D35" s="35">
        <v>0.38592421967524193</v>
      </c>
      <c r="E35" s="41">
        <v>9</v>
      </c>
      <c r="F35" s="45">
        <v>33</v>
      </c>
      <c r="G35" s="44">
        <v>591.40000000000009</v>
      </c>
      <c r="H35" s="45">
        <v>37</v>
      </c>
      <c r="I35" s="43">
        <v>6.4243861735533744E-2</v>
      </c>
      <c r="J35" s="43" t="s">
        <v>3210</v>
      </c>
      <c r="K35" s="41">
        <v>35</v>
      </c>
      <c r="L35" s="42">
        <v>0</v>
      </c>
      <c r="M35" s="42">
        <v>0.79632904971254637</v>
      </c>
      <c r="N35" s="42">
        <v>0</v>
      </c>
      <c r="O35" s="42">
        <v>0</v>
      </c>
      <c r="P35" s="42">
        <v>0.20367095028745361</v>
      </c>
      <c r="Q35" s="53">
        <v>8</v>
      </c>
      <c r="R35" s="52">
        <v>29</v>
      </c>
      <c r="S35" s="53">
        <v>591.40000000000009</v>
      </c>
      <c r="T35" s="52">
        <v>29</v>
      </c>
      <c r="U35" s="54">
        <v>0</v>
      </c>
      <c r="V35" s="54">
        <v>0.79632904971254637</v>
      </c>
      <c r="W35" s="54">
        <v>0</v>
      </c>
      <c r="X35" s="54">
        <v>0</v>
      </c>
      <c r="Y35" s="54">
        <v>0.20367095028745361</v>
      </c>
      <c r="Z35" s="50">
        <v>0</v>
      </c>
      <c r="AA35" s="50">
        <v>0</v>
      </c>
      <c r="AB35" s="50">
        <v>0</v>
      </c>
      <c r="AC35" s="49">
        <v>13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47">
        <v>5</v>
      </c>
      <c r="AJ35" s="47">
        <v>5</v>
      </c>
      <c r="AK35" s="74">
        <v>6</v>
      </c>
      <c r="AL35" s="47">
        <v>0</v>
      </c>
      <c r="AM35" s="47">
        <v>451.9</v>
      </c>
      <c r="AN35" s="46">
        <v>12</v>
      </c>
      <c r="AO35" s="74">
        <v>451.9</v>
      </c>
      <c r="AP35" s="73">
        <v>10</v>
      </c>
      <c r="AQ35" s="48">
        <v>0</v>
      </c>
      <c r="AR35" s="48">
        <v>0.76075237884487723</v>
      </c>
      <c r="AS35" s="48">
        <v>0</v>
      </c>
      <c r="AT35" s="48">
        <v>0</v>
      </c>
      <c r="AU35" s="48">
        <v>0.2392476211551228</v>
      </c>
    </row>
    <row r="36" spans="1:47" x14ac:dyDescent="0.25">
      <c r="A36" s="32" t="s">
        <v>592</v>
      </c>
      <c r="B36" s="23">
        <v>17344.351432700001</v>
      </c>
      <c r="C36" s="23">
        <v>7628.7026022500004</v>
      </c>
      <c r="D36" s="35">
        <v>0.43983787066648694</v>
      </c>
      <c r="E36" s="41">
        <v>14</v>
      </c>
      <c r="F36" s="45">
        <v>17</v>
      </c>
      <c r="G36" s="44">
        <v>594.83999999999992</v>
      </c>
      <c r="H36" s="45">
        <v>36</v>
      </c>
      <c r="I36" s="43">
        <v>3.4295891795557386E-2</v>
      </c>
      <c r="J36" s="43" t="s">
        <v>3210</v>
      </c>
      <c r="K36" s="41">
        <v>37</v>
      </c>
      <c r="L36" s="42">
        <v>1.8262186560004674E-3</v>
      </c>
      <c r="M36" s="42">
        <v>0.74883406084473569</v>
      </c>
      <c r="N36" s="42">
        <v>2.0453648947205236E-2</v>
      </c>
      <c r="O36" s="42">
        <v>0.22888607155205859</v>
      </c>
      <c r="P36" s="42">
        <v>0</v>
      </c>
      <c r="Q36" s="53">
        <v>13</v>
      </c>
      <c r="R36" s="52">
        <v>15</v>
      </c>
      <c r="S36" s="53">
        <v>585.83999999999992</v>
      </c>
      <c r="T36" s="52">
        <v>30</v>
      </c>
      <c r="U36" s="54">
        <v>1.8532948287308471E-3</v>
      </c>
      <c r="V36" s="54">
        <v>0.75993654318506421</v>
      </c>
      <c r="W36" s="54">
        <v>2.0756902081785489E-2</v>
      </c>
      <c r="X36" s="54">
        <v>0.21745325990441938</v>
      </c>
      <c r="Y36" s="54">
        <v>0</v>
      </c>
      <c r="Z36" s="50">
        <v>0</v>
      </c>
      <c r="AA36" s="50">
        <v>0</v>
      </c>
      <c r="AB36" s="50">
        <v>0</v>
      </c>
      <c r="AC36" s="49">
        <v>13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47">
        <v>3</v>
      </c>
      <c r="AJ36" s="47">
        <v>3</v>
      </c>
      <c r="AK36" s="74">
        <v>14</v>
      </c>
      <c r="AL36" s="47">
        <v>0</v>
      </c>
      <c r="AM36" s="47">
        <v>114.095</v>
      </c>
      <c r="AN36" s="46">
        <v>23</v>
      </c>
      <c r="AO36" s="74">
        <v>114.095</v>
      </c>
      <c r="AP36" s="73">
        <v>21</v>
      </c>
      <c r="AQ36" s="48">
        <v>5.2587755817520487E-3</v>
      </c>
      <c r="AR36" s="48">
        <v>0.80709058240939568</v>
      </c>
      <c r="AS36" s="48">
        <v>0.11043428721679303</v>
      </c>
      <c r="AT36" s="48">
        <v>0</v>
      </c>
      <c r="AU36" s="48">
        <v>7.7216354792059266E-2</v>
      </c>
    </row>
    <row r="37" spans="1:47" x14ac:dyDescent="0.25">
      <c r="A37" s="32" t="s">
        <v>598</v>
      </c>
      <c r="B37" s="23">
        <v>28674.380003599999</v>
      </c>
      <c r="C37" s="23">
        <v>6302.7706459800002</v>
      </c>
      <c r="D37" s="35">
        <v>0.21980494940740489</v>
      </c>
      <c r="E37" s="41">
        <v>38</v>
      </c>
      <c r="F37" s="45">
        <v>7</v>
      </c>
      <c r="G37" s="44">
        <v>5143.1249999999991</v>
      </c>
      <c r="H37" s="45">
        <v>11</v>
      </c>
      <c r="I37" s="43">
        <v>0.17936307600562915</v>
      </c>
      <c r="J37" s="43" t="s">
        <v>3212</v>
      </c>
      <c r="K37" s="41">
        <v>15</v>
      </c>
      <c r="L37" s="42">
        <v>3.2426397266428769E-4</v>
      </c>
      <c r="M37" s="42">
        <v>0.67689905411766815</v>
      </c>
      <c r="N37" s="42">
        <v>0.32104727405545797</v>
      </c>
      <c r="O37" s="42">
        <v>1.7294078542095343E-3</v>
      </c>
      <c r="P37" s="42">
        <v>0</v>
      </c>
      <c r="Q37" s="53">
        <v>36</v>
      </c>
      <c r="R37" s="52">
        <v>7</v>
      </c>
      <c r="S37" s="53">
        <v>4637.125</v>
      </c>
      <c r="T37" s="52">
        <v>7</v>
      </c>
      <c r="U37" s="54">
        <v>3.605161899649213E-4</v>
      </c>
      <c r="V37" s="54">
        <v>0.74414406342316175</v>
      </c>
      <c r="W37" s="54">
        <v>0.25357266737372708</v>
      </c>
      <c r="X37" s="54">
        <v>1.9227530131462468E-3</v>
      </c>
      <c r="Y37" s="54">
        <v>0</v>
      </c>
      <c r="Z37" s="50">
        <v>0</v>
      </c>
      <c r="AA37" s="50">
        <v>0</v>
      </c>
      <c r="AB37" s="50">
        <v>0</v>
      </c>
      <c r="AC37" s="49">
        <v>13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47">
        <v>6</v>
      </c>
      <c r="AJ37" s="47">
        <v>6</v>
      </c>
      <c r="AK37" s="74">
        <v>4</v>
      </c>
      <c r="AL37" s="47">
        <v>0</v>
      </c>
      <c r="AM37" s="47">
        <v>1337</v>
      </c>
      <c r="AN37" s="46">
        <v>4</v>
      </c>
      <c r="AO37" s="74">
        <v>1337</v>
      </c>
      <c r="AP37" s="73">
        <v>3</v>
      </c>
      <c r="AQ37" s="48">
        <v>0</v>
      </c>
      <c r="AR37" s="48">
        <v>0.38731842255719917</v>
      </c>
      <c r="AS37" s="48">
        <v>0.60583444313968493</v>
      </c>
      <c r="AT37" s="48">
        <v>6.8471343031157881E-3</v>
      </c>
      <c r="AU37" s="48">
        <v>0</v>
      </c>
    </row>
    <row r="38" spans="1:47" x14ac:dyDescent="0.25">
      <c r="A38" s="32" t="s">
        <v>531</v>
      </c>
      <c r="B38" s="23">
        <v>18289.4865684</v>
      </c>
      <c r="C38" s="23">
        <v>2802.6741539300001</v>
      </c>
      <c r="D38" s="35">
        <v>0.15323962996163995</v>
      </c>
      <c r="E38" s="41">
        <v>41</v>
      </c>
      <c r="F38" s="45">
        <v>5</v>
      </c>
      <c r="G38" s="44">
        <v>6225.1359999999995</v>
      </c>
      <c r="H38" s="45">
        <v>7</v>
      </c>
      <c r="I38" s="43">
        <v>0.34036690842681139</v>
      </c>
      <c r="J38" s="43" t="s">
        <v>3214</v>
      </c>
      <c r="K38" s="41">
        <v>3</v>
      </c>
      <c r="L38" s="42">
        <v>4.4256919880437205E-3</v>
      </c>
      <c r="M38" s="42">
        <v>0.89010762907950536</v>
      </c>
      <c r="N38" s="42">
        <v>9.9429116715769539E-2</v>
      </c>
      <c r="O38" s="42">
        <v>6.0375622166814356E-3</v>
      </c>
      <c r="P38" s="42">
        <v>0</v>
      </c>
      <c r="Q38" s="53">
        <v>40</v>
      </c>
      <c r="R38" s="52">
        <v>6</v>
      </c>
      <c r="S38" s="53">
        <v>6190.5359999999991</v>
      </c>
      <c r="T38" s="52">
        <v>3</v>
      </c>
      <c r="U38" s="54">
        <v>4.4825253925287389E-3</v>
      </c>
      <c r="V38" s="54">
        <v>0.9015381233514389</v>
      </c>
      <c r="W38" s="54">
        <v>8.7864256482523467E-2</v>
      </c>
      <c r="X38" s="54">
        <v>6.1150947735089597E-3</v>
      </c>
      <c r="Y38" s="54">
        <v>0</v>
      </c>
      <c r="Z38" s="50">
        <v>0</v>
      </c>
      <c r="AA38" s="50">
        <v>0</v>
      </c>
      <c r="AB38" s="50">
        <v>0</v>
      </c>
      <c r="AC38" s="49">
        <v>13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47">
        <v>4</v>
      </c>
      <c r="AJ38" s="47">
        <v>4</v>
      </c>
      <c r="AK38" s="74">
        <v>9</v>
      </c>
      <c r="AL38" s="47">
        <v>0</v>
      </c>
      <c r="AM38" s="47">
        <v>687.35</v>
      </c>
      <c r="AN38" s="46">
        <v>9</v>
      </c>
      <c r="AO38" s="74">
        <v>687.35</v>
      </c>
      <c r="AP38" s="73">
        <v>7</v>
      </c>
      <c r="AQ38" s="48">
        <v>1.0705675292586106E-3</v>
      </c>
      <c r="AR38" s="48">
        <v>0.81245084310761484</v>
      </c>
      <c r="AS38" s="48">
        <v>0.16506723877795432</v>
      </c>
      <c r="AT38" s="48">
        <v>2.1411350585172212E-2</v>
      </c>
      <c r="AU38" s="48">
        <v>0</v>
      </c>
    </row>
    <row r="39" spans="1:47" x14ac:dyDescent="0.25">
      <c r="A39" s="32" t="s">
        <v>582</v>
      </c>
      <c r="B39" s="23">
        <v>14503.2211603</v>
      </c>
      <c r="C39" s="23">
        <v>4124.7332423899998</v>
      </c>
      <c r="D39" s="35">
        <v>0.28440118210985615</v>
      </c>
      <c r="E39" s="41">
        <v>12</v>
      </c>
      <c r="F39" s="45">
        <v>23</v>
      </c>
      <c r="G39" s="44">
        <v>980.49199999999996</v>
      </c>
      <c r="H39" s="45">
        <v>35</v>
      </c>
      <c r="I39" s="43">
        <v>6.7605119522270218E-2</v>
      </c>
      <c r="J39" s="43" t="s">
        <v>3210</v>
      </c>
      <c r="K39" s="41">
        <v>34</v>
      </c>
      <c r="L39" s="42">
        <v>4.0387886897598349E-3</v>
      </c>
      <c r="M39" s="42">
        <v>0.80410956948144408</v>
      </c>
      <c r="N39" s="42">
        <v>2.8557091745776614E-4</v>
      </c>
      <c r="O39" s="42">
        <v>0.18766088861510344</v>
      </c>
      <c r="P39" s="42">
        <v>3.9051822962349013E-3</v>
      </c>
      <c r="Q39" s="53">
        <v>11</v>
      </c>
      <c r="R39" s="52">
        <v>21</v>
      </c>
      <c r="S39" s="53">
        <v>980.49199999999996</v>
      </c>
      <c r="T39" s="52">
        <v>25</v>
      </c>
      <c r="U39" s="54">
        <v>4.0387886897598349E-3</v>
      </c>
      <c r="V39" s="54">
        <v>0.80410956948144408</v>
      </c>
      <c r="W39" s="54">
        <v>2.8557091745776614E-4</v>
      </c>
      <c r="X39" s="54">
        <v>0.18766088861510344</v>
      </c>
      <c r="Y39" s="54">
        <v>3.9051822962349013E-3</v>
      </c>
      <c r="Z39" s="50">
        <v>0</v>
      </c>
      <c r="AA39" s="50">
        <v>0</v>
      </c>
      <c r="AB39" s="50">
        <v>0</v>
      </c>
      <c r="AC39" s="49">
        <v>13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47">
        <v>2</v>
      </c>
      <c r="AJ39" s="47">
        <v>2</v>
      </c>
      <c r="AK39" s="74">
        <v>18</v>
      </c>
      <c r="AL39" s="47">
        <v>0</v>
      </c>
      <c r="AM39" s="47">
        <v>164.18</v>
      </c>
      <c r="AN39" s="46">
        <v>18</v>
      </c>
      <c r="AO39" s="74">
        <v>164.18</v>
      </c>
      <c r="AP39" s="73">
        <v>17</v>
      </c>
      <c r="AQ39" s="48">
        <v>4.1212565253228315E-3</v>
      </c>
      <c r="AR39" s="48">
        <v>0.96382452605549951</v>
      </c>
      <c r="AS39" s="48">
        <v>0</v>
      </c>
      <c r="AT39" s="48">
        <v>3.2054217419177584E-2</v>
      </c>
      <c r="AU39" s="48">
        <v>0</v>
      </c>
    </row>
    <row r="40" spans="1:47" x14ac:dyDescent="0.25">
      <c r="A40" s="32" t="s">
        <v>597</v>
      </c>
      <c r="B40" s="23">
        <v>19932.554686700001</v>
      </c>
      <c r="C40" s="23">
        <v>1037.4176406500001</v>
      </c>
      <c r="D40" s="35">
        <v>5.2046396307755628E-2</v>
      </c>
      <c r="E40" s="41">
        <v>10</v>
      </c>
      <c r="F40" s="45">
        <v>31</v>
      </c>
      <c r="G40" s="44">
        <v>4717.3999999999996</v>
      </c>
      <c r="H40" s="45">
        <v>12</v>
      </c>
      <c r="I40" s="43">
        <v>0.23666810773371089</v>
      </c>
      <c r="J40" s="43" t="s">
        <v>3213</v>
      </c>
      <c r="K40" s="41">
        <v>7</v>
      </c>
      <c r="L40" s="42">
        <v>0.27663543477339214</v>
      </c>
      <c r="M40" s="42">
        <v>0.19538877347691527</v>
      </c>
      <c r="N40" s="42">
        <v>0.49857972612032053</v>
      </c>
      <c r="O40" s="42">
        <v>2.5437741128587783E-3</v>
      </c>
      <c r="P40" s="42">
        <v>2.6852291516513287E-2</v>
      </c>
      <c r="Q40" s="53">
        <v>5</v>
      </c>
      <c r="R40" s="52">
        <v>31</v>
      </c>
      <c r="S40" s="53">
        <v>1176.9000000000001</v>
      </c>
      <c r="T40" s="52">
        <v>23</v>
      </c>
      <c r="U40" s="54">
        <v>0</v>
      </c>
      <c r="V40" s="54">
        <v>0.78318208853768367</v>
      </c>
      <c r="W40" s="54">
        <v>0</v>
      </c>
      <c r="X40" s="54">
        <v>0</v>
      </c>
      <c r="Y40" s="54">
        <v>0.21681791146231633</v>
      </c>
      <c r="Z40" s="50">
        <v>2</v>
      </c>
      <c r="AA40" s="50">
        <v>0</v>
      </c>
      <c r="AB40" s="50">
        <v>1926</v>
      </c>
      <c r="AC40" s="49">
        <v>5</v>
      </c>
      <c r="AD40" s="51">
        <v>0.45365853658536587</v>
      </c>
      <c r="AE40" s="51">
        <v>0</v>
      </c>
      <c r="AF40" s="51">
        <v>0.54634146341463419</v>
      </c>
      <c r="AG40" s="51">
        <v>0</v>
      </c>
      <c r="AH40" s="51">
        <v>0</v>
      </c>
      <c r="AI40" s="47">
        <v>0</v>
      </c>
      <c r="AJ40" s="47">
        <v>0</v>
      </c>
      <c r="AK40" s="74">
        <v>33</v>
      </c>
      <c r="AL40" s="47">
        <v>0</v>
      </c>
      <c r="AM40" s="47">
        <v>0</v>
      </c>
      <c r="AN40" s="46">
        <v>32</v>
      </c>
      <c r="AO40" s="74">
        <v>0</v>
      </c>
      <c r="AP40" s="73">
        <v>32</v>
      </c>
      <c r="AQ40" s="48">
        <v>0</v>
      </c>
      <c r="AR40" s="48">
        <v>0</v>
      </c>
      <c r="AS40" s="48">
        <v>0</v>
      </c>
      <c r="AT40" s="48">
        <v>0</v>
      </c>
      <c r="AU40" s="48">
        <v>0</v>
      </c>
    </row>
    <row r="41" spans="1:47" x14ac:dyDescent="0.25">
      <c r="A41" s="32" t="s">
        <v>590</v>
      </c>
      <c r="B41" s="23">
        <v>24930.693149300001</v>
      </c>
      <c r="C41" s="23">
        <v>7676.8808631399997</v>
      </c>
      <c r="D41" s="35">
        <v>0.30792889781147337</v>
      </c>
      <c r="E41" s="41">
        <v>29</v>
      </c>
      <c r="F41" s="45">
        <v>9</v>
      </c>
      <c r="G41" s="44">
        <v>5435.3729999999996</v>
      </c>
      <c r="H41" s="45">
        <v>10</v>
      </c>
      <c r="I41" s="43">
        <v>0.21801932932428766</v>
      </c>
      <c r="J41" s="43" t="s">
        <v>3213</v>
      </c>
      <c r="K41" s="41">
        <v>10</v>
      </c>
      <c r="L41" s="42">
        <v>0.26972922443940583</v>
      </c>
      <c r="M41" s="42">
        <v>0.64155469917685215</v>
      </c>
      <c r="N41" s="42">
        <v>8.0146944082052002E-2</v>
      </c>
      <c r="O41" s="42">
        <v>8.5691323016899822E-3</v>
      </c>
      <c r="P41" s="42">
        <v>0</v>
      </c>
      <c r="Q41" s="53">
        <v>21</v>
      </c>
      <c r="R41" s="52">
        <v>10</v>
      </c>
      <c r="S41" s="53">
        <v>3851.8350000000005</v>
      </c>
      <c r="T41" s="52">
        <v>9</v>
      </c>
      <c r="U41" s="54">
        <v>8.396570663771007E-4</v>
      </c>
      <c r="V41" s="54">
        <v>0.87664196096752067</v>
      </c>
      <c r="W41" s="54">
        <v>0.11136504248791022</v>
      </c>
      <c r="X41" s="54">
        <v>1.1153339478192066E-2</v>
      </c>
      <c r="Y41" s="54">
        <v>0</v>
      </c>
      <c r="Z41" s="50">
        <v>0</v>
      </c>
      <c r="AA41" s="50">
        <v>0</v>
      </c>
      <c r="AB41" s="50">
        <v>0</v>
      </c>
      <c r="AC41" s="49">
        <v>13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47">
        <v>5</v>
      </c>
      <c r="AJ41" s="47">
        <v>4</v>
      </c>
      <c r="AK41" s="74">
        <v>9</v>
      </c>
      <c r="AL41" s="47">
        <v>0</v>
      </c>
      <c r="AM41" s="47">
        <v>310.98500000000001</v>
      </c>
      <c r="AN41" s="46">
        <v>16</v>
      </c>
      <c r="AO41" s="74">
        <v>175.98500000000001</v>
      </c>
      <c r="AP41" s="73">
        <v>16</v>
      </c>
      <c r="AQ41" s="48">
        <v>0.35774007477970055</v>
      </c>
      <c r="AR41" s="48">
        <v>0.2032266751842875</v>
      </c>
      <c r="AS41" s="48">
        <v>0.42963881529915021</v>
      </c>
      <c r="AT41" s="48">
        <v>9.3944347368618841E-3</v>
      </c>
      <c r="AU41" s="48">
        <v>0</v>
      </c>
    </row>
  </sheetData>
  <sortState ref="E2:F41">
    <sortCondition ref="E2:E4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1" topLeftCell="A2" activePane="bottomLeft" state="frozen"/>
      <selection pane="bottomLeft" activeCell="A8" sqref="A8:XFD8"/>
    </sheetView>
  </sheetViews>
  <sheetFormatPr defaultRowHeight="15" x14ac:dyDescent="0.25"/>
  <cols>
    <col min="1" max="1" width="40" bestFit="1" customWidth="1"/>
    <col min="2" max="2" width="7.28515625" bestFit="1" customWidth="1"/>
    <col min="3" max="3" width="16.140625" bestFit="1" customWidth="1"/>
    <col min="4" max="4" width="9" bestFit="1" customWidth="1"/>
    <col min="5" max="5" width="8.28515625" bestFit="1" customWidth="1"/>
    <col min="6" max="6" width="15.7109375" bestFit="1" customWidth="1"/>
    <col min="7" max="7" width="12.85546875" bestFit="1" customWidth="1"/>
    <col min="8" max="8" width="8.28515625" bestFit="1" customWidth="1"/>
  </cols>
  <sheetData>
    <row r="1" spans="1:8" x14ac:dyDescent="0.25">
      <c r="A1" s="76" t="s">
        <v>702</v>
      </c>
      <c r="B1" s="76" t="s">
        <v>622</v>
      </c>
      <c r="C1" s="76" t="s">
        <v>846</v>
      </c>
      <c r="D1" s="76" t="s">
        <v>847</v>
      </c>
      <c r="E1" s="76" t="s">
        <v>848</v>
      </c>
      <c r="F1" s="76" t="s">
        <v>849</v>
      </c>
      <c r="G1" s="76" t="s">
        <v>850</v>
      </c>
      <c r="H1" s="76" t="s">
        <v>851</v>
      </c>
    </row>
    <row r="2" spans="1:8" x14ac:dyDescent="0.25">
      <c r="A2" t="s">
        <v>600</v>
      </c>
      <c r="B2" s="23">
        <v>0</v>
      </c>
      <c r="C2" s="23">
        <v>0</v>
      </c>
      <c r="D2" s="23">
        <v>0.32796367282400002</v>
      </c>
      <c r="E2" s="9">
        <v>0</v>
      </c>
      <c r="F2" s="9">
        <v>0</v>
      </c>
      <c r="G2" s="23">
        <v>1938.4366083086998</v>
      </c>
      <c r="H2" s="23">
        <v>1292.2440756944516</v>
      </c>
    </row>
    <row r="3" spans="1:8" x14ac:dyDescent="0.25">
      <c r="A3" t="s">
        <v>315</v>
      </c>
      <c r="B3" s="23">
        <v>0</v>
      </c>
      <c r="C3" s="23">
        <v>50.3765489482034</v>
      </c>
      <c r="D3" s="23">
        <v>0.33683873484299998</v>
      </c>
      <c r="E3" s="9">
        <v>0</v>
      </c>
      <c r="F3" s="9">
        <v>0</v>
      </c>
      <c r="G3" s="23">
        <v>1373.8804342902288</v>
      </c>
      <c r="H3" s="23">
        <v>318.97698229370002</v>
      </c>
    </row>
    <row r="4" spans="1:8" x14ac:dyDescent="0.25">
      <c r="A4" t="s">
        <v>603</v>
      </c>
      <c r="B4" s="23">
        <v>0</v>
      </c>
      <c r="C4" s="23">
        <v>12.136419052200001</v>
      </c>
      <c r="D4" s="23">
        <v>23.692189561197999</v>
      </c>
      <c r="E4" s="9">
        <v>0</v>
      </c>
      <c r="F4" s="9">
        <v>0</v>
      </c>
      <c r="G4" s="23">
        <v>50.695376709690002</v>
      </c>
      <c r="H4" s="23">
        <v>0</v>
      </c>
    </row>
    <row r="5" spans="1:8" x14ac:dyDescent="0.25">
      <c r="A5" t="s">
        <v>589</v>
      </c>
      <c r="B5" s="23">
        <v>0</v>
      </c>
      <c r="C5" s="23">
        <v>205.9808188412</v>
      </c>
      <c r="D5" s="23">
        <v>0</v>
      </c>
      <c r="E5" s="9">
        <v>0</v>
      </c>
      <c r="F5" s="9">
        <v>0</v>
      </c>
      <c r="G5" s="23">
        <v>0</v>
      </c>
      <c r="H5" s="23">
        <v>311.30414368626487</v>
      </c>
    </row>
    <row r="6" spans="1:8" x14ac:dyDescent="0.25">
      <c r="A6" t="s">
        <v>187</v>
      </c>
      <c r="B6" s="23">
        <v>0</v>
      </c>
      <c r="C6" s="23">
        <v>80.624896049900002</v>
      </c>
      <c r="D6" s="23">
        <v>0</v>
      </c>
      <c r="E6" s="9">
        <v>0</v>
      </c>
      <c r="F6" s="9">
        <v>0</v>
      </c>
      <c r="G6" s="23">
        <v>0</v>
      </c>
      <c r="H6" s="23">
        <v>0</v>
      </c>
    </row>
    <row r="7" spans="1:8" x14ac:dyDescent="0.25">
      <c r="A7" t="s">
        <v>607</v>
      </c>
      <c r="B7" s="23">
        <v>0</v>
      </c>
      <c r="C7" s="23">
        <v>0</v>
      </c>
      <c r="D7" s="23">
        <v>208.31028616886101</v>
      </c>
      <c r="E7" s="9">
        <v>0</v>
      </c>
      <c r="F7" s="9">
        <v>0</v>
      </c>
      <c r="G7" s="23">
        <v>214.23379665362</v>
      </c>
      <c r="H7" s="23">
        <v>0</v>
      </c>
    </row>
    <row r="8" spans="1:8" x14ac:dyDescent="0.25">
      <c r="A8" t="s">
        <v>608</v>
      </c>
      <c r="B8" s="23">
        <v>0</v>
      </c>
      <c r="C8" s="23">
        <v>57.348669425599994</v>
      </c>
      <c r="D8" s="23">
        <v>0</v>
      </c>
      <c r="E8" s="9">
        <v>0</v>
      </c>
      <c r="F8" s="9">
        <v>0</v>
      </c>
      <c r="G8" s="23">
        <v>617.15645151310002</v>
      </c>
      <c r="H8" s="23">
        <v>827.13027591241791</v>
      </c>
    </row>
    <row r="9" spans="1:8" x14ac:dyDescent="0.25">
      <c r="A9" t="s">
        <v>596</v>
      </c>
      <c r="B9" s="23">
        <v>0</v>
      </c>
      <c r="C9" s="23">
        <v>0</v>
      </c>
      <c r="D9" s="23">
        <v>0</v>
      </c>
      <c r="E9" s="9">
        <v>0</v>
      </c>
      <c r="F9" s="9">
        <v>0</v>
      </c>
      <c r="G9" s="23">
        <v>0</v>
      </c>
      <c r="H9" s="23">
        <v>107.6166337225</v>
      </c>
    </row>
    <row r="10" spans="1:8" x14ac:dyDescent="0.25">
      <c r="A10" t="s">
        <v>583</v>
      </c>
      <c r="B10" s="23">
        <v>0</v>
      </c>
      <c r="C10" s="23">
        <v>0</v>
      </c>
      <c r="D10" s="23">
        <v>216.78914561830001</v>
      </c>
      <c r="E10" s="9">
        <v>0</v>
      </c>
      <c r="F10" s="9">
        <v>0</v>
      </c>
      <c r="G10" s="23">
        <v>147.99376511899999</v>
      </c>
      <c r="H10" s="23">
        <v>80.003653858000007</v>
      </c>
    </row>
    <row r="11" spans="1:8" x14ac:dyDescent="0.25">
      <c r="A11" t="s">
        <v>584</v>
      </c>
      <c r="B11" s="23">
        <v>77.191351812600004</v>
      </c>
      <c r="C11" s="23">
        <v>0</v>
      </c>
      <c r="D11" s="23">
        <v>0</v>
      </c>
      <c r="E11" s="9">
        <v>0</v>
      </c>
      <c r="F11" s="9">
        <v>0</v>
      </c>
      <c r="G11" s="23">
        <v>1806.2507199163704</v>
      </c>
      <c r="H11" s="23">
        <v>0</v>
      </c>
    </row>
    <row r="12" spans="1:8" x14ac:dyDescent="0.25">
      <c r="A12" t="s">
        <v>602</v>
      </c>
      <c r="B12" s="23">
        <v>26.187892181199999</v>
      </c>
      <c r="C12" s="23">
        <v>0</v>
      </c>
      <c r="D12" s="23">
        <v>0</v>
      </c>
      <c r="E12" s="9">
        <v>0</v>
      </c>
      <c r="F12" s="9">
        <v>0</v>
      </c>
      <c r="G12" s="23">
        <v>0</v>
      </c>
      <c r="H12" s="23">
        <v>0</v>
      </c>
    </row>
    <row r="13" spans="1:8" x14ac:dyDescent="0.25">
      <c r="A13" t="s">
        <v>588</v>
      </c>
      <c r="B13" s="23">
        <v>0</v>
      </c>
      <c r="C13" s="23">
        <v>0</v>
      </c>
      <c r="D13" s="23">
        <v>218.25575021238978</v>
      </c>
      <c r="E13" s="9">
        <v>0</v>
      </c>
      <c r="F13" s="9">
        <v>0</v>
      </c>
      <c r="G13" s="23">
        <v>8.0083347217699998</v>
      </c>
      <c r="H13" s="23">
        <v>1824.5733024176004</v>
      </c>
    </row>
    <row r="14" spans="1:8" x14ac:dyDescent="0.25">
      <c r="A14" t="s">
        <v>587</v>
      </c>
      <c r="B14" s="23">
        <v>0</v>
      </c>
      <c r="C14" s="23">
        <v>0</v>
      </c>
      <c r="D14" s="23">
        <v>63.830534152239998</v>
      </c>
      <c r="E14" s="9">
        <v>0</v>
      </c>
      <c r="F14" s="9">
        <v>0</v>
      </c>
      <c r="G14" s="23">
        <v>0</v>
      </c>
      <c r="H14" s="23">
        <v>527.86553815705292</v>
      </c>
    </row>
    <row r="15" spans="1:8" x14ac:dyDescent="0.25">
      <c r="A15" t="s">
        <v>611</v>
      </c>
      <c r="B15" s="23">
        <v>0</v>
      </c>
      <c r="C15" s="23">
        <v>0</v>
      </c>
      <c r="D15" s="23">
        <v>0</v>
      </c>
      <c r="E15" s="9">
        <v>0</v>
      </c>
      <c r="F15" s="9">
        <v>0</v>
      </c>
      <c r="G15" s="23">
        <v>0</v>
      </c>
      <c r="H15" s="23">
        <v>0</v>
      </c>
    </row>
    <row r="16" spans="1:8" x14ac:dyDescent="0.25">
      <c r="A16" t="s">
        <v>606</v>
      </c>
      <c r="B16" s="23">
        <v>0</v>
      </c>
      <c r="C16" s="23">
        <v>0</v>
      </c>
      <c r="D16" s="23">
        <v>0</v>
      </c>
      <c r="E16" s="9">
        <v>0</v>
      </c>
      <c r="F16" s="9">
        <v>0</v>
      </c>
      <c r="G16" s="23">
        <v>69.2991184312</v>
      </c>
      <c r="H16" s="23">
        <v>890.29776943740092</v>
      </c>
    </row>
    <row r="17" spans="1:8" x14ac:dyDescent="0.25">
      <c r="A17" t="s">
        <v>595</v>
      </c>
      <c r="B17" s="23">
        <v>0</v>
      </c>
      <c r="C17" s="23">
        <v>39.238100207400002</v>
      </c>
      <c r="D17" s="23">
        <v>975.77514987179984</v>
      </c>
      <c r="E17" s="9">
        <v>0</v>
      </c>
      <c r="F17" s="9">
        <v>0</v>
      </c>
      <c r="G17" s="23">
        <v>945.24877829723528</v>
      </c>
      <c r="H17" s="23">
        <v>321.99179972846002</v>
      </c>
    </row>
    <row r="18" spans="1:8" x14ac:dyDescent="0.25">
      <c r="A18" t="s">
        <v>803</v>
      </c>
      <c r="B18" s="23">
        <v>40.320016595299997</v>
      </c>
      <c r="C18" s="23">
        <v>0</v>
      </c>
      <c r="D18" s="23">
        <v>0</v>
      </c>
      <c r="E18" s="9">
        <v>0</v>
      </c>
      <c r="F18" s="9">
        <v>0</v>
      </c>
      <c r="G18" s="23">
        <v>1637.1885247741252</v>
      </c>
      <c r="H18" s="23">
        <v>0</v>
      </c>
    </row>
    <row r="19" spans="1:8" x14ac:dyDescent="0.25">
      <c r="A19" t="s">
        <v>802</v>
      </c>
      <c r="B19" s="23">
        <v>9.2140765098700008</v>
      </c>
      <c r="C19" s="23">
        <v>363.00518807999998</v>
      </c>
      <c r="D19" s="23">
        <v>322.66567828553002</v>
      </c>
      <c r="E19" s="9">
        <v>0</v>
      </c>
      <c r="F19" s="9">
        <v>0</v>
      </c>
      <c r="G19" s="23">
        <v>1022.8787549207699</v>
      </c>
      <c r="H19" s="23">
        <v>467.79664161559998</v>
      </c>
    </row>
    <row r="20" spans="1:8" x14ac:dyDescent="0.25">
      <c r="A20" t="s">
        <v>591</v>
      </c>
      <c r="B20" s="23">
        <v>13.513908307199999</v>
      </c>
      <c r="C20" s="23">
        <v>0</v>
      </c>
      <c r="D20" s="23">
        <v>0</v>
      </c>
      <c r="E20" s="9">
        <v>0</v>
      </c>
      <c r="F20" s="9">
        <v>0</v>
      </c>
      <c r="G20" s="23">
        <v>0</v>
      </c>
      <c r="H20" s="23">
        <v>477.33568111594997</v>
      </c>
    </row>
    <row r="21" spans="1:8" x14ac:dyDescent="0.25">
      <c r="A21" t="s">
        <v>609</v>
      </c>
      <c r="B21" s="23">
        <v>0</v>
      </c>
      <c r="C21" s="23">
        <v>0</v>
      </c>
      <c r="D21" s="23">
        <v>0</v>
      </c>
      <c r="E21" s="9">
        <v>0</v>
      </c>
      <c r="F21" s="9">
        <v>0</v>
      </c>
      <c r="G21" s="23">
        <v>0</v>
      </c>
      <c r="H21" s="23">
        <v>0</v>
      </c>
    </row>
    <row r="22" spans="1:8" x14ac:dyDescent="0.25">
      <c r="A22" t="s">
        <v>610</v>
      </c>
      <c r="B22" s="23">
        <v>0</v>
      </c>
      <c r="C22" s="23">
        <v>0</v>
      </c>
      <c r="D22" s="23">
        <v>0</v>
      </c>
      <c r="E22" s="9">
        <v>0</v>
      </c>
      <c r="F22" s="9">
        <v>0</v>
      </c>
      <c r="G22" s="23">
        <v>0</v>
      </c>
      <c r="H22" s="23">
        <v>0</v>
      </c>
    </row>
    <row r="23" spans="1:8" x14ac:dyDescent="0.25">
      <c r="A23" t="s">
        <v>612</v>
      </c>
      <c r="B23" s="23">
        <v>0</v>
      </c>
      <c r="C23" s="23">
        <v>0</v>
      </c>
      <c r="D23" s="23">
        <v>405.46579280209534</v>
      </c>
      <c r="E23" s="9">
        <v>0</v>
      </c>
      <c r="F23" s="9">
        <v>0</v>
      </c>
      <c r="G23" s="23">
        <v>28.474808064200001</v>
      </c>
      <c r="H23" s="23">
        <v>0.38155148789889998</v>
      </c>
    </row>
    <row r="24" spans="1:8" x14ac:dyDescent="0.25">
      <c r="A24" t="s">
        <v>605</v>
      </c>
      <c r="B24" s="23">
        <v>0</v>
      </c>
      <c r="C24" s="23">
        <v>0</v>
      </c>
      <c r="D24" s="23">
        <v>0</v>
      </c>
      <c r="E24" s="9">
        <v>0</v>
      </c>
      <c r="F24" s="9">
        <v>0</v>
      </c>
      <c r="G24" s="23">
        <v>0</v>
      </c>
      <c r="H24" s="23">
        <v>0</v>
      </c>
    </row>
    <row r="25" spans="1:8" x14ac:dyDescent="0.25">
      <c r="A25" t="s">
        <v>234</v>
      </c>
      <c r="B25" s="23">
        <v>151.12211079169998</v>
      </c>
      <c r="C25" s="23">
        <v>0</v>
      </c>
      <c r="D25" s="23">
        <v>0</v>
      </c>
      <c r="E25" s="9">
        <v>0</v>
      </c>
      <c r="F25" s="9">
        <v>0</v>
      </c>
      <c r="G25" s="23">
        <v>43.698222119</v>
      </c>
      <c r="H25" s="23">
        <v>0</v>
      </c>
    </row>
    <row r="26" spans="1:8" x14ac:dyDescent="0.25">
      <c r="A26" t="s">
        <v>604</v>
      </c>
      <c r="B26" s="23">
        <v>0</v>
      </c>
      <c r="C26" s="23">
        <v>0</v>
      </c>
      <c r="D26" s="23">
        <v>87.712658815400005</v>
      </c>
      <c r="E26" s="9">
        <v>0</v>
      </c>
      <c r="F26" s="9">
        <v>0</v>
      </c>
      <c r="G26" s="23">
        <v>41.129310306000001</v>
      </c>
      <c r="H26" s="23">
        <v>618.20096065849998</v>
      </c>
    </row>
    <row r="27" spans="1:8" x14ac:dyDescent="0.25">
      <c r="A27" t="s">
        <v>613</v>
      </c>
      <c r="B27" s="23">
        <v>0</v>
      </c>
      <c r="C27" s="23">
        <v>0</v>
      </c>
      <c r="D27" s="23">
        <v>967.91361931160009</v>
      </c>
      <c r="E27" s="9">
        <v>0</v>
      </c>
      <c r="F27" s="9">
        <v>0</v>
      </c>
      <c r="G27" s="23">
        <v>84.203188067200003</v>
      </c>
      <c r="H27" s="23">
        <v>125.92204742953498</v>
      </c>
    </row>
    <row r="28" spans="1:8" x14ac:dyDescent="0.25">
      <c r="A28" t="s">
        <v>599</v>
      </c>
      <c r="B28" s="23">
        <v>39.663946331399998</v>
      </c>
      <c r="C28" s="23">
        <v>0</v>
      </c>
      <c r="D28" s="23">
        <v>43.555737538700001</v>
      </c>
      <c r="E28" s="9">
        <v>0</v>
      </c>
      <c r="F28" s="9">
        <v>0</v>
      </c>
      <c r="G28" s="23">
        <v>63.963313013799997</v>
      </c>
      <c r="H28" s="23">
        <v>1873.8546078442801</v>
      </c>
    </row>
    <row r="29" spans="1:8" x14ac:dyDescent="0.25">
      <c r="A29" t="s">
        <v>586</v>
      </c>
      <c r="B29" s="23">
        <v>0</v>
      </c>
      <c r="C29" s="23">
        <v>0</v>
      </c>
      <c r="D29" s="23">
        <v>0</v>
      </c>
      <c r="E29" s="9">
        <v>0</v>
      </c>
      <c r="F29" s="9">
        <v>0</v>
      </c>
      <c r="G29" s="23">
        <v>0</v>
      </c>
      <c r="H29" s="23">
        <v>0.51463389006600002</v>
      </c>
    </row>
    <row r="30" spans="1:8" x14ac:dyDescent="0.25">
      <c r="A30" t="s">
        <v>323</v>
      </c>
      <c r="B30" s="23">
        <v>0</v>
      </c>
      <c r="C30" s="23">
        <v>0</v>
      </c>
      <c r="D30" s="23">
        <v>0</v>
      </c>
      <c r="E30" s="9">
        <v>0</v>
      </c>
      <c r="F30" s="9">
        <v>0</v>
      </c>
      <c r="G30" s="23">
        <v>0</v>
      </c>
      <c r="H30" s="23">
        <v>70.914124567499996</v>
      </c>
    </row>
    <row r="31" spans="1:8" x14ac:dyDescent="0.25">
      <c r="A31" t="s">
        <v>585</v>
      </c>
      <c r="B31" s="23">
        <v>0</v>
      </c>
      <c r="C31" s="23">
        <v>0</v>
      </c>
      <c r="D31" s="23">
        <v>0</v>
      </c>
      <c r="E31" s="9">
        <v>0</v>
      </c>
      <c r="F31" s="9">
        <v>0</v>
      </c>
      <c r="G31" s="23">
        <v>0</v>
      </c>
      <c r="H31" s="23">
        <v>0</v>
      </c>
    </row>
    <row r="32" spans="1:8" x14ac:dyDescent="0.25">
      <c r="A32" t="s">
        <v>335</v>
      </c>
      <c r="B32" s="23">
        <v>0</v>
      </c>
      <c r="C32" s="23">
        <v>794.48127654840016</v>
      </c>
      <c r="D32" s="23">
        <v>145.48330774620001</v>
      </c>
      <c r="E32" s="9">
        <v>0</v>
      </c>
      <c r="F32" s="9">
        <v>0</v>
      </c>
      <c r="G32" s="23">
        <v>1254.184214714531</v>
      </c>
      <c r="H32" s="23">
        <v>0</v>
      </c>
    </row>
    <row r="33" spans="1:8" x14ac:dyDescent="0.25">
      <c r="A33" t="s">
        <v>601</v>
      </c>
      <c r="B33" s="23">
        <v>0</v>
      </c>
      <c r="C33" s="23">
        <v>4.05114314264</v>
      </c>
      <c r="D33" s="23">
        <v>39.5689831615</v>
      </c>
      <c r="E33" s="9">
        <v>0</v>
      </c>
      <c r="F33" s="9">
        <v>0</v>
      </c>
      <c r="G33" s="23">
        <v>1475.9575138962002</v>
      </c>
      <c r="H33" s="23">
        <v>98.610587823299994</v>
      </c>
    </row>
    <row r="34" spans="1:8" x14ac:dyDescent="0.25">
      <c r="A34" t="s">
        <v>380</v>
      </c>
      <c r="B34" s="23">
        <v>39.608338556299998</v>
      </c>
      <c r="C34" s="23">
        <v>0</v>
      </c>
      <c r="D34" s="23">
        <v>0</v>
      </c>
      <c r="E34" s="9">
        <v>0</v>
      </c>
      <c r="F34" s="23">
        <v>82.487882072000005</v>
      </c>
      <c r="G34" s="23">
        <v>97.288299568409997</v>
      </c>
      <c r="H34" s="23">
        <v>359.21322835514377</v>
      </c>
    </row>
    <row r="35" spans="1:8" x14ac:dyDescent="0.25">
      <c r="A35" t="s">
        <v>593</v>
      </c>
      <c r="B35" s="23">
        <v>0</v>
      </c>
      <c r="C35" s="23">
        <v>0</v>
      </c>
      <c r="D35" s="23">
        <v>906.55712518905011</v>
      </c>
      <c r="E35" s="9">
        <v>0</v>
      </c>
      <c r="F35" s="9">
        <v>0</v>
      </c>
      <c r="G35" s="23">
        <v>47.746709583040001</v>
      </c>
      <c r="H35" s="23">
        <v>0</v>
      </c>
    </row>
    <row r="36" spans="1:8" x14ac:dyDescent="0.25">
      <c r="A36" t="s">
        <v>592</v>
      </c>
      <c r="B36" s="23">
        <v>40.236653514399997</v>
      </c>
      <c r="C36" s="23">
        <v>0</v>
      </c>
      <c r="D36" s="23">
        <v>0</v>
      </c>
      <c r="E36" s="9">
        <v>0</v>
      </c>
      <c r="F36" s="9">
        <v>0</v>
      </c>
      <c r="G36" s="23">
        <v>1218.3056283626502</v>
      </c>
      <c r="H36" s="23">
        <v>236.12386359355003</v>
      </c>
    </row>
    <row r="37" spans="1:8" x14ac:dyDescent="0.25">
      <c r="A37" t="s">
        <v>598</v>
      </c>
      <c r="B37" s="23">
        <v>0</v>
      </c>
      <c r="C37" s="23">
        <v>0</v>
      </c>
      <c r="D37" s="23">
        <v>6.8602587469300005</v>
      </c>
      <c r="E37" s="9">
        <v>0</v>
      </c>
      <c r="F37" s="9">
        <v>0</v>
      </c>
      <c r="G37" s="23">
        <v>62.484541589199999</v>
      </c>
      <c r="H37" s="23">
        <v>543.21599025410001</v>
      </c>
    </row>
    <row r="38" spans="1:8" x14ac:dyDescent="0.25">
      <c r="A38" t="s">
        <v>531</v>
      </c>
      <c r="B38" s="23">
        <v>0</v>
      </c>
      <c r="C38" s="23">
        <v>0</v>
      </c>
      <c r="D38" s="23">
        <v>0</v>
      </c>
      <c r="E38" s="9">
        <v>0</v>
      </c>
      <c r="F38" s="9">
        <v>0</v>
      </c>
      <c r="G38" s="23">
        <v>0</v>
      </c>
      <c r="H38" s="23">
        <v>0</v>
      </c>
    </row>
    <row r="39" spans="1:8" x14ac:dyDescent="0.25">
      <c r="A39" t="s">
        <v>582</v>
      </c>
      <c r="B39" s="23">
        <v>159.74058047475</v>
      </c>
      <c r="C39" s="23">
        <v>0</v>
      </c>
      <c r="D39" s="23">
        <v>0</v>
      </c>
      <c r="E39" s="9">
        <v>0</v>
      </c>
      <c r="F39" s="9">
        <v>0</v>
      </c>
      <c r="G39" s="23">
        <v>35.7052837791</v>
      </c>
      <c r="H39" s="23">
        <v>30.843368602000002</v>
      </c>
    </row>
    <row r="40" spans="1:8" x14ac:dyDescent="0.25">
      <c r="A40" t="s">
        <v>597</v>
      </c>
      <c r="B40" s="23">
        <v>0</v>
      </c>
      <c r="C40" s="23">
        <v>0</v>
      </c>
      <c r="D40" s="23">
        <v>0</v>
      </c>
      <c r="E40" s="9">
        <v>0</v>
      </c>
      <c r="F40" s="9">
        <v>0</v>
      </c>
      <c r="G40" s="23">
        <v>0</v>
      </c>
      <c r="H40" s="23">
        <v>0</v>
      </c>
    </row>
    <row r="41" spans="1:8" x14ac:dyDescent="0.25">
      <c r="A41" t="s">
        <v>590</v>
      </c>
      <c r="B41" s="23">
        <v>15.540096468</v>
      </c>
      <c r="C41" s="23">
        <v>0</v>
      </c>
      <c r="D41" s="23">
        <v>58.158467178500004</v>
      </c>
      <c r="E41" s="9">
        <v>0</v>
      </c>
      <c r="F41" s="9">
        <v>0</v>
      </c>
      <c r="G41" s="23">
        <v>88.651354026200011</v>
      </c>
      <c r="H41" s="23">
        <v>1.8015633468239001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workbookViewId="0">
      <pane ySplit="1" topLeftCell="A2" activePane="bottomLeft" state="frozen"/>
      <selection pane="bottomLeft" activeCell="D7" sqref="D7"/>
    </sheetView>
  </sheetViews>
  <sheetFormatPr defaultColWidth="9.140625" defaultRowHeight="15" x14ac:dyDescent="0.25"/>
  <cols>
    <col min="1" max="1" width="40" style="39" bestFit="1" customWidth="1"/>
    <col min="2" max="2" width="31" style="39" bestFit="1" customWidth="1"/>
    <col min="3" max="3" width="16" style="9" bestFit="1" customWidth="1"/>
    <col min="4" max="4" width="9" style="39" bestFit="1" customWidth="1"/>
    <col min="5" max="5" width="8.28515625" style="39" bestFit="1" customWidth="1"/>
    <col min="6" max="6" width="15.5703125" style="39" bestFit="1" customWidth="1"/>
    <col min="7" max="7" width="12.7109375" style="39" bestFit="1" customWidth="1"/>
    <col min="8" max="8" width="8.140625" style="39" bestFit="1" customWidth="1"/>
    <col min="9" max="16384" width="9.140625" style="39"/>
  </cols>
  <sheetData>
    <row r="1" spans="1:3" x14ac:dyDescent="0.25">
      <c r="A1" s="76" t="s">
        <v>852</v>
      </c>
      <c r="B1" s="76" t="s">
        <v>853</v>
      </c>
      <c r="C1" s="76" t="s">
        <v>800</v>
      </c>
    </row>
    <row r="2" spans="1:3" x14ac:dyDescent="0.25">
      <c r="A2" s="59" t="s">
        <v>600</v>
      </c>
      <c r="B2" s="59" t="s">
        <v>854</v>
      </c>
      <c r="C2" s="62">
        <v>74.999392503557473</v>
      </c>
    </row>
    <row r="3" spans="1:3" x14ac:dyDescent="0.25">
      <c r="A3" s="59" t="s">
        <v>600</v>
      </c>
      <c r="B3" s="59" t="s">
        <v>855</v>
      </c>
      <c r="C3" s="62">
        <v>43.404712136557471</v>
      </c>
    </row>
    <row r="4" spans="1:3" x14ac:dyDescent="0.25">
      <c r="A4" s="59" t="s">
        <v>600</v>
      </c>
      <c r="B4" s="59" t="s">
        <v>856</v>
      </c>
      <c r="C4" s="62">
        <v>53.544093567700003</v>
      </c>
    </row>
    <row r="5" spans="1:3" x14ac:dyDescent="0.25">
      <c r="A5" s="59" t="s">
        <v>600</v>
      </c>
      <c r="B5" s="59" t="s">
        <v>857</v>
      </c>
      <c r="C5" s="62">
        <v>41.225792649799999</v>
      </c>
    </row>
    <row r="6" spans="1:3" x14ac:dyDescent="0.25">
      <c r="A6" s="59" t="s">
        <v>600</v>
      </c>
      <c r="B6" s="59" t="s">
        <v>858</v>
      </c>
      <c r="C6" s="62">
        <v>46.039435672099998</v>
      </c>
    </row>
    <row r="7" spans="1:3" x14ac:dyDescent="0.25">
      <c r="A7" s="59" t="s">
        <v>315</v>
      </c>
      <c r="B7" s="59" t="s">
        <v>859</v>
      </c>
      <c r="C7" s="62">
        <v>18.84292519149</v>
      </c>
    </row>
    <row r="8" spans="1:3" x14ac:dyDescent="0.25">
      <c r="A8" s="59" t="s">
        <v>315</v>
      </c>
      <c r="B8" s="59" t="s">
        <v>858</v>
      </c>
      <c r="C8" s="62">
        <v>18.959610200499998</v>
      </c>
    </row>
    <row r="9" spans="1:3" x14ac:dyDescent="0.25">
      <c r="A9" s="59" t="s">
        <v>315</v>
      </c>
      <c r="B9" s="59" t="s">
        <v>854</v>
      </c>
      <c r="C9" s="62">
        <v>39.0520403839</v>
      </c>
    </row>
    <row r="10" spans="1:3" x14ac:dyDescent="0.25">
      <c r="A10" s="59" t="s">
        <v>315</v>
      </c>
      <c r="B10" s="59" t="s">
        <v>860</v>
      </c>
      <c r="C10" s="62">
        <v>25.48888869648</v>
      </c>
    </row>
    <row r="11" spans="1:3" x14ac:dyDescent="0.25">
      <c r="A11" s="59" t="s">
        <v>603</v>
      </c>
      <c r="B11" s="59" t="s">
        <v>856</v>
      </c>
      <c r="C11" s="62">
        <v>170.33638990595998</v>
      </c>
    </row>
    <row r="12" spans="1:3" x14ac:dyDescent="0.25">
      <c r="A12" s="59" t="s">
        <v>603</v>
      </c>
      <c r="B12" s="59" t="s">
        <v>858</v>
      </c>
      <c r="C12" s="62">
        <v>21.105796128000001</v>
      </c>
    </row>
    <row r="13" spans="1:3" x14ac:dyDescent="0.25">
      <c r="A13" s="59" t="s">
        <v>589</v>
      </c>
      <c r="B13" s="59" t="s">
        <v>854</v>
      </c>
      <c r="C13" s="62">
        <v>30.324063172100001</v>
      </c>
    </row>
    <row r="14" spans="1:3" x14ac:dyDescent="0.25">
      <c r="A14" s="59" t="s">
        <v>589</v>
      </c>
      <c r="B14" s="59" t="s">
        <v>855</v>
      </c>
      <c r="C14" s="62">
        <v>82.614006519399993</v>
      </c>
    </row>
    <row r="15" spans="1:3" x14ac:dyDescent="0.25">
      <c r="A15" s="59" t="s">
        <v>589</v>
      </c>
      <c r="B15" s="59" t="s">
        <v>858</v>
      </c>
      <c r="C15" s="62">
        <v>61.993978140990002</v>
      </c>
    </row>
    <row r="16" spans="1:3" x14ac:dyDescent="0.25">
      <c r="A16" s="59" t="s">
        <v>589</v>
      </c>
      <c r="B16" s="59" t="s">
        <v>860</v>
      </c>
      <c r="C16" s="62">
        <v>14.3696355699</v>
      </c>
    </row>
    <row r="17" spans="1:3" x14ac:dyDescent="0.25">
      <c r="A17" s="59" t="s">
        <v>187</v>
      </c>
      <c r="B17" s="59" t="s">
        <v>856</v>
      </c>
      <c r="C17" s="62">
        <v>12.4167634577</v>
      </c>
    </row>
    <row r="18" spans="1:3" x14ac:dyDescent="0.25">
      <c r="A18" s="59" t="s">
        <v>187</v>
      </c>
      <c r="B18" s="59" t="s">
        <v>858</v>
      </c>
      <c r="C18" s="62">
        <v>64.066720655200001</v>
      </c>
    </row>
    <row r="19" spans="1:3" x14ac:dyDescent="0.25">
      <c r="A19" s="59" t="s">
        <v>607</v>
      </c>
      <c r="B19" s="59" t="s">
        <v>860</v>
      </c>
      <c r="C19" s="62">
        <v>3.8123084017140001</v>
      </c>
    </row>
    <row r="20" spans="1:3" x14ac:dyDescent="0.25">
      <c r="A20" s="59" t="s">
        <v>607</v>
      </c>
      <c r="B20" s="59" t="s">
        <v>856</v>
      </c>
      <c r="C20" s="62">
        <v>181.17202118971238</v>
      </c>
    </row>
    <row r="21" spans="1:3" x14ac:dyDescent="0.25">
      <c r="A21" s="59" t="s">
        <v>607</v>
      </c>
      <c r="B21" s="59" t="s">
        <v>861</v>
      </c>
      <c r="C21" s="62">
        <v>38.459841566352608</v>
      </c>
    </row>
    <row r="22" spans="1:3" x14ac:dyDescent="0.25">
      <c r="A22" s="59" t="s">
        <v>607</v>
      </c>
      <c r="B22" s="59" t="s">
        <v>855</v>
      </c>
      <c r="C22" s="62">
        <v>44.222547591400001</v>
      </c>
    </row>
    <row r="23" spans="1:3" x14ac:dyDescent="0.25">
      <c r="A23" s="59" t="s">
        <v>608</v>
      </c>
      <c r="B23" s="59" t="s">
        <v>854</v>
      </c>
      <c r="C23" s="62">
        <v>59.820601816186993</v>
      </c>
    </row>
    <row r="24" spans="1:3" x14ac:dyDescent="0.25">
      <c r="A24" s="59" t="s">
        <v>608</v>
      </c>
      <c r="B24" s="59" t="s">
        <v>860</v>
      </c>
      <c r="C24" s="62">
        <v>38.647277244904807</v>
      </c>
    </row>
    <row r="25" spans="1:3" x14ac:dyDescent="0.25">
      <c r="A25" s="59" t="s">
        <v>608</v>
      </c>
      <c r="B25" s="59" t="s">
        <v>859</v>
      </c>
      <c r="C25" s="62">
        <v>49.492383554861796</v>
      </c>
    </row>
    <row r="26" spans="1:3" x14ac:dyDescent="0.25">
      <c r="A26" s="59" t="s">
        <v>608</v>
      </c>
      <c r="B26" s="59" t="s">
        <v>861</v>
      </c>
      <c r="C26" s="62">
        <v>38.451449259699999</v>
      </c>
    </row>
    <row r="27" spans="1:3" x14ac:dyDescent="0.25">
      <c r="A27" s="59" t="s">
        <v>608</v>
      </c>
      <c r="B27" s="59" t="s">
        <v>858</v>
      </c>
      <c r="C27" s="62">
        <v>57.5763844146</v>
      </c>
    </row>
    <row r="28" spans="1:3" x14ac:dyDescent="0.25">
      <c r="A28" s="59" t="s">
        <v>608</v>
      </c>
      <c r="B28" s="59" t="s">
        <v>856</v>
      </c>
      <c r="C28" s="62">
        <v>66.041056305859996</v>
      </c>
    </row>
    <row r="29" spans="1:3" x14ac:dyDescent="0.25">
      <c r="A29" s="59" t="s">
        <v>608</v>
      </c>
      <c r="B29" s="59" t="s">
        <v>855</v>
      </c>
      <c r="C29" s="62">
        <v>328.61807413712</v>
      </c>
    </row>
    <row r="30" spans="1:3" x14ac:dyDescent="0.25">
      <c r="A30" s="59" t="s">
        <v>608</v>
      </c>
      <c r="B30" s="59"/>
      <c r="C30" s="62">
        <v>18.532771199799999</v>
      </c>
    </row>
    <row r="31" spans="1:3" x14ac:dyDescent="0.25">
      <c r="A31" s="59" t="s">
        <v>596</v>
      </c>
      <c r="B31" s="59" t="s">
        <v>859</v>
      </c>
      <c r="C31" s="62">
        <v>13.633082689</v>
      </c>
    </row>
    <row r="32" spans="1:3" x14ac:dyDescent="0.25">
      <c r="A32" s="59" t="s">
        <v>596</v>
      </c>
      <c r="B32" s="59" t="s">
        <v>861</v>
      </c>
      <c r="C32" s="62">
        <v>40.601372900800001</v>
      </c>
    </row>
    <row r="33" spans="1:3" x14ac:dyDescent="0.25">
      <c r="A33" s="59" t="s">
        <v>596</v>
      </c>
      <c r="B33" s="59" t="s">
        <v>858</v>
      </c>
      <c r="C33" s="62">
        <v>6.1656566374299997</v>
      </c>
    </row>
    <row r="34" spans="1:3" x14ac:dyDescent="0.25">
      <c r="A34" s="59" t="s">
        <v>596</v>
      </c>
      <c r="B34" s="59" t="s">
        <v>855</v>
      </c>
      <c r="C34" s="62">
        <v>27.886374548100001</v>
      </c>
    </row>
    <row r="35" spans="1:3" x14ac:dyDescent="0.25">
      <c r="A35" s="59" t="s">
        <v>596</v>
      </c>
      <c r="B35" s="59" t="s">
        <v>860</v>
      </c>
      <c r="C35" s="62">
        <v>22.099490079959999</v>
      </c>
    </row>
    <row r="36" spans="1:3" x14ac:dyDescent="0.25">
      <c r="A36" s="59" t="s">
        <v>583</v>
      </c>
      <c r="B36" s="59" t="s">
        <v>861</v>
      </c>
      <c r="C36" s="62">
        <v>117.57068475356002</v>
      </c>
    </row>
    <row r="37" spans="1:3" x14ac:dyDescent="0.25">
      <c r="A37" s="59" t="s">
        <v>583</v>
      </c>
      <c r="B37" s="59" t="s">
        <v>856</v>
      </c>
      <c r="C37" s="62">
        <v>56.79775869257999</v>
      </c>
    </row>
    <row r="38" spans="1:3" x14ac:dyDescent="0.25">
      <c r="A38" s="59" t="s">
        <v>583</v>
      </c>
      <c r="B38" s="59" t="s">
        <v>858</v>
      </c>
      <c r="C38" s="62">
        <v>13.97125584342</v>
      </c>
    </row>
    <row r="39" spans="1:3" x14ac:dyDescent="0.25">
      <c r="A39" s="59" t="s">
        <v>583</v>
      </c>
      <c r="B39" s="59" t="s">
        <v>854</v>
      </c>
      <c r="C39" s="62">
        <v>22.531940049900001</v>
      </c>
    </row>
    <row r="40" spans="1:3" x14ac:dyDescent="0.25">
      <c r="A40" s="59" t="s">
        <v>584</v>
      </c>
      <c r="B40" s="59" t="s">
        <v>859</v>
      </c>
      <c r="C40" s="62">
        <v>5.1491842761809998</v>
      </c>
    </row>
    <row r="41" spans="1:3" x14ac:dyDescent="0.25">
      <c r="A41" s="59" t="s">
        <v>584</v>
      </c>
      <c r="B41" s="59" t="s">
        <v>860</v>
      </c>
      <c r="C41" s="62">
        <v>9.2947884354999992</v>
      </c>
    </row>
    <row r="42" spans="1:3" x14ac:dyDescent="0.25">
      <c r="A42" s="59" t="s">
        <v>584</v>
      </c>
      <c r="B42" s="59" t="s">
        <v>861</v>
      </c>
      <c r="C42" s="62">
        <v>31.645515346700002</v>
      </c>
    </row>
    <row r="43" spans="1:3" x14ac:dyDescent="0.25">
      <c r="A43" s="59" t="s">
        <v>584</v>
      </c>
      <c r="B43" s="59" t="s">
        <v>858</v>
      </c>
      <c r="C43" s="62">
        <v>2.3618667387699999</v>
      </c>
    </row>
    <row r="44" spans="1:3" x14ac:dyDescent="0.25">
      <c r="A44" s="59" t="s">
        <v>584</v>
      </c>
      <c r="B44" s="59" t="s">
        <v>856</v>
      </c>
      <c r="C44" s="62">
        <v>175.30587522159001</v>
      </c>
    </row>
    <row r="45" spans="1:3" x14ac:dyDescent="0.25">
      <c r="A45" s="59" t="s">
        <v>602</v>
      </c>
      <c r="B45" s="59" t="s">
        <v>856</v>
      </c>
      <c r="C45" s="62">
        <v>123.523869424</v>
      </c>
    </row>
    <row r="46" spans="1:3" x14ac:dyDescent="0.25">
      <c r="A46" s="59" t="s">
        <v>588</v>
      </c>
      <c r="B46" s="59" t="s">
        <v>854</v>
      </c>
      <c r="C46" s="62">
        <v>38.544940067600002</v>
      </c>
    </row>
    <row r="47" spans="1:3" x14ac:dyDescent="0.25">
      <c r="A47" s="59" t="s">
        <v>588</v>
      </c>
      <c r="B47" s="59" t="s">
        <v>855</v>
      </c>
      <c r="C47" s="62">
        <v>106.97312974594</v>
      </c>
    </row>
    <row r="48" spans="1:3" x14ac:dyDescent="0.25">
      <c r="A48" s="59" t="s">
        <v>587</v>
      </c>
      <c r="B48" s="59" t="s">
        <v>861</v>
      </c>
      <c r="C48" s="62">
        <v>75.647822955139986</v>
      </c>
    </row>
    <row r="49" spans="1:3" x14ac:dyDescent="0.25">
      <c r="A49" s="59" t="s">
        <v>587</v>
      </c>
      <c r="B49" s="59" t="s">
        <v>858</v>
      </c>
      <c r="C49" s="62">
        <v>20.529955736057879</v>
      </c>
    </row>
    <row r="50" spans="1:3" x14ac:dyDescent="0.25">
      <c r="A50" s="59" t="s">
        <v>587</v>
      </c>
      <c r="B50" s="59" t="s">
        <v>856</v>
      </c>
      <c r="C50" s="62">
        <v>104.72407009441099</v>
      </c>
    </row>
    <row r="51" spans="1:3" x14ac:dyDescent="0.25">
      <c r="A51" s="59" t="s">
        <v>587</v>
      </c>
      <c r="B51" s="59" t="s">
        <v>855</v>
      </c>
      <c r="C51" s="62">
        <v>101.64656697465789</v>
      </c>
    </row>
    <row r="52" spans="1:3" x14ac:dyDescent="0.25">
      <c r="A52" s="59" t="s">
        <v>587</v>
      </c>
      <c r="B52" s="59" t="s">
        <v>860</v>
      </c>
      <c r="C52" s="62">
        <v>6.0999098156010003</v>
      </c>
    </row>
    <row r="53" spans="1:3" x14ac:dyDescent="0.25">
      <c r="A53" s="59" t="s">
        <v>606</v>
      </c>
      <c r="B53" s="59" t="s">
        <v>854</v>
      </c>
      <c r="C53" s="62">
        <v>19.923828169</v>
      </c>
    </row>
    <row r="54" spans="1:3" x14ac:dyDescent="0.25">
      <c r="A54" s="59" t="s">
        <v>606</v>
      </c>
      <c r="B54" s="59" t="s">
        <v>861</v>
      </c>
      <c r="C54" s="62">
        <v>1.45280584942</v>
      </c>
    </row>
    <row r="55" spans="1:3" x14ac:dyDescent="0.25">
      <c r="A55" s="59" t="s">
        <v>595</v>
      </c>
      <c r="B55" s="59" t="s">
        <v>856</v>
      </c>
      <c r="C55" s="62">
        <v>65.683161783680006</v>
      </c>
    </row>
    <row r="56" spans="1:3" x14ac:dyDescent="0.25">
      <c r="A56" s="59" t="s">
        <v>595</v>
      </c>
      <c r="B56" s="59" t="s">
        <v>861</v>
      </c>
      <c r="C56" s="62">
        <v>2.9711798377099998</v>
      </c>
    </row>
    <row r="57" spans="1:3" x14ac:dyDescent="0.25">
      <c r="A57" s="59" t="s">
        <v>595</v>
      </c>
      <c r="B57" s="59" t="s">
        <v>860</v>
      </c>
      <c r="C57" s="62">
        <v>12.286415658099999</v>
      </c>
    </row>
    <row r="58" spans="1:3" x14ac:dyDescent="0.25">
      <c r="A58" s="59" t="s">
        <v>595</v>
      </c>
      <c r="B58" s="59" t="s">
        <v>855</v>
      </c>
      <c r="C58" s="62">
        <v>80.248950938489997</v>
      </c>
    </row>
    <row r="59" spans="1:3" x14ac:dyDescent="0.25">
      <c r="A59" s="59" t="s">
        <v>595</v>
      </c>
      <c r="B59" s="59" t="s">
        <v>854</v>
      </c>
      <c r="C59" s="62">
        <v>73.790659469299996</v>
      </c>
    </row>
    <row r="60" spans="1:3" x14ac:dyDescent="0.25">
      <c r="A60" s="59" t="s">
        <v>803</v>
      </c>
      <c r="B60" s="59" t="s">
        <v>859</v>
      </c>
      <c r="C60" s="62">
        <v>24.999592966600002</v>
      </c>
    </row>
    <row r="61" spans="1:3" x14ac:dyDescent="0.25">
      <c r="A61" s="59" t="s">
        <v>803</v>
      </c>
      <c r="B61" s="59" t="s">
        <v>861</v>
      </c>
      <c r="C61" s="62">
        <v>45.798031725100003</v>
      </c>
    </row>
    <row r="62" spans="1:3" x14ac:dyDescent="0.25">
      <c r="A62" s="59" t="s">
        <v>803</v>
      </c>
      <c r="B62" s="59" t="s">
        <v>854</v>
      </c>
      <c r="C62" s="62">
        <v>4.1393126545800003</v>
      </c>
    </row>
    <row r="63" spans="1:3" x14ac:dyDescent="0.25">
      <c r="A63" s="59" t="s">
        <v>803</v>
      </c>
      <c r="B63" s="59" t="s">
        <v>860</v>
      </c>
      <c r="C63" s="62">
        <v>13.226322276759999</v>
      </c>
    </row>
    <row r="64" spans="1:3" x14ac:dyDescent="0.25">
      <c r="A64" s="59" t="s">
        <v>803</v>
      </c>
      <c r="B64" s="59" t="s">
        <v>856</v>
      </c>
      <c r="C64" s="62">
        <v>6.9216003730000004</v>
      </c>
    </row>
    <row r="65" spans="1:3" x14ac:dyDescent="0.25">
      <c r="A65" s="59" t="s">
        <v>803</v>
      </c>
      <c r="B65" s="59" t="s">
        <v>858</v>
      </c>
      <c r="C65" s="62">
        <v>134.85219990799999</v>
      </c>
    </row>
    <row r="66" spans="1:3" x14ac:dyDescent="0.25">
      <c r="A66" s="59" t="s">
        <v>802</v>
      </c>
      <c r="B66" s="59" t="s">
        <v>854</v>
      </c>
      <c r="C66" s="62">
        <v>32.260754252920002</v>
      </c>
    </row>
    <row r="67" spans="1:3" x14ac:dyDescent="0.25">
      <c r="A67" s="59" t="s">
        <v>802</v>
      </c>
      <c r="B67" s="59" t="s">
        <v>858</v>
      </c>
      <c r="C67" s="62">
        <v>77.087242184160004</v>
      </c>
    </row>
    <row r="68" spans="1:3" x14ac:dyDescent="0.25">
      <c r="A68" s="59" t="s">
        <v>802</v>
      </c>
      <c r="B68" s="59" t="s">
        <v>856</v>
      </c>
      <c r="C68" s="62">
        <v>91.396214418840003</v>
      </c>
    </row>
    <row r="69" spans="1:3" x14ac:dyDescent="0.25">
      <c r="A69" s="59" t="s">
        <v>802</v>
      </c>
      <c r="B69" s="59" t="s">
        <v>860</v>
      </c>
      <c r="C69" s="62">
        <v>13.4608599746</v>
      </c>
    </row>
    <row r="70" spans="1:3" x14ac:dyDescent="0.25">
      <c r="A70" s="59" t="s">
        <v>591</v>
      </c>
      <c r="B70" s="59" t="s">
        <v>860</v>
      </c>
      <c r="C70" s="62">
        <v>6.9872185877000001</v>
      </c>
    </row>
    <row r="71" spans="1:3" x14ac:dyDescent="0.25">
      <c r="A71" s="59" t="s">
        <v>609</v>
      </c>
      <c r="B71" s="59" t="s">
        <v>859</v>
      </c>
      <c r="C71" s="62">
        <v>37.054842222521401</v>
      </c>
    </row>
    <row r="72" spans="1:3" x14ac:dyDescent="0.25">
      <c r="A72" s="59" t="s">
        <v>609</v>
      </c>
      <c r="B72" s="59" t="s">
        <v>860</v>
      </c>
      <c r="C72" s="62">
        <v>67.099877267310006</v>
      </c>
    </row>
    <row r="73" spans="1:3" x14ac:dyDescent="0.25">
      <c r="A73" s="59" t="s">
        <v>609</v>
      </c>
      <c r="B73" s="59" t="s">
        <v>861</v>
      </c>
      <c r="C73" s="62">
        <v>46.942691272351404</v>
      </c>
    </row>
    <row r="74" spans="1:3" x14ac:dyDescent="0.25">
      <c r="A74" s="59" t="s">
        <v>612</v>
      </c>
      <c r="B74" s="59" t="s">
        <v>859</v>
      </c>
      <c r="C74" s="62">
        <v>27.5303151612151</v>
      </c>
    </row>
    <row r="75" spans="1:3" x14ac:dyDescent="0.25">
      <c r="A75" s="59" t="s">
        <v>612</v>
      </c>
      <c r="B75" s="59" t="s">
        <v>860</v>
      </c>
      <c r="C75" s="62">
        <v>107.53657773228508</v>
      </c>
    </row>
    <row r="76" spans="1:3" x14ac:dyDescent="0.25">
      <c r="A76" s="59" t="s">
        <v>605</v>
      </c>
      <c r="B76" s="59" t="s">
        <v>860</v>
      </c>
      <c r="C76" s="62">
        <v>9.1617962363600007</v>
      </c>
    </row>
    <row r="77" spans="1:3" x14ac:dyDescent="0.25">
      <c r="A77" s="59" t="s">
        <v>234</v>
      </c>
      <c r="B77" s="59" t="s">
        <v>856</v>
      </c>
      <c r="C77" s="62">
        <v>75.137657979081808</v>
      </c>
    </row>
    <row r="78" spans="1:3" x14ac:dyDescent="0.25">
      <c r="A78" s="59" t="s">
        <v>234</v>
      </c>
      <c r="B78" s="59" t="s">
        <v>855</v>
      </c>
      <c r="C78" s="62">
        <v>37.418266603603996</v>
      </c>
    </row>
    <row r="79" spans="1:3" x14ac:dyDescent="0.25">
      <c r="A79" s="59" t="s">
        <v>234</v>
      </c>
      <c r="B79" s="59" t="s">
        <v>858</v>
      </c>
      <c r="C79" s="62">
        <v>164.14754493048181</v>
      </c>
    </row>
    <row r="80" spans="1:3" x14ac:dyDescent="0.25">
      <c r="A80" s="59" t="s">
        <v>604</v>
      </c>
      <c r="B80" s="59" t="s">
        <v>858</v>
      </c>
      <c r="C80" s="62">
        <v>69.210125015170647</v>
      </c>
    </row>
    <row r="81" spans="1:3" x14ac:dyDescent="0.25">
      <c r="A81" s="59" t="s">
        <v>604</v>
      </c>
      <c r="B81" s="59" t="s">
        <v>856</v>
      </c>
      <c r="C81" s="62">
        <v>185.4354811197</v>
      </c>
    </row>
    <row r="82" spans="1:3" x14ac:dyDescent="0.25">
      <c r="A82" s="59" t="s">
        <v>604</v>
      </c>
      <c r="B82" s="59" t="s">
        <v>855</v>
      </c>
      <c r="C82" s="62">
        <v>17.6040081863</v>
      </c>
    </row>
    <row r="83" spans="1:3" x14ac:dyDescent="0.25">
      <c r="A83" s="59" t="s">
        <v>604</v>
      </c>
      <c r="B83" s="59" t="s">
        <v>860</v>
      </c>
      <c r="C83" s="62">
        <v>41.297079515599997</v>
      </c>
    </row>
    <row r="84" spans="1:3" x14ac:dyDescent="0.25">
      <c r="A84" s="59" t="s">
        <v>613</v>
      </c>
      <c r="B84" s="59" t="s">
        <v>858</v>
      </c>
      <c r="C84" s="62">
        <v>7.1427034240699996</v>
      </c>
    </row>
    <row r="85" spans="1:3" x14ac:dyDescent="0.25">
      <c r="A85" s="59" t="s">
        <v>613</v>
      </c>
      <c r="B85" s="59" t="s">
        <v>860</v>
      </c>
      <c r="C85" s="62">
        <v>3.3369822029199998</v>
      </c>
    </row>
    <row r="86" spans="1:3" x14ac:dyDescent="0.25">
      <c r="A86" s="59" t="s">
        <v>599</v>
      </c>
      <c r="B86" s="59" t="s">
        <v>861</v>
      </c>
      <c r="C86" s="62">
        <v>5.3943574628500004</v>
      </c>
    </row>
    <row r="87" spans="1:3" x14ac:dyDescent="0.25">
      <c r="A87" s="59" t="s">
        <v>599</v>
      </c>
      <c r="B87" s="59" t="s">
        <v>856</v>
      </c>
      <c r="C87" s="62">
        <v>30.764157735309997</v>
      </c>
    </row>
    <row r="88" spans="1:3" x14ac:dyDescent="0.25">
      <c r="A88" s="59" t="s">
        <v>599</v>
      </c>
      <c r="B88" s="59" t="s">
        <v>855</v>
      </c>
      <c r="C88" s="62">
        <v>71.165387575469197</v>
      </c>
    </row>
    <row r="89" spans="1:3" x14ac:dyDescent="0.25">
      <c r="A89" s="59" t="s">
        <v>586</v>
      </c>
      <c r="B89" s="59" t="s">
        <v>860</v>
      </c>
      <c r="C89" s="62">
        <v>42.461909713200001</v>
      </c>
    </row>
    <row r="90" spans="1:3" x14ac:dyDescent="0.25">
      <c r="A90" s="59" t="s">
        <v>323</v>
      </c>
      <c r="B90" s="59" t="s">
        <v>858</v>
      </c>
      <c r="C90" s="62">
        <v>9.3693344166900001</v>
      </c>
    </row>
    <row r="91" spans="1:3" x14ac:dyDescent="0.25">
      <c r="A91" s="59" t="s">
        <v>323</v>
      </c>
      <c r="B91" s="59" t="s">
        <v>859</v>
      </c>
      <c r="C91" s="62">
        <v>0.20999475888899999</v>
      </c>
    </row>
    <row r="92" spans="1:3" x14ac:dyDescent="0.25">
      <c r="A92" s="59" t="s">
        <v>323</v>
      </c>
      <c r="B92" s="59" t="s">
        <v>861</v>
      </c>
      <c r="C92" s="62">
        <v>9.52101997832</v>
      </c>
    </row>
    <row r="93" spans="1:3" x14ac:dyDescent="0.25">
      <c r="A93" s="59" t="s">
        <v>323</v>
      </c>
      <c r="B93" s="59" t="s">
        <v>860</v>
      </c>
      <c r="C93" s="62">
        <v>8.0267178019927599</v>
      </c>
    </row>
    <row r="94" spans="1:3" x14ac:dyDescent="0.25">
      <c r="A94" s="59" t="s">
        <v>323</v>
      </c>
      <c r="B94" s="59" t="s">
        <v>855</v>
      </c>
      <c r="C94" s="62">
        <v>109.580710685</v>
      </c>
    </row>
    <row r="95" spans="1:3" x14ac:dyDescent="0.25">
      <c r="A95" s="59" t="s">
        <v>585</v>
      </c>
      <c r="B95" s="59" t="s">
        <v>860</v>
      </c>
      <c r="C95" s="62">
        <v>26.732484563219998</v>
      </c>
    </row>
    <row r="96" spans="1:3" x14ac:dyDescent="0.25">
      <c r="A96" s="59" t="s">
        <v>585</v>
      </c>
      <c r="B96" s="59" t="s">
        <v>858</v>
      </c>
      <c r="C96" s="62">
        <v>30.585831476799999</v>
      </c>
    </row>
    <row r="97" spans="1:3" x14ac:dyDescent="0.25">
      <c r="A97" s="59" t="s">
        <v>335</v>
      </c>
      <c r="B97" s="59" t="s">
        <v>859</v>
      </c>
      <c r="C97" s="62">
        <v>16.931775570519999</v>
      </c>
    </row>
    <row r="98" spans="1:3" x14ac:dyDescent="0.25">
      <c r="A98" s="59" t="s">
        <v>335</v>
      </c>
      <c r="B98" s="59" t="s">
        <v>860</v>
      </c>
      <c r="C98" s="62">
        <v>7.3443456843800003</v>
      </c>
    </row>
    <row r="99" spans="1:3" x14ac:dyDescent="0.25">
      <c r="A99" s="59" t="s">
        <v>335</v>
      </c>
      <c r="B99" s="59" t="s">
        <v>858</v>
      </c>
      <c r="C99" s="62">
        <v>33.592452997599999</v>
      </c>
    </row>
    <row r="100" spans="1:3" x14ac:dyDescent="0.25">
      <c r="A100" s="59" t="s">
        <v>601</v>
      </c>
      <c r="B100" s="59" t="s">
        <v>854</v>
      </c>
      <c r="C100" s="62">
        <v>50.67923714402</v>
      </c>
    </row>
    <row r="101" spans="1:3" x14ac:dyDescent="0.25">
      <c r="A101" s="59" t="s">
        <v>601</v>
      </c>
      <c r="B101" s="59" t="s">
        <v>861</v>
      </c>
      <c r="C101" s="62">
        <v>17.336528328380997</v>
      </c>
    </row>
    <row r="102" spans="1:3" x14ac:dyDescent="0.25">
      <c r="A102" s="59" t="s">
        <v>601</v>
      </c>
      <c r="B102" s="59" t="s">
        <v>859</v>
      </c>
      <c r="C102" s="62">
        <v>34.176978502920001</v>
      </c>
    </row>
    <row r="103" spans="1:3" x14ac:dyDescent="0.25">
      <c r="A103" s="59" t="s">
        <v>601</v>
      </c>
      <c r="B103" s="59" t="s">
        <v>855</v>
      </c>
      <c r="C103" s="62">
        <v>121.924123538</v>
      </c>
    </row>
    <row r="104" spans="1:3" x14ac:dyDescent="0.25">
      <c r="A104" s="59" t="s">
        <v>601</v>
      </c>
      <c r="B104" s="59" t="s">
        <v>860</v>
      </c>
      <c r="C104" s="62">
        <v>29.091990088999999</v>
      </c>
    </row>
    <row r="105" spans="1:3" x14ac:dyDescent="0.25">
      <c r="A105" s="59" t="s">
        <v>601</v>
      </c>
      <c r="B105" s="59" t="s">
        <v>856</v>
      </c>
      <c r="C105" s="62">
        <v>31.946125911836997</v>
      </c>
    </row>
    <row r="106" spans="1:3" x14ac:dyDescent="0.25">
      <c r="A106" s="59" t="s">
        <v>601</v>
      </c>
      <c r="B106" s="59" t="s">
        <v>858</v>
      </c>
      <c r="C106" s="62">
        <v>9.3852755353500008</v>
      </c>
    </row>
    <row r="107" spans="1:3" x14ac:dyDescent="0.25">
      <c r="A107" s="59" t="s">
        <v>380</v>
      </c>
      <c r="B107" s="59" t="s">
        <v>859</v>
      </c>
      <c r="C107" s="62">
        <v>21.797686890124002</v>
      </c>
    </row>
    <row r="108" spans="1:3" x14ac:dyDescent="0.25">
      <c r="A108" s="59" t="s">
        <v>380</v>
      </c>
      <c r="B108" s="59" t="s">
        <v>854</v>
      </c>
      <c r="C108" s="62">
        <v>156.84953016171701</v>
      </c>
    </row>
    <row r="109" spans="1:3" x14ac:dyDescent="0.25">
      <c r="A109" s="59" t="s">
        <v>380</v>
      </c>
      <c r="B109" s="59" t="s">
        <v>856</v>
      </c>
      <c r="C109" s="62">
        <v>13.362131108629999</v>
      </c>
    </row>
    <row r="110" spans="1:3" x14ac:dyDescent="0.25">
      <c r="A110" s="59" t="s">
        <v>380</v>
      </c>
      <c r="B110" s="59" t="s">
        <v>862</v>
      </c>
      <c r="C110" s="62">
        <v>20.180499886147</v>
      </c>
    </row>
    <row r="111" spans="1:3" x14ac:dyDescent="0.25">
      <c r="A111" s="59" t="s">
        <v>380</v>
      </c>
      <c r="B111" s="59"/>
      <c r="C111" s="62">
        <v>1.7900015876499999</v>
      </c>
    </row>
    <row r="112" spans="1:3" x14ac:dyDescent="0.25">
      <c r="A112" s="59" t="s">
        <v>593</v>
      </c>
      <c r="B112" s="59" t="s">
        <v>856</v>
      </c>
      <c r="C112" s="62">
        <v>134.72042644503</v>
      </c>
    </row>
    <row r="113" spans="1:3" x14ac:dyDescent="0.25">
      <c r="A113" s="59" t="s">
        <v>593</v>
      </c>
      <c r="B113" s="59" t="s">
        <v>860</v>
      </c>
      <c r="C113" s="62">
        <v>6.0836306642400002</v>
      </c>
    </row>
    <row r="114" spans="1:3" x14ac:dyDescent="0.25">
      <c r="A114" s="59" t="s">
        <v>592</v>
      </c>
      <c r="B114" s="59" t="s">
        <v>856</v>
      </c>
      <c r="C114" s="62">
        <v>13.031785250954679</v>
      </c>
    </row>
    <row r="115" spans="1:3" x14ac:dyDescent="0.25">
      <c r="A115" s="59" t="s">
        <v>592</v>
      </c>
      <c r="B115" s="59" t="s">
        <v>858</v>
      </c>
      <c r="C115" s="62">
        <v>40.313362676600001</v>
      </c>
    </row>
    <row r="116" spans="1:3" x14ac:dyDescent="0.25">
      <c r="A116" s="59" t="s">
        <v>592</v>
      </c>
      <c r="B116" s="59" t="s">
        <v>862</v>
      </c>
      <c r="C116" s="62">
        <v>4.7476587575716769</v>
      </c>
    </row>
    <row r="117" spans="1:3" x14ac:dyDescent="0.25">
      <c r="A117" s="59" t="s">
        <v>598</v>
      </c>
      <c r="B117" s="59" t="s">
        <v>859</v>
      </c>
      <c r="C117" s="62">
        <v>51.623218751937998</v>
      </c>
    </row>
    <row r="118" spans="1:3" x14ac:dyDescent="0.25">
      <c r="A118" s="59" t="s">
        <v>598</v>
      </c>
      <c r="B118" s="59" t="s">
        <v>861</v>
      </c>
      <c r="C118" s="62">
        <v>27.588209959589999</v>
      </c>
    </row>
    <row r="119" spans="1:3" x14ac:dyDescent="0.25">
      <c r="A119" s="59" t="s">
        <v>598</v>
      </c>
      <c r="B119" s="59" t="s">
        <v>854</v>
      </c>
      <c r="C119" s="62">
        <v>30.804540198000002</v>
      </c>
    </row>
    <row r="120" spans="1:3" x14ac:dyDescent="0.25">
      <c r="A120" s="59" t="s">
        <v>598</v>
      </c>
      <c r="B120" s="59" t="s">
        <v>860</v>
      </c>
      <c r="C120" s="62">
        <v>11.4485970501</v>
      </c>
    </row>
    <row r="121" spans="1:3" x14ac:dyDescent="0.25">
      <c r="A121" s="59" t="s">
        <v>531</v>
      </c>
      <c r="B121" s="59" t="s">
        <v>861</v>
      </c>
      <c r="C121" s="62">
        <v>17.044414730340002</v>
      </c>
    </row>
    <row r="122" spans="1:3" x14ac:dyDescent="0.25">
      <c r="A122" s="59" t="s">
        <v>531</v>
      </c>
      <c r="B122" s="59" t="s">
        <v>854</v>
      </c>
      <c r="C122" s="62">
        <v>33.819347828399998</v>
      </c>
    </row>
    <row r="123" spans="1:3" x14ac:dyDescent="0.25">
      <c r="A123" s="59" t="s">
        <v>531</v>
      </c>
      <c r="B123" s="59" t="s">
        <v>860</v>
      </c>
      <c r="C123" s="62">
        <v>21.791172458680002</v>
      </c>
    </row>
    <row r="124" spans="1:3" x14ac:dyDescent="0.25">
      <c r="A124" s="59" t="s">
        <v>531</v>
      </c>
      <c r="B124" s="59" t="s">
        <v>858</v>
      </c>
      <c r="C124" s="62">
        <v>1.6764127291099998E-2</v>
      </c>
    </row>
    <row r="125" spans="1:3" x14ac:dyDescent="0.25">
      <c r="A125" s="59" t="s">
        <v>582</v>
      </c>
      <c r="B125" s="59" t="s">
        <v>854</v>
      </c>
      <c r="C125" s="62">
        <v>56.367854787506104</v>
      </c>
    </row>
    <row r="126" spans="1:3" x14ac:dyDescent="0.25">
      <c r="A126" s="59" t="s">
        <v>582</v>
      </c>
      <c r="B126" s="59" t="s">
        <v>856</v>
      </c>
      <c r="C126" s="62">
        <v>8.8136611753650982</v>
      </c>
    </row>
    <row r="127" spans="1:3" x14ac:dyDescent="0.25">
      <c r="A127" s="59" t="s">
        <v>582</v>
      </c>
      <c r="B127" s="59" t="s">
        <v>858</v>
      </c>
      <c r="C127" s="62">
        <v>60.845178068535105</v>
      </c>
    </row>
    <row r="128" spans="1:3" x14ac:dyDescent="0.25">
      <c r="A128" s="59" t="s">
        <v>582</v>
      </c>
      <c r="B128" s="59" t="s">
        <v>862</v>
      </c>
      <c r="C128" s="62">
        <v>0.40042429456099998</v>
      </c>
    </row>
    <row r="129" spans="1:3" x14ac:dyDescent="0.25">
      <c r="A129" s="59" t="s">
        <v>590</v>
      </c>
      <c r="B129" s="59" t="s">
        <v>863</v>
      </c>
      <c r="C129" s="75">
        <v>1.4500658085</v>
      </c>
    </row>
    <row r="130" spans="1:3" x14ac:dyDescent="0.25">
      <c r="A130" s="59" t="s">
        <v>590</v>
      </c>
      <c r="B130" s="59" t="s">
        <v>856</v>
      </c>
      <c r="C130" s="75">
        <v>1069.5461797005819</v>
      </c>
    </row>
    <row r="131" spans="1:3" x14ac:dyDescent="0.25">
      <c r="A131" s="59" t="s">
        <v>590</v>
      </c>
      <c r="B131" s="59" t="s">
        <v>855</v>
      </c>
      <c r="C131" s="75">
        <v>365.92531569522453</v>
      </c>
    </row>
  </sheetData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B1" workbookViewId="0">
      <pane ySplit="1" topLeftCell="A2" activePane="bottomLeft" state="frozen"/>
      <selection activeCell="B1" sqref="B1"/>
      <selection pane="bottomLeft" activeCell="E25" sqref="E25"/>
    </sheetView>
  </sheetViews>
  <sheetFormatPr defaultRowHeight="15" x14ac:dyDescent="0.25"/>
  <cols>
    <col min="1" max="1" width="38.28515625" bestFit="1" customWidth="1"/>
    <col min="2" max="2" width="33.42578125" bestFit="1" customWidth="1"/>
    <col min="3" max="3" width="20.140625" bestFit="1" customWidth="1"/>
    <col min="4" max="4" width="10.42578125" bestFit="1" customWidth="1"/>
    <col min="5" max="6" width="9.7109375" bestFit="1" customWidth="1"/>
    <col min="7" max="7" width="9.5703125" bestFit="1" customWidth="1"/>
    <col min="8" max="8" width="10.5703125" bestFit="1" customWidth="1"/>
    <col min="9" max="9" width="9.28515625" bestFit="1" customWidth="1"/>
    <col min="10" max="10" width="8.7109375" bestFit="1" customWidth="1"/>
    <col min="11" max="11" width="14.7109375" bestFit="1" customWidth="1"/>
    <col min="13" max="13" width="38.28515625" bestFit="1" customWidth="1"/>
    <col min="16" max="16" width="40" bestFit="1" customWidth="1"/>
  </cols>
  <sheetData>
    <row r="1" spans="1:17" x14ac:dyDescent="0.25">
      <c r="B1" s="76" t="s">
        <v>702</v>
      </c>
      <c r="C1" s="76" t="s">
        <v>3164</v>
      </c>
      <c r="D1" s="76" t="s">
        <v>864</v>
      </c>
      <c r="E1" s="76" t="s">
        <v>865</v>
      </c>
      <c r="F1" s="76" t="s">
        <v>866</v>
      </c>
      <c r="G1" s="76" t="s">
        <v>867</v>
      </c>
      <c r="H1" s="76" t="s">
        <v>868</v>
      </c>
      <c r="I1" s="76" t="s">
        <v>869</v>
      </c>
      <c r="J1" s="76" t="s">
        <v>870</v>
      </c>
    </row>
    <row r="2" spans="1:17" x14ac:dyDescent="0.25">
      <c r="A2" s="55"/>
      <c r="B2" s="60" t="s">
        <v>607</v>
      </c>
      <c r="C2" s="60" t="s">
        <v>875</v>
      </c>
      <c r="D2" s="61">
        <v>43010400</v>
      </c>
      <c r="E2" s="9" t="s">
        <v>871</v>
      </c>
      <c r="F2" s="72">
        <v>30.606470000000002</v>
      </c>
      <c r="G2" s="72">
        <v>412.12472400000001</v>
      </c>
      <c r="H2" s="72">
        <v>262.74646799999999</v>
      </c>
      <c r="I2" s="62">
        <v>7.1593229999999997</v>
      </c>
      <c r="J2" s="62">
        <v>13.486978000000001</v>
      </c>
      <c r="K2" s="12"/>
      <c r="M2" s="57"/>
      <c r="N2" s="57"/>
      <c r="P2" s="58"/>
      <c r="Q2" s="58"/>
    </row>
    <row r="3" spans="1:17" x14ac:dyDescent="0.25">
      <c r="A3" s="55"/>
      <c r="B3" s="60" t="s">
        <v>588</v>
      </c>
      <c r="C3" s="60" t="s">
        <v>300</v>
      </c>
      <c r="D3" s="61">
        <v>43009800</v>
      </c>
      <c r="E3" s="9" t="s">
        <v>791</v>
      </c>
      <c r="F3" s="72">
        <v>48.987361</v>
      </c>
      <c r="G3" s="72">
        <v>2394.8613959999998</v>
      </c>
      <c r="H3" s="72">
        <v>1398.9184479999999</v>
      </c>
      <c r="I3" s="62">
        <v>0.94420099999999996</v>
      </c>
      <c r="J3" s="62">
        <v>2.856303</v>
      </c>
      <c r="M3" s="57"/>
      <c r="N3" s="57"/>
      <c r="P3" s="58"/>
      <c r="Q3" s="58"/>
    </row>
    <row r="4" spans="1:17" x14ac:dyDescent="0.25">
      <c r="A4" s="55"/>
      <c r="B4" s="60" t="s">
        <v>595</v>
      </c>
      <c r="C4" s="60" t="s">
        <v>262</v>
      </c>
      <c r="D4" s="61">
        <v>47006000</v>
      </c>
      <c r="E4" s="9" t="s">
        <v>791</v>
      </c>
      <c r="F4" s="72">
        <v>114.548069</v>
      </c>
      <c r="G4" s="72">
        <v>1831.063991</v>
      </c>
      <c r="H4" s="72">
        <v>1463.012027</v>
      </c>
      <c r="I4" s="62">
        <v>0.87178800000000001</v>
      </c>
      <c r="J4" s="62">
        <v>0.96955899999999995</v>
      </c>
      <c r="M4" s="57"/>
      <c r="N4" s="57"/>
      <c r="P4" s="58"/>
      <c r="Q4" s="58"/>
    </row>
    <row r="5" spans="1:17" x14ac:dyDescent="0.25">
      <c r="A5" s="55"/>
      <c r="B5" s="60" t="s">
        <v>234</v>
      </c>
      <c r="C5" s="60" t="s">
        <v>247</v>
      </c>
      <c r="D5" s="61">
        <v>47012900</v>
      </c>
      <c r="E5" s="9" t="s">
        <v>874</v>
      </c>
      <c r="F5" s="72">
        <v>53.559173000000001</v>
      </c>
      <c r="G5" s="72">
        <v>590.927055</v>
      </c>
      <c r="H5" s="72">
        <v>436.29427600000002</v>
      </c>
      <c r="I5" s="62">
        <v>4.4587459999999997</v>
      </c>
      <c r="J5" s="62">
        <v>9.0108969999999999</v>
      </c>
      <c r="M5" s="57"/>
      <c r="N5" s="57"/>
      <c r="P5" s="58"/>
      <c r="Q5" s="58"/>
    </row>
    <row r="6" spans="1:17" x14ac:dyDescent="0.25">
      <c r="A6" s="55"/>
      <c r="B6" s="60" t="s">
        <v>604</v>
      </c>
      <c r="C6" s="60" t="s">
        <v>122</v>
      </c>
      <c r="D6" s="61">
        <v>34002202</v>
      </c>
      <c r="E6" s="9" t="s">
        <v>871</v>
      </c>
      <c r="F6" s="72">
        <v>82.360778999999994</v>
      </c>
      <c r="G6" s="72">
        <v>2527.0167120000001</v>
      </c>
      <c r="H6" s="72">
        <v>2345.3183079999999</v>
      </c>
      <c r="I6" s="62">
        <v>0.91976500000000005</v>
      </c>
      <c r="J6" s="62">
        <v>5.8790959999999997</v>
      </c>
      <c r="M6" s="57"/>
      <c r="N6" s="57"/>
      <c r="P6" s="58"/>
      <c r="Q6" s="58"/>
    </row>
    <row r="7" spans="1:17" x14ac:dyDescent="0.25">
      <c r="A7" s="55"/>
      <c r="B7" s="60" t="s">
        <v>604</v>
      </c>
      <c r="C7" s="60" t="s">
        <v>124</v>
      </c>
      <c r="D7" s="61">
        <v>34003200</v>
      </c>
      <c r="E7" s="9" t="s">
        <v>874</v>
      </c>
      <c r="F7" s="72">
        <v>13.581557999999999</v>
      </c>
      <c r="G7" s="72">
        <v>174.37754200000001</v>
      </c>
      <c r="H7" s="72">
        <v>139.706549</v>
      </c>
      <c r="I7" s="62">
        <v>25.868029</v>
      </c>
      <c r="J7" s="62">
        <v>23.668068000000002</v>
      </c>
      <c r="M7" s="57"/>
      <c r="N7" s="57"/>
      <c r="P7" s="58"/>
      <c r="Q7" s="58"/>
    </row>
    <row r="8" spans="1:17" x14ac:dyDescent="0.25">
      <c r="A8" s="55"/>
      <c r="B8" s="60" t="s">
        <v>604</v>
      </c>
      <c r="C8" s="60" t="s">
        <v>129</v>
      </c>
      <c r="D8" s="61">
        <v>34003300</v>
      </c>
      <c r="E8" s="9" t="s">
        <v>871</v>
      </c>
      <c r="F8" s="72">
        <v>34.427791999999997</v>
      </c>
      <c r="G8" s="72">
        <v>366.73148800000001</v>
      </c>
      <c r="H8" s="72">
        <v>163.88800499999999</v>
      </c>
      <c r="I8" s="62">
        <v>5.6000509999999997</v>
      </c>
      <c r="J8" s="62">
        <v>5.9058510000000002</v>
      </c>
      <c r="M8" s="57"/>
      <c r="N8" s="57"/>
      <c r="P8" s="58"/>
      <c r="Q8" s="58"/>
    </row>
    <row r="9" spans="1:17" x14ac:dyDescent="0.25">
      <c r="A9" s="55"/>
      <c r="B9" s="60" t="s">
        <v>335</v>
      </c>
      <c r="C9" s="60" t="s">
        <v>337</v>
      </c>
      <c r="D9" s="61">
        <v>43004000</v>
      </c>
      <c r="E9" s="9" t="s">
        <v>871</v>
      </c>
      <c r="F9" s="72">
        <v>34.361243999999999</v>
      </c>
      <c r="G9" s="72">
        <v>169.85827800000001</v>
      </c>
      <c r="H9" s="72">
        <v>127.856312</v>
      </c>
      <c r="I9" s="62">
        <v>15.508902000000001</v>
      </c>
      <c r="J9" s="62">
        <v>18.137746</v>
      </c>
      <c r="M9" s="57"/>
      <c r="N9" s="57"/>
      <c r="P9" s="58"/>
      <c r="Q9" s="58"/>
    </row>
    <row r="10" spans="1:17" x14ac:dyDescent="0.25">
      <c r="A10" s="55"/>
      <c r="B10" s="60" t="s">
        <v>380</v>
      </c>
      <c r="C10" s="60" t="s">
        <v>387</v>
      </c>
      <c r="D10" s="61">
        <v>27014702</v>
      </c>
      <c r="E10" s="9" t="s">
        <v>791</v>
      </c>
      <c r="F10" s="72">
        <v>37.977455999999997</v>
      </c>
      <c r="G10" s="72">
        <v>451.56298500000003</v>
      </c>
      <c r="H10" s="72">
        <v>340.88133099999999</v>
      </c>
      <c r="I10" s="62">
        <v>6.2847470000000003</v>
      </c>
      <c r="J10" s="62">
        <v>3.8580899999999998</v>
      </c>
      <c r="M10" s="57"/>
      <c r="N10" s="57"/>
      <c r="P10" s="58"/>
      <c r="Q10" s="58"/>
    </row>
    <row r="11" spans="1:17" x14ac:dyDescent="0.25">
      <c r="A11" s="55"/>
      <c r="B11" s="60" t="s">
        <v>593</v>
      </c>
      <c r="C11" s="60" t="s">
        <v>195</v>
      </c>
      <c r="D11" s="61">
        <v>65000600</v>
      </c>
      <c r="E11" s="9" t="s">
        <v>791</v>
      </c>
      <c r="F11" s="72">
        <v>128.58935099999999</v>
      </c>
      <c r="G11" s="72">
        <v>4390.6089140000004</v>
      </c>
      <c r="H11" s="72">
        <v>2108.7961660000001</v>
      </c>
      <c r="I11" s="62">
        <v>0.27703899999999998</v>
      </c>
      <c r="J11" s="62">
        <v>8.3457000000000003E-2</v>
      </c>
      <c r="M11" s="57"/>
      <c r="N11" s="57"/>
      <c r="P11" s="58"/>
      <c r="Q11" s="58"/>
    </row>
    <row r="12" spans="1:17" x14ac:dyDescent="0.25">
      <c r="A12" s="55"/>
      <c r="B12" s="60" t="s">
        <v>592</v>
      </c>
      <c r="C12" s="60" t="s">
        <v>399</v>
      </c>
      <c r="D12" s="61">
        <v>27017901</v>
      </c>
      <c r="E12" s="9" t="s">
        <v>874</v>
      </c>
      <c r="F12" s="72">
        <v>11.337984000000001</v>
      </c>
      <c r="G12" s="72">
        <v>18.112690000000001</v>
      </c>
      <c r="H12" s="72">
        <v>14.696137999999999</v>
      </c>
      <c r="I12" s="62">
        <v>102.586499</v>
      </c>
      <c r="J12" s="62">
        <v>13.10525</v>
      </c>
      <c r="M12" s="57"/>
      <c r="N12" s="57"/>
      <c r="P12" s="58"/>
      <c r="Q12" s="58"/>
    </row>
    <row r="13" spans="1:17" x14ac:dyDescent="0.25">
      <c r="B13" s="60" t="s">
        <v>592</v>
      </c>
      <c r="C13" s="60" t="s">
        <v>401</v>
      </c>
      <c r="D13" s="61">
        <v>27017902</v>
      </c>
      <c r="E13" s="9" t="s">
        <v>791</v>
      </c>
      <c r="F13" s="72">
        <v>15.600229000000001</v>
      </c>
      <c r="G13" s="72">
        <v>15.675208</v>
      </c>
      <c r="H13" s="72">
        <v>14.447016</v>
      </c>
      <c r="I13" s="62">
        <v>80.289803000000006</v>
      </c>
      <c r="J13" s="62">
        <v>3.1913689999999999</v>
      </c>
      <c r="M13" s="57"/>
      <c r="N13" s="57"/>
      <c r="P13" s="58"/>
      <c r="Q13" s="58"/>
    </row>
    <row r="14" spans="1:17" x14ac:dyDescent="0.25">
      <c r="B14" s="60" t="s">
        <v>598</v>
      </c>
      <c r="C14" s="60" t="s">
        <v>873</v>
      </c>
      <c r="D14" s="61">
        <v>72004900</v>
      </c>
      <c r="E14" s="9" t="s">
        <v>791</v>
      </c>
      <c r="F14" s="72">
        <v>157.97293500000001</v>
      </c>
      <c r="G14" s="72">
        <v>1648.3127489999999</v>
      </c>
      <c r="H14" s="72">
        <v>1295.1159170000001</v>
      </c>
      <c r="I14" s="62">
        <v>0.85681600000000002</v>
      </c>
      <c r="J14" s="62">
        <v>2.3467579999999999</v>
      </c>
      <c r="M14" s="57"/>
      <c r="N14" s="57"/>
      <c r="P14" s="58"/>
      <c r="Q14" s="58"/>
    </row>
    <row r="15" spans="1:17" x14ac:dyDescent="0.25">
      <c r="B15" s="60" t="s">
        <v>582</v>
      </c>
      <c r="C15" s="60" t="s">
        <v>872</v>
      </c>
      <c r="D15" s="61">
        <v>27018700</v>
      </c>
      <c r="E15" s="9" t="s">
        <v>791</v>
      </c>
      <c r="F15" s="72">
        <v>97.062973</v>
      </c>
      <c r="G15" s="72">
        <v>101102.98656400001</v>
      </c>
      <c r="H15" s="72">
        <v>78300.328754999995</v>
      </c>
      <c r="I15" s="62">
        <v>2.3646E-2</v>
      </c>
      <c r="J15" s="62">
        <v>5.2400000000000005E-4</v>
      </c>
      <c r="M15" s="57"/>
      <c r="N15" s="57"/>
      <c r="P15" s="58"/>
      <c r="Q15" s="58"/>
    </row>
    <row r="16" spans="1:17" x14ac:dyDescent="0.25">
      <c r="B16" s="60" t="s">
        <v>590</v>
      </c>
      <c r="C16" s="60" t="s">
        <v>141</v>
      </c>
      <c r="D16" s="61">
        <v>34009700</v>
      </c>
      <c r="E16" s="9" t="s">
        <v>791</v>
      </c>
      <c r="F16" s="72">
        <v>114.072838</v>
      </c>
      <c r="G16" s="72">
        <v>369.00320599999998</v>
      </c>
      <c r="H16" s="72">
        <v>271.49538000000001</v>
      </c>
      <c r="I16" s="62">
        <v>3.3851849999999999</v>
      </c>
      <c r="J16" s="62">
        <v>2.725962</v>
      </c>
      <c r="M16" s="57"/>
      <c r="N16" s="57"/>
      <c r="P16" s="58"/>
      <c r="Q16" s="58"/>
    </row>
    <row r="17" spans="7:17" x14ac:dyDescent="0.25">
      <c r="G17" s="56"/>
      <c r="H17" s="56"/>
      <c r="M17" s="57"/>
      <c r="N17" s="57"/>
      <c r="P17" s="58"/>
      <c r="Q17" s="58"/>
    </row>
    <row r="18" spans="7:17" x14ac:dyDescent="0.25">
      <c r="G18" s="56"/>
      <c r="H18" s="56"/>
      <c r="M18" s="57"/>
      <c r="N18" s="57"/>
      <c r="P18" s="58"/>
      <c r="Q18" s="58"/>
    </row>
    <row r="19" spans="7:17" x14ac:dyDescent="0.25">
      <c r="G19" s="56"/>
      <c r="H19" s="56"/>
      <c r="M19" s="57"/>
      <c r="N19" s="57"/>
      <c r="P19" s="58"/>
      <c r="Q19" s="58"/>
    </row>
    <row r="20" spans="7:17" x14ac:dyDescent="0.25">
      <c r="M20" s="57"/>
      <c r="N20" s="57"/>
      <c r="P20" s="58"/>
      <c r="Q20" s="58"/>
    </row>
    <row r="21" spans="7:17" x14ac:dyDescent="0.25">
      <c r="M21" s="57"/>
      <c r="N21" s="57"/>
      <c r="P21" s="58"/>
      <c r="Q21" s="58"/>
    </row>
    <row r="22" spans="7:17" x14ac:dyDescent="0.25">
      <c r="M22" s="57"/>
      <c r="N22" s="57"/>
      <c r="P22" s="58"/>
      <c r="Q22" s="58"/>
    </row>
    <row r="23" spans="7:17" x14ac:dyDescent="0.25">
      <c r="M23" s="57"/>
      <c r="N23" s="57"/>
      <c r="P23" s="58"/>
      <c r="Q23" s="58"/>
    </row>
    <row r="24" spans="7:17" x14ac:dyDescent="0.25">
      <c r="M24" s="57"/>
      <c r="N24" s="57"/>
      <c r="P24" s="58"/>
      <c r="Q24" s="58"/>
    </row>
    <row r="25" spans="7:17" x14ac:dyDescent="0.25">
      <c r="M25" s="57"/>
      <c r="N25" s="57"/>
      <c r="P25" s="58"/>
      <c r="Q25" s="58"/>
    </row>
    <row r="26" spans="7:17" x14ac:dyDescent="0.25">
      <c r="M26" s="57"/>
      <c r="N26" s="5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ySplit="1" topLeftCell="A2" activePane="bottomLeft" state="frozen"/>
      <selection pane="bottomLeft" activeCell="B29" sqref="B29"/>
    </sheetView>
  </sheetViews>
  <sheetFormatPr defaultRowHeight="15" x14ac:dyDescent="0.25"/>
  <cols>
    <col min="1" max="1" width="33.5703125" style="70" bestFit="1" customWidth="1"/>
    <col min="2" max="2" width="20.140625" bestFit="1" customWidth="1"/>
    <col min="3" max="3" width="10.42578125" bestFit="1" customWidth="1"/>
    <col min="4" max="4" width="11.85546875" bestFit="1" customWidth="1"/>
    <col min="5" max="5" width="18.140625" bestFit="1" customWidth="1"/>
  </cols>
  <sheetData>
    <row r="1" spans="1:5" x14ac:dyDescent="0.25">
      <c r="A1" s="77" t="s">
        <v>702</v>
      </c>
      <c r="B1" s="77" t="s">
        <v>3164</v>
      </c>
      <c r="C1" s="77" t="s">
        <v>864</v>
      </c>
      <c r="D1" s="77" t="s">
        <v>876</v>
      </c>
      <c r="E1" s="77" t="s">
        <v>877</v>
      </c>
    </row>
    <row r="2" spans="1:5" x14ac:dyDescent="0.25">
      <c r="A2" s="63" t="s">
        <v>603</v>
      </c>
      <c r="B2" s="63" t="s">
        <v>131</v>
      </c>
      <c r="C2" s="64">
        <v>34007200</v>
      </c>
      <c r="D2" s="72" t="s">
        <v>791</v>
      </c>
      <c r="E2" s="72" t="s">
        <v>878</v>
      </c>
    </row>
    <row r="3" spans="1:5" x14ac:dyDescent="0.25">
      <c r="A3" s="63" t="s">
        <v>589</v>
      </c>
      <c r="B3" s="63" t="s">
        <v>250</v>
      </c>
      <c r="C3" s="64">
        <v>65001300</v>
      </c>
      <c r="D3" s="72" t="s">
        <v>790</v>
      </c>
      <c r="E3" s="72" t="s">
        <v>878</v>
      </c>
    </row>
    <row r="4" spans="1:5" x14ac:dyDescent="0.25">
      <c r="A4" s="63" t="s">
        <v>607</v>
      </c>
      <c r="B4" s="63" t="s">
        <v>258</v>
      </c>
      <c r="C4" s="64">
        <v>43011500</v>
      </c>
      <c r="D4" s="72" t="s">
        <v>790</v>
      </c>
      <c r="E4" s="72" t="s">
        <v>878</v>
      </c>
    </row>
    <row r="5" spans="1:5" x14ac:dyDescent="0.25">
      <c r="A5" s="63" t="s">
        <v>607</v>
      </c>
      <c r="B5" s="63" t="s">
        <v>258</v>
      </c>
      <c r="C5" s="64">
        <v>43011500</v>
      </c>
      <c r="D5" s="72" t="s">
        <v>790</v>
      </c>
      <c r="E5" s="72" t="s">
        <v>878</v>
      </c>
    </row>
    <row r="6" spans="1:5" x14ac:dyDescent="0.25">
      <c r="A6" s="63" t="s">
        <v>583</v>
      </c>
      <c r="B6" s="63" t="s">
        <v>886</v>
      </c>
      <c r="C6" s="64">
        <v>10010800</v>
      </c>
      <c r="D6" s="72" t="s">
        <v>791</v>
      </c>
      <c r="E6" s="72" t="s">
        <v>878</v>
      </c>
    </row>
    <row r="7" spans="1:5" x14ac:dyDescent="0.25">
      <c r="A7" s="63" t="s">
        <v>588</v>
      </c>
      <c r="B7" s="63" t="s">
        <v>881</v>
      </c>
      <c r="C7" s="64">
        <v>43009700</v>
      </c>
      <c r="D7" s="72" t="s">
        <v>790</v>
      </c>
      <c r="E7" s="72" t="s">
        <v>878</v>
      </c>
    </row>
    <row r="8" spans="1:5" x14ac:dyDescent="0.25">
      <c r="A8" s="63" t="s">
        <v>606</v>
      </c>
      <c r="B8" s="63" t="s">
        <v>245</v>
      </c>
      <c r="C8" s="64">
        <v>47012700</v>
      </c>
      <c r="D8" s="72" t="s">
        <v>791</v>
      </c>
      <c r="E8" s="72" t="s">
        <v>878</v>
      </c>
    </row>
    <row r="9" spans="1:5" x14ac:dyDescent="0.25">
      <c r="A9" s="63" t="s">
        <v>595</v>
      </c>
      <c r="B9" s="63" t="s">
        <v>262</v>
      </c>
      <c r="C9" s="64">
        <v>47006000</v>
      </c>
      <c r="D9" s="72" t="s">
        <v>791</v>
      </c>
      <c r="E9" s="72" t="s">
        <v>878</v>
      </c>
    </row>
    <row r="10" spans="1:5" x14ac:dyDescent="0.25">
      <c r="A10" s="63" t="s">
        <v>802</v>
      </c>
      <c r="B10" s="63" t="s">
        <v>887</v>
      </c>
      <c r="C10" s="64">
        <v>34000300</v>
      </c>
      <c r="D10" s="72" t="s">
        <v>791</v>
      </c>
      <c r="E10" s="72" t="s">
        <v>878</v>
      </c>
    </row>
    <row r="11" spans="1:5" x14ac:dyDescent="0.25">
      <c r="A11" s="63" t="s">
        <v>591</v>
      </c>
      <c r="B11" s="63" t="s">
        <v>879</v>
      </c>
      <c r="C11" s="64">
        <v>34000500</v>
      </c>
      <c r="D11" s="72" t="s">
        <v>791</v>
      </c>
      <c r="E11" s="72" t="s">
        <v>878</v>
      </c>
    </row>
    <row r="12" spans="1:5" x14ac:dyDescent="0.25">
      <c r="A12" s="63" t="s">
        <v>234</v>
      </c>
      <c r="B12" s="63" t="s">
        <v>247</v>
      </c>
      <c r="C12" s="64">
        <v>47012900</v>
      </c>
      <c r="D12" s="72" t="s">
        <v>791</v>
      </c>
      <c r="E12" s="72" t="s">
        <v>878</v>
      </c>
    </row>
    <row r="13" spans="1:5" x14ac:dyDescent="0.25">
      <c r="A13" s="63" t="s">
        <v>234</v>
      </c>
      <c r="B13" s="63" t="s">
        <v>889</v>
      </c>
      <c r="C13" s="64">
        <v>47015300</v>
      </c>
      <c r="D13" s="72" t="s">
        <v>790</v>
      </c>
      <c r="E13" s="72" t="s">
        <v>878</v>
      </c>
    </row>
    <row r="14" spans="1:5" x14ac:dyDescent="0.25">
      <c r="A14" s="63" t="s">
        <v>604</v>
      </c>
      <c r="B14" s="63" t="s">
        <v>879</v>
      </c>
      <c r="C14" s="64">
        <v>47016300</v>
      </c>
      <c r="D14" s="72" t="s">
        <v>880</v>
      </c>
      <c r="E14" s="72" t="s">
        <v>878</v>
      </c>
    </row>
    <row r="15" spans="1:5" x14ac:dyDescent="0.25">
      <c r="A15" s="63" t="s">
        <v>604</v>
      </c>
      <c r="B15" s="63" t="s">
        <v>122</v>
      </c>
      <c r="C15" s="64">
        <v>34002202</v>
      </c>
      <c r="D15" s="72" t="s">
        <v>791</v>
      </c>
      <c r="E15" s="72" t="s">
        <v>878</v>
      </c>
    </row>
    <row r="16" spans="1:5" x14ac:dyDescent="0.25">
      <c r="A16" s="63" t="s">
        <v>613</v>
      </c>
      <c r="B16" s="63" t="s">
        <v>884</v>
      </c>
      <c r="C16" s="64">
        <v>43006300</v>
      </c>
      <c r="D16" s="72" t="s">
        <v>790</v>
      </c>
      <c r="E16" s="72" t="s">
        <v>878</v>
      </c>
    </row>
    <row r="17" spans="1:5" x14ac:dyDescent="0.25">
      <c r="A17" s="63" t="s">
        <v>613</v>
      </c>
      <c r="B17" s="63" t="s">
        <v>298</v>
      </c>
      <c r="C17" s="64">
        <v>43008400</v>
      </c>
      <c r="D17" s="72" t="s">
        <v>791</v>
      </c>
      <c r="E17" s="72" t="s">
        <v>878</v>
      </c>
    </row>
    <row r="18" spans="1:5" x14ac:dyDescent="0.25">
      <c r="A18" s="63" t="s">
        <v>613</v>
      </c>
      <c r="B18" s="63" t="s">
        <v>888</v>
      </c>
      <c r="C18" s="64">
        <v>43006100</v>
      </c>
      <c r="D18" s="72" t="s">
        <v>791</v>
      </c>
      <c r="E18" s="72" t="s">
        <v>878</v>
      </c>
    </row>
    <row r="19" spans="1:5" x14ac:dyDescent="0.25">
      <c r="A19" s="63" t="s">
        <v>593</v>
      </c>
      <c r="B19" s="63" t="s">
        <v>193</v>
      </c>
      <c r="C19" s="64">
        <v>65000200</v>
      </c>
      <c r="D19" s="72" t="s">
        <v>791</v>
      </c>
      <c r="E19" s="72" t="s">
        <v>878</v>
      </c>
    </row>
    <row r="20" spans="1:5" x14ac:dyDescent="0.25">
      <c r="A20" s="63" t="s">
        <v>592</v>
      </c>
      <c r="B20" s="63" t="s">
        <v>885</v>
      </c>
      <c r="C20" s="64">
        <v>27017900</v>
      </c>
      <c r="D20" s="72" t="s">
        <v>791</v>
      </c>
      <c r="E20" s="72" t="s">
        <v>878</v>
      </c>
    </row>
    <row r="21" spans="1:5" x14ac:dyDescent="0.25">
      <c r="A21" s="63" t="s">
        <v>590</v>
      </c>
      <c r="B21" s="63" t="s">
        <v>882</v>
      </c>
      <c r="C21" s="64">
        <v>34010400</v>
      </c>
      <c r="D21" s="72" t="s">
        <v>791</v>
      </c>
      <c r="E21" s="72" t="s">
        <v>883</v>
      </c>
    </row>
    <row r="22" spans="1:5" x14ac:dyDescent="0.25">
      <c r="A22" s="63" t="s">
        <v>590</v>
      </c>
      <c r="B22" s="63" t="s">
        <v>879</v>
      </c>
      <c r="C22" s="64">
        <v>34010300</v>
      </c>
      <c r="D22" s="72" t="s">
        <v>791</v>
      </c>
      <c r="E22" s="72" t="s">
        <v>883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pane ySplit="1" topLeftCell="A2" activePane="bottomLeft" state="frozen"/>
      <selection pane="bottomLeft" activeCell="F33" sqref="F33"/>
    </sheetView>
  </sheetViews>
  <sheetFormatPr defaultRowHeight="15" x14ac:dyDescent="0.25"/>
  <cols>
    <col min="1" max="1" width="38.28515625" style="70" bestFit="1" customWidth="1"/>
    <col min="2" max="2" width="14.140625" bestFit="1" customWidth="1"/>
    <col min="3" max="3" width="12" bestFit="1" customWidth="1"/>
    <col min="4" max="4" width="20.140625" bestFit="1" customWidth="1"/>
    <col min="5" max="5" width="38.28515625" bestFit="1" customWidth="1"/>
  </cols>
  <sheetData>
    <row r="1" spans="1:4" x14ac:dyDescent="0.25">
      <c r="A1" s="76" t="s">
        <v>702</v>
      </c>
      <c r="B1" s="76" t="s">
        <v>3164</v>
      </c>
      <c r="C1" s="76" t="s">
        <v>890</v>
      </c>
      <c r="D1" s="76" t="s">
        <v>891</v>
      </c>
    </row>
    <row r="2" spans="1:4" x14ac:dyDescent="0.25">
      <c r="A2" s="65" t="s">
        <v>603</v>
      </c>
      <c r="B2" s="65" t="s">
        <v>898</v>
      </c>
      <c r="C2" s="66">
        <v>34008600</v>
      </c>
      <c r="D2" s="65" t="s">
        <v>892</v>
      </c>
    </row>
    <row r="3" spans="1:4" x14ac:dyDescent="0.25">
      <c r="A3" s="65" t="s">
        <v>607</v>
      </c>
      <c r="B3" s="65" t="s">
        <v>896</v>
      </c>
      <c r="C3" s="66">
        <v>43010400</v>
      </c>
      <c r="D3" s="65" t="s">
        <v>892</v>
      </c>
    </row>
    <row r="4" spans="1:4" x14ac:dyDescent="0.25">
      <c r="A4" s="65" t="s">
        <v>607</v>
      </c>
      <c r="B4" s="65" t="s">
        <v>258</v>
      </c>
      <c r="C4" s="66">
        <v>43011500</v>
      </c>
      <c r="D4" s="65" t="s">
        <v>892</v>
      </c>
    </row>
    <row r="5" spans="1:4" x14ac:dyDescent="0.25">
      <c r="A5" s="65" t="s">
        <v>607</v>
      </c>
      <c r="B5" s="65" t="s">
        <v>260</v>
      </c>
      <c r="C5" s="66">
        <v>47004901</v>
      </c>
      <c r="D5" s="65" t="s">
        <v>892</v>
      </c>
    </row>
    <row r="6" spans="1:4" x14ac:dyDescent="0.25">
      <c r="A6" s="65" t="s">
        <v>583</v>
      </c>
      <c r="B6" s="65" t="s">
        <v>300</v>
      </c>
      <c r="C6" s="66">
        <v>10012100</v>
      </c>
      <c r="D6" s="65" t="s">
        <v>892</v>
      </c>
    </row>
    <row r="7" spans="1:4" x14ac:dyDescent="0.25">
      <c r="A7" s="65" t="s">
        <v>583</v>
      </c>
      <c r="B7" s="65" t="s">
        <v>300</v>
      </c>
      <c r="C7" s="66">
        <v>10012100</v>
      </c>
      <c r="D7" s="65" t="s">
        <v>905</v>
      </c>
    </row>
    <row r="8" spans="1:4" x14ac:dyDescent="0.25">
      <c r="A8" s="65" t="s">
        <v>584</v>
      </c>
      <c r="B8" s="65" t="s">
        <v>897</v>
      </c>
      <c r="C8" s="66">
        <v>86010300</v>
      </c>
      <c r="D8" s="65" t="s">
        <v>892</v>
      </c>
    </row>
    <row r="9" spans="1:4" x14ac:dyDescent="0.25">
      <c r="A9" s="65" t="s">
        <v>595</v>
      </c>
      <c r="B9" s="65" t="s">
        <v>268</v>
      </c>
      <c r="C9" s="66">
        <v>47010600</v>
      </c>
      <c r="D9" s="65" t="s">
        <v>892</v>
      </c>
    </row>
    <row r="10" spans="1:4" x14ac:dyDescent="0.25">
      <c r="A10" s="65" t="s">
        <v>595</v>
      </c>
      <c r="B10" s="65" t="s">
        <v>264</v>
      </c>
      <c r="C10" s="66">
        <v>47006100</v>
      </c>
      <c r="D10" s="65" t="s">
        <v>892</v>
      </c>
    </row>
    <row r="11" spans="1:4" x14ac:dyDescent="0.25">
      <c r="A11" s="65" t="s">
        <v>595</v>
      </c>
      <c r="B11" s="65" t="s">
        <v>266</v>
      </c>
      <c r="C11" s="66">
        <v>47006200</v>
      </c>
      <c r="D11" s="65" t="s">
        <v>892</v>
      </c>
    </row>
    <row r="12" spans="1:4" x14ac:dyDescent="0.25">
      <c r="A12" s="65" t="s">
        <v>234</v>
      </c>
      <c r="B12" s="65" t="s">
        <v>247</v>
      </c>
      <c r="C12" s="66">
        <v>47012900</v>
      </c>
      <c r="D12" s="65" t="s">
        <v>892</v>
      </c>
    </row>
    <row r="13" spans="1:4" x14ac:dyDescent="0.25">
      <c r="A13" s="65" t="s">
        <v>604</v>
      </c>
      <c r="B13" s="65" t="s">
        <v>904</v>
      </c>
      <c r="C13" s="66">
        <v>34002200</v>
      </c>
      <c r="D13" s="65" t="s">
        <v>892</v>
      </c>
    </row>
    <row r="14" spans="1:4" x14ac:dyDescent="0.25">
      <c r="A14" s="65" t="s">
        <v>601</v>
      </c>
      <c r="B14" s="65" t="s">
        <v>893</v>
      </c>
      <c r="C14" s="66">
        <v>43008500</v>
      </c>
      <c r="D14" s="65" t="s">
        <v>892</v>
      </c>
    </row>
    <row r="15" spans="1:4" x14ac:dyDescent="0.25">
      <c r="A15" s="65" t="s">
        <v>380</v>
      </c>
      <c r="B15" s="65" t="s">
        <v>899</v>
      </c>
      <c r="C15" s="66">
        <v>27015200</v>
      </c>
      <c r="D15" s="65" t="s">
        <v>892</v>
      </c>
    </row>
    <row r="16" spans="1:4" x14ac:dyDescent="0.25">
      <c r="A16" s="65" t="s">
        <v>380</v>
      </c>
      <c r="B16" s="65" t="s">
        <v>900</v>
      </c>
      <c r="C16" s="66">
        <v>27017600</v>
      </c>
      <c r="D16" s="65" t="s">
        <v>892</v>
      </c>
    </row>
    <row r="17" spans="1:4" x14ac:dyDescent="0.25">
      <c r="A17" s="65" t="s">
        <v>380</v>
      </c>
      <c r="B17" s="65" t="s">
        <v>393</v>
      </c>
      <c r="C17" s="66">
        <v>27015300</v>
      </c>
      <c r="D17" s="65" t="s">
        <v>892</v>
      </c>
    </row>
    <row r="18" spans="1:4" x14ac:dyDescent="0.25">
      <c r="A18" s="65" t="s">
        <v>380</v>
      </c>
      <c r="B18" s="65" t="s">
        <v>901</v>
      </c>
      <c r="C18" s="66">
        <v>27014900</v>
      </c>
      <c r="D18" s="65" t="s">
        <v>892</v>
      </c>
    </row>
    <row r="19" spans="1:4" x14ac:dyDescent="0.25">
      <c r="A19" s="65" t="s">
        <v>380</v>
      </c>
      <c r="B19" s="65" t="s">
        <v>902</v>
      </c>
      <c r="C19" s="66">
        <v>27014800</v>
      </c>
      <c r="D19" s="65" t="s">
        <v>892</v>
      </c>
    </row>
    <row r="20" spans="1:4" x14ac:dyDescent="0.25">
      <c r="A20" s="65" t="s">
        <v>380</v>
      </c>
      <c r="B20" s="65" t="s">
        <v>903</v>
      </c>
      <c r="C20" s="66">
        <v>27014700</v>
      </c>
      <c r="D20" s="65" t="s">
        <v>892</v>
      </c>
    </row>
    <row r="21" spans="1:4" x14ac:dyDescent="0.25">
      <c r="A21" s="65" t="s">
        <v>380</v>
      </c>
      <c r="B21" s="65" t="s">
        <v>395</v>
      </c>
      <c r="C21" s="66">
        <v>27017600</v>
      </c>
      <c r="D21" s="65" t="s">
        <v>905</v>
      </c>
    </row>
    <row r="22" spans="1:4" x14ac:dyDescent="0.25">
      <c r="A22" s="65" t="s">
        <v>593</v>
      </c>
      <c r="B22" s="65" t="s">
        <v>193</v>
      </c>
      <c r="C22" s="66">
        <v>65000200</v>
      </c>
      <c r="D22" s="65" t="s">
        <v>892</v>
      </c>
    </row>
    <row r="23" spans="1:4" x14ac:dyDescent="0.25">
      <c r="A23" s="65" t="s">
        <v>593</v>
      </c>
      <c r="B23" s="65" t="s">
        <v>195</v>
      </c>
      <c r="C23" s="66">
        <v>65000600</v>
      </c>
      <c r="D23" s="65" t="s">
        <v>892</v>
      </c>
    </row>
    <row r="24" spans="1:4" x14ac:dyDescent="0.25">
      <c r="A24" s="65" t="s">
        <v>592</v>
      </c>
      <c r="B24" s="65" t="s">
        <v>894</v>
      </c>
      <c r="C24" s="66">
        <v>27018400</v>
      </c>
      <c r="D24" s="65" t="s">
        <v>892</v>
      </c>
    </row>
    <row r="25" spans="1:4" x14ac:dyDescent="0.25">
      <c r="A25" s="65" t="s">
        <v>592</v>
      </c>
      <c r="B25" s="65" t="s">
        <v>895</v>
      </c>
      <c r="C25" s="66">
        <v>27017900</v>
      </c>
      <c r="D25" s="65" t="s">
        <v>892</v>
      </c>
    </row>
    <row r="26" spans="1:4" x14ac:dyDescent="0.25">
      <c r="A26" s="65" t="s">
        <v>592</v>
      </c>
      <c r="B26" s="65" t="s">
        <v>382</v>
      </c>
      <c r="C26" s="66">
        <v>10009300</v>
      </c>
      <c r="D26" s="65" t="s">
        <v>892</v>
      </c>
    </row>
    <row r="27" spans="1:4" x14ac:dyDescent="0.25">
      <c r="A27" s="65" t="s">
        <v>592</v>
      </c>
      <c r="B27" s="65" t="s">
        <v>385</v>
      </c>
      <c r="C27" s="66">
        <v>10009500</v>
      </c>
      <c r="D27" s="65" t="s">
        <v>905</v>
      </c>
    </row>
    <row r="28" spans="1:4" x14ac:dyDescent="0.25">
      <c r="A28" s="65" t="s">
        <v>592</v>
      </c>
      <c r="B28" s="65" t="s">
        <v>894</v>
      </c>
      <c r="C28" s="66">
        <v>27018400</v>
      </c>
      <c r="D28" s="65" t="s">
        <v>905</v>
      </c>
    </row>
    <row r="29" spans="1:4" x14ac:dyDescent="0.25">
      <c r="A29" s="65" t="s">
        <v>592</v>
      </c>
      <c r="B29" s="65" t="s">
        <v>885</v>
      </c>
      <c r="C29" s="66">
        <v>27017900</v>
      </c>
      <c r="D29" s="65" t="s">
        <v>905</v>
      </c>
    </row>
    <row r="30" spans="1:4" x14ac:dyDescent="0.25">
      <c r="A30" s="65" t="s">
        <v>582</v>
      </c>
      <c r="B30" s="65" t="s">
        <v>372</v>
      </c>
      <c r="C30" s="66">
        <v>27019200</v>
      </c>
      <c r="D30" s="65" t="s">
        <v>892</v>
      </c>
    </row>
    <row r="31" spans="1:4" x14ac:dyDescent="0.25">
      <c r="A31" s="65" t="s">
        <v>582</v>
      </c>
      <c r="B31" s="65" t="s">
        <v>372</v>
      </c>
      <c r="C31" s="66">
        <v>27019200</v>
      </c>
      <c r="D31" s="65" t="s">
        <v>905</v>
      </c>
    </row>
  </sheetData>
  <sortState ref="B2:E31">
    <sortCondition ref="E2:E31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D14" sqref="D14"/>
    </sheetView>
  </sheetViews>
  <sheetFormatPr defaultRowHeight="15" x14ac:dyDescent="0.25"/>
  <cols>
    <col min="1" max="1" width="33.5703125" style="70" bestFit="1" customWidth="1"/>
    <col min="2" max="2" width="12.85546875" bestFit="1" customWidth="1"/>
    <col min="3" max="3" width="12" bestFit="1" customWidth="1"/>
    <col min="4" max="4" width="33.5703125" bestFit="1" customWidth="1"/>
  </cols>
  <sheetData>
    <row r="1" spans="1:3" x14ac:dyDescent="0.25">
      <c r="A1" s="77" t="s">
        <v>702</v>
      </c>
      <c r="B1" s="77" t="s">
        <v>3164</v>
      </c>
      <c r="C1" s="77" t="s">
        <v>890</v>
      </c>
    </row>
    <row r="2" spans="1:3" x14ac:dyDescent="0.25">
      <c r="A2" s="67" t="s">
        <v>583</v>
      </c>
      <c r="B2" s="68" t="s">
        <v>886</v>
      </c>
      <c r="C2" s="69" t="s">
        <v>906</v>
      </c>
    </row>
    <row r="3" spans="1:3" x14ac:dyDescent="0.25">
      <c r="A3" s="67" t="s">
        <v>588</v>
      </c>
      <c r="B3" s="68" t="s">
        <v>300</v>
      </c>
      <c r="C3" s="69" t="s">
        <v>907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B1" sqref="B1"/>
    </sheetView>
  </sheetViews>
  <sheetFormatPr defaultRowHeight="15" x14ac:dyDescent="0.25"/>
  <cols>
    <col min="1" max="1" width="33.5703125" style="187" bestFit="1" customWidth="1"/>
    <col min="2" max="2" width="24.7109375" customWidth="1"/>
    <col min="3" max="3" width="14.28515625" bestFit="1" customWidth="1"/>
    <col min="4" max="4" width="16.140625" bestFit="1" customWidth="1"/>
    <col min="5" max="5" width="14.140625" bestFit="1" customWidth="1"/>
    <col min="6" max="6" width="12.5703125" bestFit="1" customWidth="1"/>
    <col min="7" max="7" width="9.28515625" customWidth="1"/>
    <col min="8" max="8" width="9.28515625" style="187" customWidth="1"/>
    <col min="9" max="9" width="7.85546875" bestFit="1" customWidth="1"/>
    <col min="13" max="13" width="16.140625" bestFit="1" customWidth="1"/>
    <col min="14" max="14" width="14.140625" bestFit="1" customWidth="1"/>
    <col min="15" max="15" width="12.5703125" bestFit="1" customWidth="1"/>
    <col min="16" max="16" width="5" bestFit="1" customWidth="1"/>
  </cols>
  <sheetData>
    <row r="1" spans="1:16" x14ac:dyDescent="0.25">
      <c r="A1" s="76" t="s">
        <v>781</v>
      </c>
      <c r="B1" s="76" t="s">
        <v>3165</v>
      </c>
      <c r="C1" s="76" t="s">
        <v>3166</v>
      </c>
      <c r="D1" s="76" t="s">
        <v>3167</v>
      </c>
      <c r="E1" s="76" t="s">
        <v>3168</v>
      </c>
      <c r="F1" s="76" t="s">
        <v>3169</v>
      </c>
      <c r="G1" s="76" t="s">
        <v>3170</v>
      </c>
      <c r="H1" s="76" t="s">
        <v>3230</v>
      </c>
      <c r="I1" s="76" t="s">
        <v>853</v>
      </c>
    </row>
    <row r="2" spans="1:16" x14ac:dyDescent="0.25">
      <c r="A2" s="187" t="s">
        <v>315</v>
      </c>
      <c r="B2" s="165" t="s">
        <v>326</v>
      </c>
      <c r="C2" s="166" t="s">
        <v>3171</v>
      </c>
      <c r="D2" s="62">
        <v>181.5</v>
      </c>
      <c r="E2" s="166" t="s">
        <v>3171</v>
      </c>
      <c r="F2" s="62">
        <v>1220.3</v>
      </c>
      <c r="G2" s="62">
        <v>0.4</v>
      </c>
      <c r="H2" s="62">
        <f>SUM(C2:G2)</f>
        <v>1402.2</v>
      </c>
      <c r="I2" s="71">
        <f>VLOOKUP(B2,'Lake Assessments'!$B$2:$L$52,10,0)</f>
        <v>8.8559999999999999</v>
      </c>
    </row>
    <row r="3" spans="1:16" x14ac:dyDescent="0.25">
      <c r="A3" s="187" t="s">
        <v>315</v>
      </c>
      <c r="B3" s="165" t="s">
        <v>324</v>
      </c>
      <c r="C3" s="166" t="s">
        <v>3171</v>
      </c>
      <c r="D3" s="62">
        <v>185.5</v>
      </c>
      <c r="E3" s="166" t="s">
        <v>3171</v>
      </c>
      <c r="F3" s="62">
        <v>5045.7</v>
      </c>
      <c r="G3" s="62">
        <v>3</v>
      </c>
      <c r="H3" s="62">
        <f t="shared" ref="H3:H34" si="0">SUM(C3:G3)</f>
        <v>5234.2</v>
      </c>
      <c r="I3" s="71">
        <f>VLOOKUP(B3,'Lake Assessments'!$B$2:$L$52,10,0)</f>
        <v>5.9039999999999999</v>
      </c>
    </row>
    <row r="4" spans="1:16" x14ac:dyDescent="0.25">
      <c r="A4" s="187" t="s">
        <v>603</v>
      </c>
      <c r="B4" s="165" t="s">
        <v>135</v>
      </c>
      <c r="C4" s="166" t="s">
        <v>3171</v>
      </c>
      <c r="D4" s="62">
        <v>1257.3</v>
      </c>
      <c r="E4" s="62">
        <v>7920</v>
      </c>
      <c r="F4" s="62">
        <v>11576.2</v>
      </c>
      <c r="G4" s="62">
        <v>23.1</v>
      </c>
      <c r="H4" s="62">
        <f t="shared" si="0"/>
        <v>20776.599999999999</v>
      </c>
      <c r="I4" s="71">
        <f>VLOOKUP(B4,'Lake Assessments'!$B$2:$L$52,10,0)</f>
        <v>18.04</v>
      </c>
    </row>
    <row r="5" spans="1:16" x14ac:dyDescent="0.25">
      <c r="A5" s="187" t="s">
        <v>603</v>
      </c>
      <c r="B5" s="180" t="s">
        <v>131</v>
      </c>
      <c r="C5" s="166" t="s">
        <v>3171</v>
      </c>
      <c r="D5" s="62">
        <v>0</v>
      </c>
      <c r="E5" s="62">
        <v>3362.6</v>
      </c>
      <c r="F5" s="62">
        <v>0</v>
      </c>
      <c r="G5" s="62">
        <v>0</v>
      </c>
      <c r="H5" s="62">
        <f t="shared" si="0"/>
        <v>3362.6</v>
      </c>
      <c r="I5" s="71">
        <f>VLOOKUP(B5,'Lake Assessments'!$B$2:$L$52,10,0)</f>
        <v>7.871999999999999</v>
      </c>
    </row>
    <row r="6" spans="1:16" x14ac:dyDescent="0.25">
      <c r="A6" s="187" t="s">
        <v>589</v>
      </c>
      <c r="B6" s="180" t="s">
        <v>250</v>
      </c>
      <c r="C6" s="166" t="s">
        <v>3171</v>
      </c>
      <c r="D6" s="62">
        <v>612.29999999999995</v>
      </c>
      <c r="E6" s="166" t="s">
        <v>3171</v>
      </c>
      <c r="F6" s="62">
        <v>4017.6</v>
      </c>
      <c r="G6" s="62">
        <v>25.9</v>
      </c>
      <c r="H6" s="62">
        <f t="shared" si="0"/>
        <v>4655.7999999999993</v>
      </c>
      <c r="I6" s="71">
        <f>VLOOKUP(B6,'Lake Assessments'!$B$2:$L$52,10,0)</f>
        <v>5.9039999999999999</v>
      </c>
      <c r="M6" s="9"/>
      <c r="N6" s="9"/>
      <c r="O6" s="9"/>
      <c r="P6" s="9"/>
    </row>
    <row r="7" spans="1:16" x14ac:dyDescent="0.25">
      <c r="A7" s="187" t="s">
        <v>607</v>
      </c>
      <c r="B7" s="180" t="s">
        <v>260</v>
      </c>
      <c r="C7" s="166" t="s">
        <v>3171</v>
      </c>
      <c r="D7" s="62">
        <v>465.4</v>
      </c>
      <c r="E7" s="62">
        <v>0</v>
      </c>
      <c r="F7" s="62">
        <v>511.8</v>
      </c>
      <c r="G7" s="62">
        <v>19.8</v>
      </c>
      <c r="H7" s="62">
        <f t="shared" si="0"/>
        <v>997</v>
      </c>
      <c r="I7" s="71">
        <f>VLOOKUP(B7,'Lake Assessments'!$B$2:$L$52,10,0)</f>
        <v>24.927999999999997</v>
      </c>
    </row>
    <row r="8" spans="1:16" x14ac:dyDescent="0.25">
      <c r="A8" s="187" t="s">
        <v>607</v>
      </c>
      <c r="B8" s="180" t="s">
        <v>258</v>
      </c>
      <c r="C8" s="166" t="s">
        <v>3171</v>
      </c>
      <c r="D8" s="62">
        <v>1849.6</v>
      </c>
      <c r="E8" s="62">
        <v>13</v>
      </c>
      <c r="F8" s="62">
        <v>1825</v>
      </c>
      <c r="G8" s="62">
        <v>44.6</v>
      </c>
      <c r="H8" s="62">
        <f t="shared" si="0"/>
        <v>3732.2</v>
      </c>
      <c r="I8" s="71">
        <f>VLOOKUP(B8,'Lake Assessments'!$B$2:$L$52,10,0)</f>
        <v>7.871999999999999</v>
      </c>
    </row>
    <row r="9" spans="1:16" x14ac:dyDescent="0.25">
      <c r="A9" s="187" t="s">
        <v>583</v>
      </c>
      <c r="B9" s="180" t="s">
        <v>300</v>
      </c>
      <c r="C9" s="166" t="s">
        <v>3171</v>
      </c>
      <c r="D9" s="62">
        <v>467.37943999999993</v>
      </c>
      <c r="E9" s="62">
        <v>81.570939999999993</v>
      </c>
      <c r="F9" s="62">
        <v>1335.9997199999998</v>
      </c>
      <c r="G9" s="62">
        <v>81.570939999999993</v>
      </c>
      <c r="H9" s="62">
        <f t="shared" si="0"/>
        <v>1966.5210399999996</v>
      </c>
      <c r="I9" s="71">
        <f>VLOOKUP(B9,'Lake Assessments'!$B$2:$L$52,10,0)</f>
        <v>0</v>
      </c>
      <c r="O9" s="181"/>
    </row>
    <row r="10" spans="1:16" x14ac:dyDescent="0.25">
      <c r="A10" s="187" t="s">
        <v>606</v>
      </c>
      <c r="B10" s="180" t="s">
        <v>245</v>
      </c>
      <c r="C10" s="166" t="s">
        <v>3171</v>
      </c>
      <c r="D10" s="62">
        <v>335.3</v>
      </c>
      <c r="E10" s="166" t="s">
        <v>3171</v>
      </c>
      <c r="F10" s="62">
        <v>1759.5</v>
      </c>
      <c r="G10" s="62">
        <v>3.6</v>
      </c>
      <c r="H10" s="62">
        <f t="shared" si="0"/>
        <v>2098.4</v>
      </c>
      <c r="I10" s="71">
        <f>VLOOKUP(B10,'Lake Assessments'!$B$2:$L$52,10,0)</f>
        <v>12.135999999999999</v>
      </c>
    </row>
    <row r="11" spans="1:16" x14ac:dyDescent="0.25">
      <c r="A11" s="187" t="s">
        <v>595</v>
      </c>
      <c r="B11" s="180" t="s">
        <v>266</v>
      </c>
      <c r="C11" s="166" t="s">
        <v>3171</v>
      </c>
      <c r="D11" s="62">
        <v>89.2</v>
      </c>
      <c r="E11" s="166" t="s">
        <v>3171</v>
      </c>
      <c r="F11" s="62">
        <v>152.9</v>
      </c>
      <c r="G11" s="62">
        <v>11.6</v>
      </c>
      <c r="H11" s="62">
        <f t="shared" si="0"/>
        <v>253.70000000000002</v>
      </c>
      <c r="I11" s="71">
        <f>VLOOKUP(B11,'Lake Assessments'!$B$2:$L$52,10,0)</f>
        <v>18.04</v>
      </c>
    </row>
    <row r="12" spans="1:16" x14ac:dyDescent="0.25">
      <c r="A12" s="187" t="s">
        <v>595</v>
      </c>
      <c r="B12" s="180" t="s">
        <v>268</v>
      </c>
      <c r="C12" s="166" t="s">
        <v>3171</v>
      </c>
      <c r="D12" s="62">
        <v>1217</v>
      </c>
      <c r="E12" s="62">
        <v>1394.1</v>
      </c>
      <c r="F12" s="62">
        <v>0</v>
      </c>
      <c r="G12" s="62">
        <v>3.5</v>
      </c>
      <c r="H12" s="62">
        <f t="shared" si="0"/>
        <v>2614.6</v>
      </c>
      <c r="I12" s="71">
        <f>VLOOKUP(B12,'Lake Assessments'!$B$2:$L$52,10,0)</f>
        <v>7.2160000000000002</v>
      </c>
    </row>
    <row r="13" spans="1:16" x14ac:dyDescent="0.25">
      <c r="A13" s="187" t="s">
        <v>595</v>
      </c>
      <c r="B13" s="180" t="s">
        <v>264</v>
      </c>
      <c r="C13" s="166" t="s">
        <v>3171</v>
      </c>
      <c r="D13" s="62">
        <v>256.39999999999998</v>
      </c>
      <c r="E13" s="62">
        <v>39.9</v>
      </c>
      <c r="F13" s="62">
        <v>0</v>
      </c>
      <c r="G13" s="62">
        <v>24.8</v>
      </c>
      <c r="H13" s="62">
        <f t="shared" si="0"/>
        <v>321.09999999999997</v>
      </c>
      <c r="I13" s="71">
        <f>VLOOKUP(B13,'Lake Assessments'!$B$2:$L$52,10,0)</f>
        <v>17.056000000000001</v>
      </c>
    </row>
    <row r="14" spans="1:16" x14ac:dyDescent="0.25">
      <c r="A14" s="187" t="s">
        <v>594</v>
      </c>
      <c r="B14" s="180" t="s">
        <v>147</v>
      </c>
      <c r="C14" s="166" t="s">
        <v>3171</v>
      </c>
      <c r="D14" s="62">
        <v>901.3</v>
      </c>
      <c r="E14" s="166" t="s">
        <v>3171</v>
      </c>
      <c r="F14" s="62">
        <v>201.1</v>
      </c>
      <c r="G14" s="62">
        <v>0</v>
      </c>
      <c r="H14" s="62">
        <f t="shared" si="0"/>
        <v>1102.3999999999999</v>
      </c>
      <c r="I14" s="71">
        <f>VLOOKUP(B14,'Lake Assessments'!$B$2:$L$52,10,0)</f>
        <v>7.871999999999999</v>
      </c>
    </row>
    <row r="15" spans="1:16" x14ac:dyDescent="0.25">
      <c r="A15" s="187" t="s">
        <v>803</v>
      </c>
      <c r="B15" s="180" t="s">
        <v>350</v>
      </c>
      <c r="C15" s="166" t="s">
        <v>3171</v>
      </c>
      <c r="D15" s="62">
        <v>9068.5</v>
      </c>
      <c r="E15" s="62">
        <v>807.3</v>
      </c>
      <c r="F15" s="62">
        <v>3602.2</v>
      </c>
      <c r="G15" s="62">
        <v>19.600000000000001</v>
      </c>
      <c r="H15" s="62">
        <f t="shared" si="0"/>
        <v>13497.6</v>
      </c>
      <c r="I15" s="71">
        <f>VLOOKUP(B15,'Lake Assessments'!$B$2:$L$52,10,0)</f>
        <v>12.135999999999999</v>
      </c>
    </row>
    <row r="16" spans="1:16" x14ac:dyDescent="0.25">
      <c r="A16" s="187" t="s">
        <v>234</v>
      </c>
      <c r="B16" s="180" t="s">
        <v>247</v>
      </c>
      <c r="C16" s="166" t="s">
        <v>3171</v>
      </c>
      <c r="D16" s="62">
        <v>734.1</v>
      </c>
      <c r="E16" s="62">
        <v>0</v>
      </c>
      <c r="F16" s="62">
        <v>734.1</v>
      </c>
      <c r="G16" s="166" t="s">
        <v>3171</v>
      </c>
      <c r="H16" s="62">
        <f t="shared" si="0"/>
        <v>1468.2</v>
      </c>
      <c r="I16" s="71">
        <f>VLOOKUP(B16,'Lake Assessments'!$B$2:$L$52,10,0)</f>
        <v>0</v>
      </c>
    </row>
    <row r="17" spans="1:9" x14ac:dyDescent="0.25">
      <c r="A17" s="187" t="s">
        <v>604</v>
      </c>
      <c r="B17" s="180" t="s">
        <v>116</v>
      </c>
      <c r="C17" s="166" t="s">
        <v>3171</v>
      </c>
      <c r="D17" s="62">
        <v>128.6</v>
      </c>
      <c r="E17" s="166" t="s">
        <v>3171</v>
      </c>
      <c r="F17" s="62">
        <v>237.5</v>
      </c>
      <c r="G17" s="62">
        <v>0.6</v>
      </c>
      <c r="H17" s="62">
        <f t="shared" si="0"/>
        <v>366.70000000000005</v>
      </c>
      <c r="I17" s="71">
        <f>VLOOKUP(B17,'Lake Assessments'!$B$2:$L$52,10,0)</f>
        <v>0</v>
      </c>
    </row>
    <row r="18" spans="1:9" x14ac:dyDescent="0.25">
      <c r="A18" s="187" t="s">
        <v>613</v>
      </c>
      <c r="B18" s="180" t="s">
        <v>298</v>
      </c>
      <c r="C18" s="166" t="s">
        <v>3171</v>
      </c>
      <c r="D18" s="62">
        <v>466.2</v>
      </c>
      <c r="E18" s="166" t="s">
        <v>3171</v>
      </c>
      <c r="F18" s="62">
        <v>0</v>
      </c>
      <c r="G18" s="62">
        <v>22.3</v>
      </c>
      <c r="H18" s="62">
        <f t="shared" si="0"/>
        <v>488.5</v>
      </c>
      <c r="I18" s="71">
        <f>VLOOKUP(B18,'Lake Assessments'!$B$2:$L$52,10,0)</f>
        <v>15.087999999999997</v>
      </c>
    </row>
    <row r="19" spans="1:9" x14ac:dyDescent="0.25">
      <c r="A19" s="187" t="s">
        <v>599</v>
      </c>
      <c r="B19" s="180" t="s">
        <v>143</v>
      </c>
      <c r="C19" s="166" t="s">
        <v>3171</v>
      </c>
      <c r="D19" s="62">
        <v>1879.6</v>
      </c>
      <c r="E19" s="62">
        <v>1083.7</v>
      </c>
      <c r="F19" s="62">
        <v>9192.2000000000007</v>
      </c>
      <c r="G19" s="62">
        <v>22</v>
      </c>
      <c r="H19" s="62">
        <f t="shared" si="0"/>
        <v>12177.5</v>
      </c>
      <c r="I19" s="71">
        <f>VLOOKUP(B19,'Lake Assessments'!$B$2:$L$52,10,0)</f>
        <v>0</v>
      </c>
    </row>
    <row r="20" spans="1:9" x14ac:dyDescent="0.25">
      <c r="A20" s="187" t="s">
        <v>599</v>
      </c>
      <c r="B20" s="180" t="s">
        <v>139</v>
      </c>
      <c r="C20" s="166" t="s">
        <v>3171</v>
      </c>
      <c r="D20" s="62">
        <v>766.4</v>
      </c>
      <c r="E20" s="62">
        <v>4520.2</v>
      </c>
      <c r="F20" s="62">
        <v>4345.5</v>
      </c>
      <c r="G20" s="62">
        <v>307.3</v>
      </c>
      <c r="H20" s="62">
        <f t="shared" si="0"/>
        <v>9939.3999999999978</v>
      </c>
      <c r="I20" s="71">
        <f>VLOOKUP(B20,'Lake Assessments'!$B$2:$L$52,10,0)</f>
        <v>0</v>
      </c>
    </row>
    <row r="21" spans="1:9" x14ac:dyDescent="0.25">
      <c r="A21" s="187" t="s">
        <v>599</v>
      </c>
      <c r="B21" s="180" t="s">
        <v>133</v>
      </c>
      <c r="C21" s="166" t="s">
        <v>3171</v>
      </c>
      <c r="D21" s="62">
        <v>2244.4</v>
      </c>
      <c r="E21" s="166" t="s">
        <v>3171</v>
      </c>
      <c r="F21" s="62">
        <v>6042.9</v>
      </c>
      <c r="G21" s="62">
        <v>0</v>
      </c>
      <c r="H21" s="62">
        <f t="shared" si="0"/>
        <v>8287.2999999999993</v>
      </c>
      <c r="I21" s="71">
        <f>VLOOKUP(B21,'Lake Assessments'!$B$2:$L$52,10,0)</f>
        <v>8.8559999999999999</v>
      </c>
    </row>
    <row r="22" spans="1:9" x14ac:dyDescent="0.25">
      <c r="A22" s="187" t="s">
        <v>380</v>
      </c>
      <c r="B22" s="180" t="s">
        <v>395</v>
      </c>
      <c r="C22" s="188">
        <v>864</v>
      </c>
      <c r="D22" s="166" t="s">
        <v>3171</v>
      </c>
      <c r="E22" s="182" t="s">
        <v>3171</v>
      </c>
      <c r="F22" s="62">
        <v>209</v>
      </c>
      <c r="G22" s="189">
        <v>8</v>
      </c>
      <c r="H22" s="62">
        <f t="shared" si="0"/>
        <v>1081</v>
      </c>
      <c r="I22" s="71">
        <f>VLOOKUP(B22,'Lake Assessments'!$B$2:$L$52,10,0)</f>
        <v>58.055999999999997</v>
      </c>
    </row>
    <row r="23" spans="1:9" x14ac:dyDescent="0.25">
      <c r="A23" s="187" t="s">
        <v>593</v>
      </c>
      <c r="B23" s="180" t="s">
        <v>193</v>
      </c>
      <c r="C23" s="166" t="s">
        <v>3171</v>
      </c>
      <c r="D23" s="62">
        <v>1040.5999999999999</v>
      </c>
      <c r="E23" s="62">
        <v>546.1</v>
      </c>
      <c r="F23" s="62">
        <v>0</v>
      </c>
      <c r="G23" s="62">
        <v>16.3</v>
      </c>
      <c r="H23" s="62">
        <f t="shared" si="0"/>
        <v>1602.9999999999998</v>
      </c>
      <c r="I23" s="71">
        <f>VLOOKUP(B23,'Lake Assessments'!$B$2:$L$52,10,0)</f>
        <v>9.84</v>
      </c>
    </row>
    <row r="24" spans="1:9" x14ac:dyDescent="0.25">
      <c r="A24" s="187" t="s">
        <v>592</v>
      </c>
      <c r="B24" s="180" t="s">
        <v>120</v>
      </c>
      <c r="C24" s="62">
        <v>239.1</v>
      </c>
      <c r="D24" s="62">
        <v>1233</v>
      </c>
      <c r="E24" s="62">
        <v>181.7</v>
      </c>
      <c r="F24" s="62">
        <v>354.1</v>
      </c>
      <c r="G24" s="62">
        <v>0.3</v>
      </c>
      <c r="H24" s="62">
        <f t="shared" si="0"/>
        <v>2008.2</v>
      </c>
      <c r="I24" s="71">
        <f>VLOOKUP(B24,'Lake Assessments'!$B$2:$L$52,10,0)</f>
        <v>0</v>
      </c>
    </row>
    <row r="25" spans="1:9" x14ac:dyDescent="0.25">
      <c r="A25" s="187" t="s">
        <v>592</v>
      </c>
      <c r="B25" s="180" t="s">
        <v>411</v>
      </c>
      <c r="C25" s="62">
        <v>913.7</v>
      </c>
      <c r="D25" s="62">
        <v>250.4</v>
      </c>
      <c r="E25" s="62">
        <v>301.7</v>
      </c>
      <c r="F25" s="62">
        <v>1733.4</v>
      </c>
      <c r="G25" s="62">
        <v>53.5</v>
      </c>
      <c r="H25" s="62">
        <f t="shared" si="0"/>
        <v>3252.7000000000003</v>
      </c>
      <c r="I25" s="71">
        <f>VLOOKUP(B25,'Lake Assessments'!$B$2:$L$52,10,0)</f>
        <v>1.9679999999999997</v>
      </c>
    </row>
    <row r="26" spans="1:9" x14ac:dyDescent="0.25">
      <c r="A26" s="187" t="s">
        <v>592</v>
      </c>
      <c r="B26" s="8" t="s">
        <v>382</v>
      </c>
      <c r="C26" s="188" t="s">
        <v>3171</v>
      </c>
      <c r="D26" s="62">
        <v>255.73591999999996</v>
      </c>
      <c r="E26" s="188" t="s">
        <v>3171</v>
      </c>
      <c r="F26" s="62">
        <v>4786.23002</v>
      </c>
      <c r="G26" s="62">
        <v>103.61713999999999</v>
      </c>
      <c r="H26" s="62">
        <f t="shared" si="0"/>
        <v>5145.5830800000003</v>
      </c>
      <c r="I26" s="71">
        <f>VLOOKUP(B26,'Lake Assessments'!$B$2:$L$52,10,0)</f>
        <v>8.8559999999999999</v>
      </c>
    </row>
    <row r="27" spans="1:9" x14ac:dyDescent="0.25">
      <c r="A27" s="187" t="s">
        <v>592</v>
      </c>
      <c r="B27" s="8" t="s">
        <v>385</v>
      </c>
      <c r="C27" s="188" t="s">
        <v>3171</v>
      </c>
      <c r="D27" s="62">
        <v>156.52802</v>
      </c>
      <c r="E27" s="188" t="s">
        <v>3171</v>
      </c>
      <c r="F27" s="62">
        <v>13044.736539999998</v>
      </c>
      <c r="G27" s="62">
        <v>41.887779999999999</v>
      </c>
      <c r="H27" s="62">
        <f t="shared" si="0"/>
        <v>13243.152339999997</v>
      </c>
      <c r="I27" s="71">
        <f>VLOOKUP(B27,'Lake Assessments'!$B$2:$L$52,10,0)</f>
        <v>5.9039999999999999</v>
      </c>
    </row>
    <row r="28" spans="1:9" x14ac:dyDescent="0.25">
      <c r="A28" s="187" t="s">
        <v>590</v>
      </c>
      <c r="B28" s="180" t="s">
        <v>145</v>
      </c>
      <c r="C28" s="62">
        <v>1498.8</v>
      </c>
      <c r="D28" s="62">
        <v>2134.9</v>
      </c>
      <c r="E28" s="166" t="s">
        <v>3171</v>
      </c>
      <c r="F28" s="62">
        <v>5309.8</v>
      </c>
      <c r="G28" s="62">
        <v>57.1</v>
      </c>
      <c r="H28" s="62">
        <f t="shared" si="0"/>
        <v>9000.6</v>
      </c>
      <c r="I28" s="71">
        <f>VLOOKUP(B28,'Lake Assessments'!$B$2:$L$52,10,0)</f>
        <v>15.087999999999997</v>
      </c>
    </row>
    <row r="29" spans="1:9" x14ac:dyDescent="0.25">
      <c r="B29" s="180" t="s">
        <v>387</v>
      </c>
      <c r="C29" s="62">
        <v>0</v>
      </c>
      <c r="D29" s="62">
        <v>0</v>
      </c>
      <c r="E29" s="166" t="s">
        <v>3171</v>
      </c>
      <c r="F29" s="62">
        <v>95.5</v>
      </c>
      <c r="G29" s="62">
        <v>0.1</v>
      </c>
      <c r="H29" s="62">
        <f t="shared" si="0"/>
        <v>95.6</v>
      </c>
      <c r="I29" s="71">
        <f>VLOOKUP(B29,'Lake Assessments'!$B$2:$L$52,10,0)</f>
        <v>67.895999999999987</v>
      </c>
    </row>
    <row r="30" spans="1:9" x14ac:dyDescent="0.25">
      <c r="B30" s="180" t="s">
        <v>389</v>
      </c>
      <c r="C30" s="62">
        <v>129.9</v>
      </c>
      <c r="D30" s="193">
        <v>1021.3</v>
      </c>
      <c r="E30" s="188">
        <v>2.6</v>
      </c>
      <c r="F30" s="62">
        <v>714.5</v>
      </c>
      <c r="G30" s="182" t="s">
        <v>3171</v>
      </c>
      <c r="H30" s="62">
        <f t="shared" si="0"/>
        <v>1868.3</v>
      </c>
      <c r="I30" s="71">
        <f>VLOOKUP(B30,'Lake Assessments'!$B$2:$L$52,10,0)</f>
        <v>36.08</v>
      </c>
    </row>
    <row r="31" spans="1:9" x14ac:dyDescent="0.25">
      <c r="B31" s="180" t="s">
        <v>391</v>
      </c>
      <c r="C31" s="188" t="s">
        <v>3171</v>
      </c>
      <c r="D31" s="62">
        <v>474.2</v>
      </c>
      <c r="E31" s="188">
        <v>580.20000000000005</v>
      </c>
      <c r="F31" s="62">
        <v>318.7</v>
      </c>
      <c r="G31" s="182" t="s">
        <v>3171</v>
      </c>
      <c r="H31" s="62">
        <f t="shared" si="0"/>
        <v>1373.1000000000001</v>
      </c>
      <c r="I31" s="71">
        <f>VLOOKUP(B31,'Lake Assessments'!$B$2:$L$52,10,0)</f>
        <v>25.911999999999999</v>
      </c>
    </row>
    <row r="32" spans="1:9" x14ac:dyDescent="0.25">
      <c r="B32" s="180" t="s">
        <v>393</v>
      </c>
      <c r="C32" s="62">
        <v>15.66</v>
      </c>
      <c r="D32" s="62">
        <v>231.1</v>
      </c>
      <c r="E32" s="192" t="s">
        <v>3171</v>
      </c>
      <c r="F32" s="62">
        <v>243.4</v>
      </c>
      <c r="G32" s="182" t="s">
        <v>3171</v>
      </c>
      <c r="H32" s="62">
        <f t="shared" si="0"/>
        <v>490.15999999999997</v>
      </c>
      <c r="I32" s="71">
        <f>VLOOKUP(B32,'Lake Assessments'!$B$2:$L$52,10,0)</f>
        <v>20.007999999999999</v>
      </c>
    </row>
    <row r="33" spans="2:9" x14ac:dyDescent="0.25">
      <c r="B33" s="180" t="s">
        <v>405</v>
      </c>
      <c r="C33" s="188" t="s">
        <v>3171</v>
      </c>
      <c r="D33" s="62">
        <v>0</v>
      </c>
      <c r="E33" s="166" t="s">
        <v>3171</v>
      </c>
      <c r="F33" s="62">
        <v>180.2</v>
      </c>
      <c r="G33" s="188">
        <v>2.9000000000000001E-2</v>
      </c>
      <c r="H33" s="62">
        <f t="shared" si="0"/>
        <v>180.22899999999998</v>
      </c>
      <c r="I33" s="71">
        <f>VLOOKUP(B33,'Lake Assessments'!$B$2:$L$52,10,0)</f>
        <v>23.287999999999997</v>
      </c>
    </row>
    <row r="34" spans="2:9" x14ac:dyDescent="0.25">
      <c r="B34" s="180" t="s">
        <v>403</v>
      </c>
      <c r="C34" s="188" t="s">
        <v>3171</v>
      </c>
      <c r="D34" s="62">
        <v>96.5</v>
      </c>
      <c r="E34" s="188">
        <v>21.3</v>
      </c>
      <c r="F34" s="62">
        <v>94.4</v>
      </c>
      <c r="G34" s="188">
        <v>0.06</v>
      </c>
      <c r="H34" s="62">
        <f t="shared" si="0"/>
        <v>212.26</v>
      </c>
      <c r="I34" s="71">
        <f>VLOOKUP(B34,'Lake Assessments'!$B$2:$L$52,10,0)</f>
        <v>10.167999999999999</v>
      </c>
    </row>
  </sheetData>
  <sortState ref="A2:G28">
    <sortCondition ref="A2:A28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zoomScale="90" zoomScaleNormal="90" workbookViewId="0">
      <pane ySplit="2" topLeftCell="A3" activePane="bottomLeft" state="frozen"/>
      <selection pane="bottomLeft" activeCell="B2" sqref="B2"/>
    </sheetView>
  </sheetViews>
  <sheetFormatPr defaultColWidth="22.42578125" defaultRowHeight="15" x14ac:dyDescent="0.25"/>
  <cols>
    <col min="1" max="1" width="40" style="8" bestFit="1" customWidth="1"/>
    <col min="2" max="2" width="17" style="8" bestFit="1" customWidth="1"/>
    <col min="3" max="3" width="11.140625" style="8" bestFit="1" customWidth="1"/>
    <col min="4" max="4" width="11.7109375" style="8" bestFit="1" customWidth="1"/>
    <col min="5" max="5" width="18.85546875" style="9" bestFit="1" customWidth="1"/>
    <col min="6" max="6" width="14" style="8" bestFit="1" customWidth="1"/>
    <col min="7" max="7" width="10.28515625" style="8" bestFit="1" customWidth="1"/>
    <col min="8" max="8" width="33.140625" customWidth="1"/>
    <col min="9" max="9" width="17.7109375" bestFit="1" customWidth="1"/>
    <col min="10" max="10" width="9.42578125" bestFit="1" customWidth="1"/>
    <col min="11" max="11" width="8.7109375" bestFit="1" customWidth="1"/>
    <col min="12" max="12" width="10" bestFit="1" customWidth="1"/>
    <col min="13" max="13" width="10.5703125" bestFit="1" customWidth="1"/>
    <col min="14" max="14" width="15.85546875" bestFit="1" customWidth="1"/>
    <col min="15" max="15" width="12.140625" bestFit="1" customWidth="1"/>
    <col min="16" max="16" width="12.42578125" bestFit="1" customWidth="1"/>
    <col min="17" max="17" width="12.140625" style="8" bestFit="1" customWidth="1"/>
    <col min="18" max="18" width="12" style="8" bestFit="1" customWidth="1"/>
    <col min="19" max="19" width="9.5703125" style="8" bestFit="1" customWidth="1"/>
    <col min="20" max="20" width="17.42578125" style="8" bestFit="1" customWidth="1"/>
    <col min="21" max="21" width="10.140625" style="8" bestFit="1" customWidth="1"/>
    <col min="22" max="22" width="20.140625" style="131" bestFit="1" customWidth="1"/>
    <col min="23" max="23" width="9" style="11" bestFit="1" customWidth="1"/>
    <col min="24" max="24" width="14.42578125" style="8" customWidth="1"/>
    <col min="25" max="25" width="9.7109375" style="8" customWidth="1"/>
    <col min="26" max="26" width="10.42578125" style="8" bestFit="1" customWidth="1"/>
    <col min="27" max="27" width="10.7109375" style="11" bestFit="1" customWidth="1"/>
    <col min="28" max="28" width="9.85546875" style="8" bestFit="1" customWidth="1"/>
    <col min="29" max="29" width="10.42578125" style="8" customWidth="1"/>
    <col min="30" max="30" width="10.42578125" style="8" bestFit="1" customWidth="1"/>
  </cols>
  <sheetData>
    <row r="1" spans="1:32" x14ac:dyDescent="0.25">
      <c r="A1" s="141"/>
      <c r="B1" s="141"/>
      <c r="C1" s="141"/>
      <c r="D1" s="141"/>
      <c r="E1" s="76"/>
      <c r="F1" s="78"/>
      <c r="G1" s="78"/>
      <c r="H1" s="78"/>
      <c r="I1" s="78"/>
      <c r="J1" s="142" t="s">
        <v>61</v>
      </c>
      <c r="K1" s="142" t="s">
        <v>63</v>
      </c>
      <c r="L1" s="142" t="s">
        <v>65</v>
      </c>
      <c r="M1" s="142" t="s">
        <v>67</v>
      </c>
      <c r="N1" s="142" t="s">
        <v>69</v>
      </c>
      <c r="O1" s="142" t="s">
        <v>71</v>
      </c>
      <c r="P1" s="132"/>
      <c r="Q1" s="143" t="s">
        <v>89</v>
      </c>
      <c r="R1" s="143" t="s">
        <v>90</v>
      </c>
      <c r="S1" s="143" t="s">
        <v>91</v>
      </c>
      <c r="T1" s="143" t="s">
        <v>92</v>
      </c>
      <c r="U1" s="143" t="s">
        <v>93</v>
      </c>
      <c r="V1" s="133"/>
      <c r="W1" s="244" t="s">
        <v>526</v>
      </c>
      <c r="X1" s="245"/>
      <c r="Y1" s="245"/>
      <c r="Z1" s="245"/>
      <c r="AA1" s="242" t="s">
        <v>530</v>
      </c>
      <c r="AB1" s="243"/>
      <c r="AC1" s="243"/>
      <c r="AD1" s="243"/>
      <c r="AF1" s="2" t="s">
        <v>85</v>
      </c>
    </row>
    <row r="2" spans="1:32" x14ac:dyDescent="0.25">
      <c r="A2" s="134" t="s">
        <v>616</v>
      </c>
      <c r="B2" s="134" t="s">
        <v>617</v>
      </c>
      <c r="C2" s="134" t="s">
        <v>614</v>
      </c>
      <c r="D2" s="134" t="s">
        <v>615</v>
      </c>
      <c r="E2" s="144" t="s">
        <v>59</v>
      </c>
      <c r="F2" s="135" t="s">
        <v>539</v>
      </c>
      <c r="G2" s="135" t="s">
        <v>522</v>
      </c>
      <c r="H2" s="144" t="s">
        <v>60</v>
      </c>
      <c r="I2" s="144" t="s">
        <v>210</v>
      </c>
      <c r="J2" s="145" t="s">
        <v>62</v>
      </c>
      <c r="K2" s="145" t="s">
        <v>64</v>
      </c>
      <c r="L2" s="145" t="s">
        <v>66</v>
      </c>
      <c r="M2" s="145" t="s">
        <v>68</v>
      </c>
      <c r="N2" s="145" t="s">
        <v>70</v>
      </c>
      <c r="O2" s="145" t="s">
        <v>72</v>
      </c>
      <c r="P2" s="146" t="s">
        <v>73</v>
      </c>
      <c r="Q2" s="147" t="s">
        <v>94</v>
      </c>
      <c r="R2" s="147" t="s">
        <v>95</v>
      </c>
      <c r="S2" s="147" t="s">
        <v>96</v>
      </c>
      <c r="T2" s="147" t="s">
        <v>97</v>
      </c>
      <c r="U2" s="147" t="s">
        <v>98</v>
      </c>
      <c r="V2" s="147" t="s">
        <v>101</v>
      </c>
      <c r="W2" s="136" t="s">
        <v>523</v>
      </c>
      <c r="X2" s="137" t="s">
        <v>524</v>
      </c>
      <c r="Y2" s="137" t="s">
        <v>525</v>
      </c>
      <c r="Z2" s="138" t="s">
        <v>529</v>
      </c>
      <c r="AA2" s="139" t="s">
        <v>527</v>
      </c>
      <c r="AB2" s="140" t="s">
        <v>524</v>
      </c>
      <c r="AC2" s="140" t="s">
        <v>528</v>
      </c>
      <c r="AD2" s="140" t="s">
        <v>529</v>
      </c>
      <c r="AF2" s="3" t="s">
        <v>86</v>
      </c>
    </row>
    <row r="3" spans="1:32" x14ac:dyDescent="0.25">
      <c r="A3" s="148" t="s">
        <v>802</v>
      </c>
      <c r="B3" s="148">
        <v>1714</v>
      </c>
      <c r="C3" s="148">
        <v>44.924050000000001</v>
      </c>
      <c r="D3" s="148">
        <v>-94.778000000000006</v>
      </c>
      <c r="E3" s="149" t="s">
        <v>16</v>
      </c>
      <c r="F3" s="148" t="s">
        <v>534</v>
      </c>
      <c r="G3" s="150">
        <v>1.4862230390692526</v>
      </c>
      <c r="H3" s="151" t="s">
        <v>74</v>
      </c>
      <c r="I3" s="151"/>
      <c r="J3" s="149">
        <v>0</v>
      </c>
      <c r="K3" s="149">
        <v>12</v>
      </c>
      <c r="L3" s="149">
        <v>3</v>
      </c>
      <c r="M3" s="149">
        <v>0</v>
      </c>
      <c r="N3" s="149">
        <v>1</v>
      </c>
      <c r="O3" s="149">
        <v>16</v>
      </c>
      <c r="P3" s="121" t="s">
        <v>75</v>
      </c>
      <c r="Q3" s="149">
        <v>24</v>
      </c>
      <c r="R3" s="149">
        <v>7</v>
      </c>
      <c r="S3" s="149">
        <v>11</v>
      </c>
      <c r="T3" s="149">
        <v>3</v>
      </c>
      <c r="U3" s="149">
        <v>45</v>
      </c>
      <c r="V3" s="126" t="s">
        <v>99</v>
      </c>
      <c r="W3" s="148">
        <v>6</v>
      </c>
      <c r="X3" s="152">
        <v>42</v>
      </c>
      <c r="Y3" s="152">
        <v>15</v>
      </c>
      <c r="Z3" s="153">
        <v>40395</v>
      </c>
      <c r="AA3" s="148">
        <v>7</v>
      </c>
      <c r="AB3" s="152">
        <v>41</v>
      </c>
      <c r="AC3" s="154">
        <v>22.702672</v>
      </c>
      <c r="AD3" s="153">
        <v>40416</v>
      </c>
      <c r="AF3" s="3" t="s">
        <v>87</v>
      </c>
    </row>
    <row r="4" spans="1:32" x14ac:dyDescent="0.25">
      <c r="A4" s="153" t="s">
        <v>590</v>
      </c>
      <c r="B4" s="148">
        <v>1639</v>
      </c>
      <c r="C4" s="148">
        <v>45.110047999999999</v>
      </c>
      <c r="D4" s="148">
        <v>-94.937792999999999</v>
      </c>
      <c r="E4" s="149" t="s">
        <v>31</v>
      </c>
      <c r="F4" s="148" t="s">
        <v>540</v>
      </c>
      <c r="G4" s="150">
        <v>3.6465804470430565</v>
      </c>
      <c r="H4" s="151" t="s">
        <v>76</v>
      </c>
      <c r="I4" s="151"/>
      <c r="J4" s="149">
        <v>0</v>
      </c>
      <c r="K4" s="149">
        <v>6</v>
      </c>
      <c r="L4" s="149">
        <v>8</v>
      </c>
      <c r="M4" s="149">
        <v>5</v>
      </c>
      <c r="N4" s="149">
        <v>13</v>
      </c>
      <c r="O4" s="149">
        <v>32</v>
      </c>
      <c r="P4" s="121" t="s">
        <v>75</v>
      </c>
      <c r="Q4" s="149">
        <v>31</v>
      </c>
      <c r="R4" s="149">
        <v>21</v>
      </c>
      <c r="S4" s="149">
        <v>22</v>
      </c>
      <c r="T4" s="149">
        <v>3</v>
      </c>
      <c r="U4" s="149">
        <v>77</v>
      </c>
      <c r="V4" s="155" t="s">
        <v>100</v>
      </c>
      <c r="W4" s="148">
        <v>6</v>
      </c>
      <c r="X4" s="152">
        <v>42</v>
      </c>
      <c r="Y4" s="152">
        <v>2</v>
      </c>
      <c r="Z4" s="153">
        <v>41108</v>
      </c>
      <c r="AA4" s="148">
        <v>7</v>
      </c>
      <c r="AB4" s="152">
        <v>41</v>
      </c>
      <c r="AC4" s="154">
        <v>28.976474699999997</v>
      </c>
      <c r="AD4" s="153">
        <v>41121</v>
      </c>
      <c r="AF4" s="3" t="s">
        <v>88</v>
      </c>
    </row>
    <row r="5" spans="1:32" ht="30" x14ac:dyDescent="0.25">
      <c r="A5" s="153" t="s">
        <v>604</v>
      </c>
      <c r="B5" s="148">
        <v>1654</v>
      </c>
      <c r="C5" s="148">
        <v>45.008384</v>
      </c>
      <c r="D5" s="148">
        <v>-94.849700999999996</v>
      </c>
      <c r="E5" s="149" t="s">
        <v>24</v>
      </c>
      <c r="F5" s="148" t="s">
        <v>541</v>
      </c>
      <c r="G5" s="150">
        <v>8.9819717357698607</v>
      </c>
      <c r="H5" s="151" t="s">
        <v>77</v>
      </c>
      <c r="I5" s="151"/>
      <c r="J5" s="149">
        <v>0</v>
      </c>
      <c r="K5" s="149">
        <v>7.5</v>
      </c>
      <c r="L5" s="149">
        <v>6</v>
      </c>
      <c r="M5" s="149">
        <v>5</v>
      </c>
      <c r="N5" s="149">
        <v>10</v>
      </c>
      <c r="O5" s="149">
        <v>28.5</v>
      </c>
      <c r="P5" s="121" t="s">
        <v>75</v>
      </c>
      <c r="Q5" s="149">
        <v>31</v>
      </c>
      <c r="R5" s="149">
        <v>15</v>
      </c>
      <c r="S5" s="149">
        <v>17</v>
      </c>
      <c r="T5" s="149">
        <v>3</v>
      </c>
      <c r="U5" s="149">
        <v>66</v>
      </c>
      <c r="V5" s="155" t="s">
        <v>100</v>
      </c>
      <c r="W5" s="148">
        <v>7</v>
      </c>
      <c r="X5" s="152">
        <v>42</v>
      </c>
      <c r="Y5" s="152">
        <v>18</v>
      </c>
      <c r="Z5" s="153">
        <v>41129</v>
      </c>
      <c r="AA5" s="148">
        <v>7</v>
      </c>
      <c r="AB5" s="152">
        <v>41</v>
      </c>
      <c r="AC5" s="154">
        <v>21.890937304088851</v>
      </c>
      <c r="AD5" s="153">
        <v>41121</v>
      </c>
    </row>
    <row r="6" spans="1:32" x14ac:dyDescent="0.25">
      <c r="A6" s="153" t="s">
        <v>802</v>
      </c>
      <c r="B6" s="148">
        <v>1724</v>
      </c>
      <c r="C6" s="148">
        <v>44.935118000000003</v>
      </c>
      <c r="D6" s="148">
        <v>-94.859841000000003</v>
      </c>
      <c r="E6" s="149" t="s">
        <v>29</v>
      </c>
      <c r="F6" s="148" t="s">
        <v>542</v>
      </c>
      <c r="G6" s="150">
        <v>9.0038637281620577</v>
      </c>
      <c r="H6" s="151" t="s">
        <v>76</v>
      </c>
      <c r="I6" s="151"/>
      <c r="J6" s="149">
        <v>0</v>
      </c>
      <c r="K6" s="149">
        <v>11</v>
      </c>
      <c r="L6" s="149">
        <v>4</v>
      </c>
      <c r="M6" s="149">
        <v>9</v>
      </c>
      <c r="N6" s="149">
        <v>7</v>
      </c>
      <c r="O6" s="149">
        <v>31</v>
      </c>
      <c r="P6" s="121" t="s">
        <v>75</v>
      </c>
      <c r="Q6" s="149">
        <v>31</v>
      </c>
      <c r="R6" s="149">
        <v>13</v>
      </c>
      <c r="S6" s="149">
        <v>19</v>
      </c>
      <c r="T6" s="149">
        <v>5</v>
      </c>
      <c r="U6" s="149">
        <v>68</v>
      </c>
      <c r="V6" s="155" t="s">
        <v>100</v>
      </c>
      <c r="W6" s="148">
        <v>6</v>
      </c>
      <c r="X6" s="152">
        <v>42</v>
      </c>
      <c r="Y6" s="152">
        <v>24</v>
      </c>
      <c r="Z6" s="153">
        <v>41109</v>
      </c>
      <c r="AA6" s="148">
        <v>7</v>
      </c>
      <c r="AB6" s="152">
        <v>41</v>
      </c>
      <c r="AC6" s="154">
        <v>28.944952913592939</v>
      </c>
      <c r="AD6" s="153">
        <v>41120</v>
      </c>
    </row>
    <row r="7" spans="1:32" x14ac:dyDescent="0.25">
      <c r="A7" s="153" t="s">
        <v>602</v>
      </c>
      <c r="B7" s="148">
        <v>1702</v>
      </c>
      <c r="C7" s="148">
        <v>44.950394000000003</v>
      </c>
      <c r="D7" s="148">
        <v>-94.908167000000006</v>
      </c>
      <c r="E7" s="149" t="s">
        <v>27</v>
      </c>
      <c r="F7" s="148" t="s">
        <v>543</v>
      </c>
      <c r="G7" s="150">
        <v>13.564695476536377</v>
      </c>
      <c r="H7" s="151" t="s">
        <v>78</v>
      </c>
      <c r="I7" s="151"/>
      <c r="J7" s="149">
        <v>0</v>
      </c>
      <c r="K7" s="149">
        <v>7</v>
      </c>
      <c r="L7" s="149">
        <v>7</v>
      </c>
      <c r="M7" s="149">
        <v>5</v>
      </c>
      <c r="N7" s="149">
        <v>10</v>
      </c>
      <c r="O7" s="149">
        <v>29</v>
      </c>
      <c r="P7" s="121" t="s">
        <v>75</v>
      </c>
      <c r="Q7" s="149">
        <v>31</v>
      </c>
      <c r="R7" s="149">
        <v>15</v>
      </c>
      <c r="S7" s="149">
        <v>17</v>
      </c>
      <c r="T7" s="149">
        <v>5</v>
      </c>
      <c r="U7" s="149">
        <v>68</v>
      </c>
      <c r="V7" s="155" t="s">
        <v>100</v>
      </c>
      <c r="W7" s="148">
        <v>7</v>
      </c>
      <c r="X7" s="152">
        <v>42</v>
      </c>
      <c r="Y7" s="152">
        <v>12</v>
      </c>
      <c r="Z7" s="153">
        <v>41109</v>
      </c>
      <c r="AA7" s="148"/>
      <c r="AB7" s="152"/>
      <c r="AC7" s="154"/>
      <c r="AD7" s="153"/>
    </row>
    <row r="8" spans="1:32" x14ac:dyDescent="0.25">
      <c r="A8" s="153" t="s">
        <v>590</v>
      </c>
      <c r="B8" s="148">
        <v>1639</v>
      </c>
      <c r="C8" s="148">
        <v>45.080803000000003</v>
      </c>
      <c r="D8" s="148">
        <v>-94.973816999999997</v>
      </c>
      <c r="E8" s="149" t="s">
        <v>12</v>
      </c>
      <c r="F8" s="148" t="s">
        <v>544</v>
      </c>
      <c r="G8" s="150">
        <v>26.224869426138024</v>
      </c>
      <c r="H8" s="151" t="s">
        <v>79</v>
      </c>
      <c r="I8" s="151"/>
      <c r="J8" s="149">
        <v>0</v>
      </c>
      <c r="K8" s="149">
        <v>7.5</v>
      </c>
      <c r="L8" s="149">
        <v>8</v>
      </c>
      <c r="M8" s="149">
        <v>7</v>
      </c>
      <c r="N8" s="149">
        <v>6</v>
      </c>
      <c r="O8" s="149">
        <v>28.5</v>
      </c>
      <c r="P8" s="121" t="s">
        <v>75</v>
      </c>
      <c r="Q8" s="149">
        <v>33</v>
      </c>
      <c r="R8" s="149">
        <v>15</v>
      </c>
      <c r="S8" s="149">
        <v>19</v>
      </c>
      <c r="T8" s="149">
        <v>5</v>
      </c>
      <c r="U8" s="149">
        <v>72</v>
      </c>
      <c r="V8" s="155" t="s">
        <v>100</v>
      </c>
      <c r="W8" s="148">
        <v>7</v>
      </c>
      <c r="X8" s="152">
        <v>42</v>
      </c>
      <c r="Y8" s="152">
        <v>22</v>
      </c>
      <c r="Z8" s="153">
        <v>41115</v>
      </c>
      <c r="AA8" s="148">
        <v>7</v>
      </c>
      <c r="AB8" s="152">
        <v>41</v>
      </c>
      <c r="AC8" s="154">
        <v>27.316029841955316</v>
      </c>
      <c r="AD8" s="153">
        <v>41121</v>
      </c>
    </row>
    <row r="9" spans="1:32" x14ac:dyDescent="0.25">
      <c r="A9" s="153" t="s">
        <v>802</v>
      </c>
      <c r="B9" s="148">
        <v>1655</v>
      </c>
      <c r="C9" s="148">
        <v>45.022584000000002</v>
      </c>
      <c r="D9" s="148">
        <v>-94.941920999999994</v>
      </c>
      <c r="E9" s="149" t="s">
        <v>80</v>
      </c>
      <c r="F9" s="148" t="s">
        <v>545</v>
      </c>
      <c r="G9" s="150">
        <v>32.379646715829907</v>
      </c>
      <c r="H9" s="151" t="s">
        <v>81</v>
      </c>
      <c r="I9" s="151"/>
      <c r="J9" s="149">
        <v>0</v>
      </c>
      <c r="K9" s="149">
        <v>7</v>
      </c>
      <c r="L9" s="149">
        <v>7</v>
      </c>
      <c r="M9" s="149">
        <v>4</v>
      </c>
      <c r="N9" s="149">
        <v>7</v>
      </c>
      <c r="O9" s="149">
        <v>25</v>
      </c>
      <c r="P9" s="121" t="s">
        <v>75</v>
      </c>
      <c r="Q9" s="149">
        <v>31</v>
      </c>
      <c r="R9" s="149">
        <v>15</v>
      </c>
      <c r="S9" s="149">
        <v>19</v>
      </c>
      <c r="T9" s="149">
        <v>5</v>
      </c>
      <c r="U9" s="149">
        <v>70</v>
      </c>
      <c r="V9" s="155" t="s">
        <v>100</v>
      </c>
      <c r="W9" s="148">
        <v>7</v>
      </c>
      <c r="X9" s="152">
        <v>42</v>
      </c>
      <c r="Y9" s="152">
        <v>32</v>
      </c>
      <c r="Z9" s="153">
        <v>41127</v>
      </c>
      <c r="AA9" s="148">
        <v>7</v>
      </c>
      <c r="AB9" s="152">
        <v>41</v>
      </c>
      <c r="AC9" s="154">
        <v>25.525491915498876</v>
      </c>
      <c r="AD9" s="153">
        <v>41120</v>
      </c>
    </row>
    <row r="10" spans="1:32" x14ac:dyDescent="0.25">
      <c r="A10" s="153" t="s">
        <v>603</v>
      </c>
      <c r="B10" s="148">
        <v>1661</v>
      </c>
      <c r="C10" s="148">
        <v>45.023192999999999</v>
      </c>
      <c r="D10" s="148">
        <v>-94.984286999999995</v>
      </c>
      <c r="E10" s="149" t="s">
        <v>20</v>
      </c>
      <c r="F10" s="148" t="s">
        <v>38</v>
      </c>
      <c r="G10" s="150">
        <v>40.398718278285841</v>
      </c>
      <c r="H10" s="151" t="s">
        <v>82</v>
      </c>
      <c r="I10" s="151"/>
      <c r="J10" s="149">
        <v>0</v>
      </c>
      <c r="K10" s="149">
        <v>5.5</v>
      </c>
      <c r="L10" s="149">
        <v>6</v>
      </c>
      <c r="M10" s="149">
        <v>6</v>
      </c>
      <c r="N10" s="149">
        <v>7</v>
      </c>
      <c r="O10" s="149">
        <v>24.5</v>
      </c>
      <c r="P10" s="121" t="s">
        <v>75</v>
      </c>
      <c r="Q10" s="149">
        <v>33</v>
      </c>
      <c r="R10" s="149">
        <v>19</v>
      </c>
      <c r="S10" s="149">
        <v>19</v>
      </c>
      <c r="T10" s="149">
        <v>3</v>
      </c>
      <c r="U10" s="149">
        <v>74</v>
      </c>
      <c r="V10" s="155" t="s">
        <v>100</v>
      </c>
      <c r="W10" s="148">
        <v>7</v>
      </c>
      <c r="X10" s="152">
        <v>42</v>
      </c>
      <c r="Y10" s="152">
        <v>37</v>
      </c>
      <c r="Z10" s="153">
        <v>41127</v>
      </c>
      <c r="AA10" s="148">
        <v>7</v>
      </c>
      <c r="AB10" s="152">
        <v>41</v>
      </c>
      <c r="AC10" s="154">
        <v>25.34869658383144</v>
      </c>
      <c r="AD10" s="153">
        <v>41121</v>
      </c>
    </row>
    <row r="11" spans="1:32" x14ac:dyDescent="0.25">
      <c r="A11" s="153" t="s">
        <v>802</v>
      </c>
      <c r="B11" s="148">
        <v>1655</v>
      </c>
      <c r="C11" s="148">
        <v>44.978372</v>
      </c>
      <c r="D11" s="148">
        <v>-94.857206000000005</v>
      </c>
      <c r="E11" s="149" t="s">
        <v>83</v>
      </c>
      <c r="F11" s="148" t="s">
        <v>545</v>
      </c>
      <c r="G11" s="150">
        <v>46.608746786872317</v>
      </c>
      <c r="H11" s="151" t="s">
        <v>81</v>
      </c>
      <c r="I11" s="151"/>
      <c r="J11" s="149">
        <v>0</v>
      </c>
      <c r="K11" s="149">
        <v>8</v>
      </c>
      <c r="L11" s="149">
        <v>3</v>
      </c>
      <c r="M11" s="149">
        <v>4</v>
      </c>
      <c r="N11" s="149">
        <v>10</v>
      </c>
      <c r="O11" s="149">
        <v>25</v>
      </c>
      <c r="P11" s="121" t="s">
        <v>75</v>
      </c>
      <c r="Q11" s="149"/>
      <c r="R11" s="149"/>
      <c r="S11" s="149"/>
      <c r="T11" s="149"/>
      <c r="U11" s="149"/>
      <c r="V11" s="156"/>
      <c r="W11" s="148">
        <v>7</v>
      </c>
      <c r="X11" s="152">
        <v>42</v>
      </c>
      <c r="Y11" s="152">
        <v>22</v>
      </c>
      <c r="Z11" s="153">
        <v>41129</v>
      </c>
      <c r="AA11" s="148"/>
      <c r="AB11" s="152"/>
      <c r="AC11" s="154"/>
      <c r="AD11" s="153"/>
    </row>
    <row r="12" spans="1:32" x14ac:dyDescent="0.25">
      <c r="A12" s="153" t="s">
        <v>802</v>
      </c>
      <c r="B12" s="148">
        <v>1714</v>
      </c>
      <c r="C12" s="148">
        <v>44.921377999999997</v>
      </c>
      <c r="D12" s="148">
        <v>-94.805719999999994</v>
      </c>
      <c r="E12" s="149" t="s">
        <v>84</v>
      </c>
      <c r="F12" s="148" t="s">
        <v>545</v>
      </c>
      <c r="G12" s="150">
        <v>200.70821869525881</v>
      </c>
      <c r="H12" s="151" t="s">
        <v>81</v>
      </c>
      <c r="I12" s="151"/>
      <c r="J12" s="149">
        <v>0</v>
      </c>
      <c r="K12" s="149">
        <v>8</v>
      </c>
      <c r="L12" s="149">
        <v>8</v>
      </c>
      <c r="M12" s="149">
        <v>3</v>
      </c>
      <c r="N12" s="149">
        <v>7</v>
      </c>
      <c r="O12" s="149">
        <v>26</v>
      </c>
      <c r="P12" s="121" t="s">
        <v>75</v>
      </c>
      <c r="Q12" s="149">
        <v>33</v>
      </c>
      <c r="R12" s="149">
        <v>15</v>
      </c>
      <c r="S12" s="149">
        <v>22</v>
      </c>
      <c r="T12" s="149">
        <v>3</v>
      </c>
      <c r="U12" s="149">
        <v>73</v>
      </c>
      <c r="V12" s="155" t="s">
        <v>100</v>
      </c>
      <c r="W12" s="148">
        <v>5</v>
      </c>
      <c r="X12" s="152">
        <v>47</v>
      </c>
      <c r="Y12" s="152">
        <v>12</v>
      </c>
      <c r="Z12" s="153">
        <v>41129</v>
      </c>
      <c r="AA12" s="148">
        <v>7</v>
      </c>
      <c r="AB12" s="152">
        <v>41</v>
      </c>
      <c r="AC12" s="154">
        <v>23.480825914099583</v>
      </c>
      <c r="AD12" s="153">
        <v>41121</v>
      </c>
    </row>
    <row r="13" spans="1:32" x14ac:dyDescent="0.25">
      <c r="A13" s="153" t="s">
        <v>610</v>
      </c>
      <c r="B13" s="148">
        <v>1785</v>
      </c>
      <c r="C13" s="148">
        <v>44.788139999999999</v>
      </c>
      <c r="D13" s="148">
        <v>-94.82302</v>
      </c>
      <c r="E13" s="149" t="s">
        <v>172</v>
      </c>
      <c r="F13" s="148" t="s">
        <v>546</v>
      </c>
      <c r="G13" s="150">
        <v>3.9777402684678735</v>
      </c>
      <c r="H13" s="151" t="s">
        <v>181</v>
      </c>
      <c r="I13" s="149" t="s">
        <v>182</v>
      </c>
      <c r="J13" s="149">
        <v>0</v>
      </c>
      <c r="K13" s="149">
        <v>8</v>
      </c>
      <c r="L13" s="149">
        <v>8</v>
      </c>
      <c r="M13" s="149">
        <v>1</v>
      </c>
      <c r="N13" s="149">
        <v>7</v>
      </c>
      <c r="O13" s="149">
        <v>24</v>
      </c>
      <c r="P13" s="121" t="s">
        <v>75</v>
      </c>
      <c r="Q13" s="149">
        <v>26</v>
      </c>
      <c r="R13" s="149">
        <v>11</v>
      </c>
      <c r="S13" s="149">
        <v>26</v>
      </c>
      <c r="T13" s="149">
        <v>5</v>
      </c>
      <c r="U13" s="149">
        <v>68</v>
      </c>
      <c r="V13" s="155" t="s">
        <v>100</v>
      </c>
      <c r="W13" s="148">
        <v>7</v>
      </c>
      <c r="X13" s="152">
        <v>42</v>
      </c>
      <c r="Y13" s="152">
        <v>13</v>
      </c>
      <c r="Z13" s="153">
        <v>41100</v>
      </c>
      <c r="AA13" s="148">
        <v>7</v>
      </c>
      <c r="AB13" s="152">
        <v>41</v>
      </c>
      <c r="AC13" s="154">
        <v>18.813915699999995</v>
      </c>
      <c r="AD13" s="153">
        <v>41127</v>
      </c>
    </row>
    <row r="14" spans="1:32" x14ac:dyDescent="0.25">
      <c r="A14" s="153" t="s">
        <v>609</v>
      </c>
      <c r="B14" s="148">
        <v>1755</v>
      </c>
      <c r="C14" s="148">
        <v>44.849927000000001</v>
      </c>
      <c r="D14" s="148">
        <v>-94.834765000000004</v>
      </c>
      <c r="E14" s="149" t="s">
        <v>166</v>
      </c>
      <c r="F14" s="148" t="s">
        <v>532</v>
      </c>
      <c r="G14" s="150">
        <v>7.033584412864351</v>
      </c>
      <c r="H14" s="151" t="s">
        <v>183</v>
      </c>
      <c r="I14" s="149" t="s">
        <v>182</v>
      </c>
      <c r="J14" s="149">
        <v>0</v>
      </c>
      <c r="K14" s="149">
        <v>6</v>
      </c>
      <c r="L14" s="149">
        <v>4</v>
      </c>
      <c r="M14" s="149">
        <v>1</v>
      </c>
      <c r="N14" s="149">
        <v>7</v>
      </c>
      <c r="O14" s="149">
        <v>18</v>
      </c>
      <c r="P14" s="121" t="s">
        <v>75</v>
      </c>
      <c r="Q14" s="149">
        <v>28</v>
      </c>
      <c r="R14" s="149">
        <v>9</v>
      </c>
      <c r="S14" s="149">
        <v>26</v>
      </c>
      <c r="T14" s="149">
        <v>7</v>
      </c>
      <c r="U14" s="149">
        <v>70</v>
      </c>
      <c r="V14" s="155" t="s">
        <v>100</v>
      </c>
      <c r="W14" s="148">
        <v>7</v>
      </c>
      <c r="X14" s="152">
        <v>42</v>
      </c>
      <c r="Y14" s="152">
        <v>0</v>
      </c>
      <c r="Z14" s="153">
        <v>41099</v>
      </c>
      <c r="AA14" s="148">
        <v>7</v>
      </c>
      <c r="AB14" s="152">
        <v>41</v>
      </c>
      <c r="AC14" s="154">
        <v>3.4867179999999998</v>
      </c>
      <c r="AD14" s="153">
        <v>41127</v>
      </c>
    </row>
    <row r="15" spans="1:32" x14ac:dyDescent="0.25">
      <c r="A15" s="153" t="s">
        <v>609</v>
      </c>
      <c r="B15" s="148">
        <v>1761</v>
      </c>
      <c r="C15" s="148">
        <v>44.842424000000001</v>
      </c>
      <c r="D15" s="148">
        <v>-94.834092999999996</v>
      </c>
      <c r="E15" s="149" t="s">
        <v>170</v>
      </c>
      <c r="F15" s="148" t="s">
        <v>418</v>
      </c>
      <c r="G15" s="150">
        <v>7.4863664142458175</v>
      </c>
      <c r="H15" s="151" t="s">
        <v>184</v>
      </c>
      <c r="I15" s="149" t="s">
        <v>182</v>
      </c>
      <c r="J15" s="149">
        <v>0</v>
      </c>
      <c r="K15" s="149">
        <v>7</v>
      </c>
      <c r="L15" s="149">
        <v>3</v>
      </c>
      <c r="M15" s="149">
        <v>12</v>
      </c>
      <c r="N15" s="149">
        <v>7</v>
      </c>
      <c r="O15" s="149">
        <v>29</v>
      </c>
      <c r="P15" s="121" t="s">
        <v>75</v>
      </c>
      <c r="Q15" s="149">
        <v>26</v>
      </c>
      <c r="R15" s="149">
        <v>13</v>
      </c>
      <c r="S15" s="149">
        <v>16</v>
      </c>
      <c r="T15" s="149">
        <v>5</v>
      </c>
      <c r="U15" s="149">
        <v>60</v>
      </c>
      <c r="V15" s="155" t="s">
        <v>100</v>
      </c>
      <c r="W15" s="148">
        <v>7</v>
      </c>
      <c r="X15" s="152">
        <v>42</v>
      </c>
      <c r="Y15" s="152">
        <v>6</v>
      </c>
      <c r="Z15" s="153">
        <v>41099</v>
      </c>
      <c r="AA15" s="148">
        <v>7</v>
      </c>
      <c r="AB15" s="152">
        <v>41</v>
      </c>
      <c r="AC15" s="154">
        <v>11.552482999999999</v>
      </c>
      <c r="AD15" s="153">
        <v>41127</v>
      </c>
    </row>
    <row r="16" spans="1:32" x14ac:dyDescent="0.25">
      <c r="A16" s="153" t="s">
        <v>612</v>
      </c>
      <c r="B16" s="148">
        <v>1760</v>
      </c>
      <c r="C16" s="148">
        <v>44.823166999999998</v>
      </c>
      <c r="D16" s="148">
        <v>-94.671171000000001</v>
      </c>
      <c r="E16" s="149" t="s">
        <v>174</v>
      </c>
      <c r="F16" s="148" t="s">
        <v>547</v>
      </c>
      <c r="G16" s="150">
        <v>8.5371820490712604</v>
      </c>
      <c r="H16" s="151" t="s">
        <v>185</v>
      </c>
      <c r="I16" s="149" t="s">
        <v>182</v>
      </c>
      <c r="J16" s="149">
        <v>0</v>
      </c>
      <c r="K16" s="149">
        <v>7.5</v>
      </c>
      <c r="L16" s="149">
        <v>8.8000000000000007</v>
      </c>
      <c r="M16" s="149">
        <v>1</v>
      </c>
      <c r="N16" s="149">
        <v>7</v>
      </c>
      <c r="O16" s="149">
        <v>24.3</v>
      </c>
      <c r="P16" s="121" t="s">
        <v>75</v>
      </c>
      <c r="Q16" s="149">
        <v>28</v>
      </c>
      <c r="R16" s="149">
        <v>13</v>
      </c>
      <c r="S16" s="149">
        <v>24</v>
      </c>
      <c r="T16" s="149">
        <v>5</v>
      </c>
      <c r="U16" s="149">
        <v>70</v>
      </c>
      <c r="V16" s="155" t="s">
        <v>100</v>
      </c>
      <c r="W16" s="148">
        <v>7</v>
      </c>
      <c r="X16" s="152">
        <v>42</v>
      </c>
      <c r="Y16" s="152">
        <v>13</v>
      </c>
      <c r="Z16" s="153">
        <v>41100</v>
      </c>
      <c r="AA16" s="148">
        <v>7</v>
      </c>
      <c r="AB16" s="152">
        <v>41</v>
      </c>
      <c r="AC16" s="154">
        <v>15.918079030327041</v>
      </c>
      <c r="AD16" s="153">
        <v>41128</v>
      </c>
    </row>
    <row r="17" spans="1:30" x14ac:dyDescent="0.25">
      <c r="A17" s="153" t="s">
        <v>609</v>
      </c>
      <c r="B17" s="148">
        <v>1736</v>
      </c>
      <c r="C17" s="148">
        <v>44.875202999999999</v>
      </c>
      <c r="D17" s="148">
        <v>-94.835188000000002</v>
      </c>
      <c r="E17" s="149" t="s">
        <v>186</v>
      </c>
      <c r="F17" s="148" t="s">
        <v>533</v>
      </c>
      <c r="G17" s="150">
        <v>15.688218738579462</v>
      </c>
      <c r="H17" s="151" t="s">
        <v>187</v>
      </c>
      <c r="I17" s="149" t="s">
        <v>182</v>
      </c>
      <c r="J17" s="149">
        <v>0</v>
      </c>
      <c r="K17" s="149">
        <v>9</v>
      </c>
      <c r="L17" s="149">
        <v>4</v>
      </c>
      <c r="M17" s="149">
        <v>5</v>
      </c>
      <c r="N17" s="149">
        <v>4</v>
      </c>
      <c r="O17" s="149">
        <v>22</v>
      </c>
      <c r="P17" s="121" t="s">
        <v>75</v>
      </c>
      <c r="Q17" s="149">
        <v>26</v>
      </c>
      <c r="R17" s="149">
        <v>11</v>
      </c>
      <c r="S17" s="149">
        <v>16</v>
      </c>
      <c r="T17" s="149">
        <v>7</v>
      </c>
      <c r="U17" s="149">
        <v>60</v>
      </c>
      <c r="V17" s="155" t="s">
        <v>100</v>
      </c>
      <c r="W17" s="148">
        <v>7</v>
      </c>
      <c r="X17" s="152">
        <v>42</v>
      </c>
      <c r="Y17" s="152">
        <v>14</v>
      </c>
      <c r="Z17" s="153">
        <v>41099</v>
      </c>
      <c r="AA17" s="148">
        <v>7</v>
      </c>
      <c r="AB17" s="152">
        <v>41</v>
      </c>
      <c r="AC17" s="154">
        <v>6.9340857000000007</v>
      </c>
      <c r="AD17" s="153">
        <v>41127</v>
      </c>
    </row>
    <row r="18" spans="1:30" x14ac:dyDescent="0.25">
      <c r="A18" s="153" t="s">
        <v>611</v>
      </c>
      <c r="B18" s="148">
        <v>1757</v>
      </c>
      <c r="C18" s="148">
        <v>44.811934999999998</v>
      </c>
      <c r="D18" s="148">
        <v>-94.690398000000002</v>
      </c>
      <c r="E18" s="149" t="s">
        <v>168</v>
      </c>
      <c r="F18" s="148" t="s">
        <v>536</v>
      </c>
      <c r="G18" s="150">
        <v>16.521851909196236</v>
      </c>
      <c r="H18" s="151" t="s">
        <v>188</v>
      </c>
      <c r="I18" s="149" t="s">
        <v>182</v>
      </c>
      <c r="J18" s="149">
        <v>0</v>
      </c>
      <c r="K18" s="149">
        <v>7</v>
      </c>
      <c r="L18" s="149">
        <v>18.2</v>
      </c>
      <c r="M18" s="149">
        <v>7</v>
      </c>
      <c r="N18" s="149">
        <v>19.5</v>
      </c>
      <c r="O18" s="149">
        <v>51.7</v>
      </c>
      <c r="P18" s="157" t="s">
        <v>189</v>
      </c>
      <c r="Q18" s="149">
        <v>20</v>
      </c>
      <c r="R18" s="149">
        <v>15</v>
      </c>
      <c r="S18" s="149">
        <v>12</v>
      </c>
      <c r="T18" s="149">
        <v>5</v>
      </c>
      <c r="U18" s="149">
        <v>52</v>
      </c>
      <c r="V18" s="155" t="s">
        <v>100</v>
      </c>
      <c r="W18" s="148">
        <v>6</v>
      </c>
      <c r="X18" s="152">
        <v>42</v>
      </c>
      <c r="Y18" s="152">
        <v>23</v>
      </c>
      <c r="Z18" s="153">
        <v>41129</v>
      </c>
      <c r="AA18" s="148">
        <v>5</v>
      </c>
      <c r="AB18" s="152">
        <v>37</v>
      </c>
      <c r="AC18" s="154">
        <v>22.346198897716448</v>
      </c>
      <c r="AD18" s="153">
        <v>41128</v>
      </c>
    </row>
    <row r="19" spans="1:30" x14ac:dyDescent="0.25">
      <c r="A19" s="153" t="s">
        <v>609</v>
      </c>
      <c r="B19" s="148">
        <v>1773</v>
      </c>
      <c r="C19" s="148">
        <v>44.817981000000003</v>
      </c>
      <c r="D19" s="148">
        <v>-94.808235999999994</v>
      </c>
      <c r="E19" s="149" t="s">
        <v>190</v>
      </c>
      <c r="F19" s="148" t="s">
        <v>533</v>
      </c>
      <c r="G19" s="150">
        <v>41.741079653057263</v>
      </c>
      <c r="H19" s="151" t="s">
        <v>187</v>
      </c>
      <c r="I19" s="149" t="s">
        <v>182</v>
      </c>
      <c r="J19" s="149">
        <v>0</v>
      </c>
      <c r="K19" s="149">
        <v>5.8</v>
      </c>
      <c r="L19" s="149">
        <v>14.9</v>
      </c>
      <c r="M19" s="149">
        <v>5</v>
      </c>
      <c r="N19" s="149">
        <v>11.5</v>
      </c>
      <c r="O19" s="149">
        <v>40.1</v>
      </c>
      <c r="P19" s="121" t="s">
        <v>75</v>
      </c>
      <c r="Q19" s="149">
        <v>31</v>
      </c>
      <c r="R19" s="149">
        <v>11</v>
      </c>
      <c r="S19" s="149">
        <v>27</v>
      </c>
      <c r="T19" s="149">
        <v>7</v>
      </c>
      <c r="U19" s="149">
        <v>76</v>
      </c>
      <c r="V19" s="155" t="s">
        <v>100</v>
      </c>
      <c r="W19" s="148">
        <v>6</v>
      </c>
      <c r="X19" s="152">
        <v>42</v>
      </c>
      <c r="Y19" s="152">
        <v>28</v>
      </c>
      <c r="Z19" s="153">
        <v>41129</v>
      </c>
      <c r="AA19" s="148">
        <v>7</v>
      </c>
      <c r="AB19" s="152">
        <v>41</v>
      </c>
      <c r="AC19" s="154">
        <v>19.407788095007728</v>
      </c>
      <c r="AD19" s="153">
        <v>41127</v>
      </c>
    </row>
    <row r="20" spans="1:30" x14ac:dyDescent="0.25">
      <c r="A20" s="153" t="s">
        <v>610</v>
      </c>
      <c r="B20" s="148">
        <v>1779</v>
      </c>
      <c r="C20" s="148">
        <v>44.807794000000001</v>
      </c>
      <c r="D20" s="148">
        <v>-94.732962999999998</v>
      </c>
      <c r="E20" s="149" t="s">
        <v>191</v>
      </c>
      <c r="F20" s="148" t="s">
        <v>533</v>
      </c>
      <c r="G20" s="150">
        <v>62.342139477996966</v>
      </c>
      <c r="H20" s="151" t="s">
        <v>187</v>
      </c>
      <c r="I20" s="149" t="s">
        <v>182</v>
      </c>
      <c r="J20" s="149">
        <v>0</v>
      </c>
      <c r="K20" s="149">
        <v>9</v>
      </c>
      <c r="L20" s="149">
        <v>12</v>
      </c>
      <c r="M20" s="149">
        <v>7.5</v>
      </c>
      <c r="N20" s="149">
        <v>13.5</v>
      </c>
      <c r="O20" s="149">
        <v>42</v>
      </c>
      <c r="P20" s="121" t="s">
        <v>75</v>
      </c>
      <c r="Q20" s="149">
        <v>28</v>
      </c>
      <c r="R20" s="149">
        <v>11</v>
      </c>
      <c r="S20" s="149">
        <v>16</v>
      </c>
      <c r="T20" s="149">
        <v>5</v>
      </c>
      <c r="U20" s="149">
        <v>60</v>
      </c>
      <c r="V20" s="155" t="s">
        <v>100</v>
      </c>
      <c r="W20" s="148">
        <v>5</v>
      </c>
      <c r="X20" s="152">
        <v>47</v>
      </c>
      <c r="Y20" s="152">
        <v>15</v>
      </c>
      <c r="Z20" s="153">
        <v>41100</v>
      </c>
      <c r="AA20" s="148">
        <v>7</v>
      </c>
      <c r="AB20" s="152">
        <v>41</v>
      </c>
      <c r="AC20" s="154">
        <v>21.920636516617162</v>
      </c>
      <c r="AD20" s="153">
        <v>41128</v>
      </c>
    </row>
    <row r="21" spans="1:30" x14ac:dyDescent="0.25">
      <c r="A21" s="153" t="s">
        <v>612</v>
      </c>
      <c r="B21" s="148">
        <v>1771</v>
      </c>
      <c r="C21" s="148">
        <v>44.793832999999999</v>
      </c>
      <c r="D21" s="148">
        <v>-94.579682000000005</v>
      </c>
      <c r="E21" s="149" t="s">
        <v>192</v>
      </c>
      <c r="F21" s="148" t="s">
        <v>533</v>
      </c>
      <c r="G21" s="150">
        <v>109.11733490544866</v>
      </c>
      <c r="H21" s="151" t="s">
        <v>187</v>
      </c>
      <c r="I21" s="149" t="s">
        <v>182</v>
      </c>
      <c r="J21" s="149">
        <v>0</v>
      </c>
      <c r="K21" s="149">
        <v>4.5</v>
      </c>
      <c r="L21" s="149">
        <v>18.100000000000001</v>
      </c>
      <c r="M21" s="149">
        <v>7</v>
      </c>
      <c r="N21" s="149">
        <v>15</v>
      </c>
      <c r="O21" s="149">
        <v>44.6</v>
      </c>
      <c r="P21" s="121" t="s">
        <v>75</v>
      </c>
      <c r="Q21" s="149">
        <v>22</v>
      </c>
      <c r="R21" s="149">
        <v>15</v>
      </c>
      <c r="S21" s="149">
        <v>15</v>
      </c>
      <c r="T21" s="149">
        <v>5</v>
      </c>
      <c r="U21" s="149">
        <v>57</v>
      </c>
      <c r="V21" s="155" t="s">
        <v>100</v>
      </c>
      <c r="W21" s="148">
        <v>5</v>
      </c>
      <c r="X21" s="152">
        <v>47</v>
      </c>
      <c r="Y21" s="152">
        <v>21</v>
      </c>
      <c r="Z21" s="153">
        <v>41101</v>
      </c>
      <c r="AA21" s="148">
        <v>5</v>
      </c>
      <c r="AB21" s="152">
        <v>37</v>
      </c>
      <c r="AC21" s="154">
        <v>31.226761227412716</v>
      </c>
      <c r="AD21" s="153">
        <v>41128</v>
      </c>
    </row>
    <row r="22" spans="1:30" x14ac:dyDescent="0.25">
      <c r="A22" s="153" t="s">
        <v>597</v>
      </c>
      <c r="B22" s="148">
        <v>1812</v>
      </c>
      <c r="C22" s="148">
        <v>44.717064000000001</v>
      </c>
      <c r="D22" s="148">
        <v>-94.762218000000004</v>
      </c>
      <c r="E22" s="149" t="s">
        <v>199</v>
      </c>
      <c r="F22" s="148" t="s">
        <v>429</v>
      </c>
      <c r="G22" s="150">
        <v>7.1743186496713305</v>
      </c>
      <c r="H22" s="151" t="s">
        <v>205</v>
      </c>
      <c r="I22" s="149" t="s">
        <v>182</v>
      </c>
      <c r="J22" s="149">
        <v>0</v>
      </c>
      <c r="K22" s="149">
        <v>6</v>
      </c>
      <c r="L22" s="149">
        <v>6</v>
      </c>
      <c r="M22" s="149">
        <v>0</v>
      </c>
      <c r="N22" s="149">
        <v>7</v>
      </c>
      <c r="O22" s="149">
        <v>19</v>
      </c>
      <c r="P22" s="121" t="s">
        <v>75</v>
      </c>
      <c r="Q22" s="149"/>
      <c r="R22" s="149"/>
      <c r="S22" s="149"/>
      <c r="T22" s="149"/>
      <c r="U22" s="149"/>
      <c r="V22" s="156"/>
      <c r="W22" s="148">
        <v>6</v>
      </c>
      <c r="X22" s="152">
        <v>42</v>
      </c>
      <c r="Y22" s="152">
        <v>23</v>
      </c>
      <c r="Z22" s="153">
        <v>41101</v>
      </c>
      <c r="AA22" s="148"/>
      <c r="AB22" s="152"/>
      <c r="AC22" s="154"/>
      <c r="AD22" s="153"/>
    </row>
    <row r="23" spans="1:30" x14ac:dyDescent="0.25">
      <c r="A23" s="153" t="s">
        <v>585</v>
      </c>
      <c r="B23" s="148">
        <v>1794</v>
      </c>
      <c r="C23" s="148">
        <v>44.738903000000001</v>
      </c>
      <c r="D23" s="148">
        <v>-94.767444999999995</v>
      </c>
      <c r="E23" s="149" t="s">
        <v>200</v>
      </c>
      <c r="F23" s="148" t="s">
        <v>431</v>
      </c>
      <c r="G23" s="150">
        <v>7.3098405073373103</v>
      </c>
      <c r="H23" s="151" t="s">
        <v>205</v>
      </c>
      <c r="I23" s="149" t="s">
        <v>182</v>
      </c>
      <c r="J23" s="149">
        <v>0</v>
      </c>
      <c r="K23" s="149">
        <v>6</v>
      </c>
      <c r="L23" s="149">
        <v>3</v>
      </c>
      <c r="M23" s="149">
        <v>4</v>
      </c>
      <c r="N23" s="149">
        <v>5.5</v>
      </c>
      <c r="O23" s="149">
        <v>18.5</v>
      </c>
      <c r="P23" s="121" t="s">
        <v>75</v>
      </c>
      <c r="Q23" s="149">
        <v>29</v>
      </c>
      <c r="R23" s="149">
        <v>9</v>
      </c>
      <c r="S23" s="149">
        <v>28</v>
      </c>
      <c r="T23" s="149">
        <v>5</v>
      </c>
      <c r="U23" s="149">
        <v>71</v>
      </c>
      <c r="V23" s="155" t="s">
        <v>100</v>
      </c>
      <c r="W23" s="148">
        <v>6</v>
      </c>
      <c r="X23" s="152">
        <v>42</v>
      </c>
      <c r="Y23" s="152">
        <v>15</v>
      </c>
      <c r="Z23" s="153">
        <v>41102</v>
      </c>
      <c r="AA23" s="148"/>
      <c r="AB23" s="152"/>
      <c r="AC23" s="154"/>
      <c r="AD23" s="153"/>
    </row>
    <row r="24" spans="1:30" x14ac:dyDescent="0.25">
      <c r="A24" s="153" t="s">
        <v>586</v>
      </c>
      <c r="B24" s="148">
        <v>1788</v>
      </c>
      <c r="C24" s="148">
        <v>44.760553999999999</v>
      </c>
      <c r="D24" s="148">
        <v>-94.691023999999999</v>
      </c>
      <c r="E24" s="149" t="s">
        <v>201</v>
      </c>
      <c r="F24" s="148" t="s">
        <v>432</v>
      </c>
      <c r="G24" s="150">
        <v>12.209824391819312</v>
      </c>
      <c r="H24" s="151" t="s">
        <v>205</v>
      </c>
      <c r="I24" s="149" t="s">
        <v>182</v>
      </c>
      <c r="J24" s="149">
        <v>0</v>
      </c>
      <c r="K24" s="149">
        <v>7</v>
      </c>
      <c r="L24" s="149">
        <v>4</v>
      </c>
      <c r="M24" s="149">
        <v>5</v>
      </c>
      <c r="N24" s="149">
        <v>7</v>
      </c>
      <c r="O24" s="149">
        <v>23</v>
      </c>
      <c r="P24" s="121" t="s">
        <v>75</v>
      </c>
      <c r="Q24" s="149">
        <v>26</v>
      </c>
      <c r="R24" s="149">
        <v>11</v>
      </c>
      <c r="S24" s="149">
        <v>16</v>
      </c>
      <c r="T24" s="149">
        <v>5</v>
      </c>
      <c r="U24" s="149">
        <v>58</v>
      </c>
      <c r="V24" s="155" t="s">
        <v>100</v>
      </c>
      <c r="W24" s="148">
        <v>7</v>
      </c>
      <c r="X24" s="152">
        <v>42</v>
      </c>
      <c r="Y24" s="152">
        <v>15</v>
      </c>
      <c r="Z24" s="153">
        <v>41100</v>
      </c>
      <c r="AA24" s="148">
        <v>7</v>
      </c>
      <c r="AB24" s="152">
        <v>41</v>
      </c>
      <c r="AC24" s="154">
        <v>9.8767741000000004</v>
      </c>
      <c r="AD24" s="153">
        <v>41128</v>
      </c>
    </row>
    <row r="25" spans="1:30" x14ac:dyDescent="0.25">
      <c r="A25" s="153" t="s">
        <v>597</v>
      </c>
      <c r="B25" s="148">
        <v>1806</v>
      </c>
      <c r="C25" s="148">
        <v>44.723218000000003</v>
      </c>
      <c r="D25" s="148">
        <v>-94.813571999999994</v>
      </c>
      <c r="E25" s="149" t="s">
        <v>197</v>
      </c>
      <c r="F25" s="148" t="s">
        <v>426</v>
      </c>
      <c r="G25" s="150">
        <v>16.991313523829266</v>
      </c>
      <c r="H25" s="151" t="s">
        <v>206</v>
      </c>
      <c r="I25" s="149" t="s">
        <v>182</v>
      </c>
      <c r="J25" s="149">
        <v>0</v>
      </c>
      <c r="K25" s="149">
        <v>5</v>
      </c>
      <c r="L25" s="149">
        <v>4</v>
      </c>
      <c r="M25" s="149">
        <v>1</v>
      </c>
      <c r="N25" s="149">
        <v>7</v>
      </c>
      <c r="O25" s="149">
        <v>17</v>
      </c>
      <c r="P25" s="121" t="s">
        <v>75</v>
      </c>
      <c r="Q25" s="149">
        <v>26</v>
      </c>
      <c r="R25" s="149">
        <v>11</v>
      </c>
      <c r="S25" s="149">
        <v>32</v>
      </c>
      <c r="T25" s="149">
        <v>5</v>
      </c>
      <c r="U25" s="149">
        <v>74</v>
      </c>
      <c r="V25" s="155" t="s">
        <v>100</v>
      </c>
      <c r="W25" s="148">
        <v>7</v>
      </c>
      <c r="X25" s="152">
        <v>42</v>
      </c>
      <c r="Y25" s="152">
        <v>16</v>
      </c>
      <c r="Z25" s="153">
        <v>41102</v>
      </c>
      <c r="AA25" s="148">
        <v>7</v>
      </c>
      <c r="AB25" s="152">
        <v>41</v>
      </c>
      <c r="AC25" s="154">
        <v>15.918451520000001</v>
      </c>
      <c r="AD25" s="153">
        <v>41127</v>
      </c>
    </row>
    <row r="26" spans="1:30" x14ac:dyDescent="0.25">
      <c r="A26" s="153" t="s">
        <v>585</v>
      </c>
      <c r="B26" s="148">
        <v>1801</v>
      </c>
      <c r="C26" s="148">
        <v>44.727108999999999</v>
      </c>
      <c r="D26" s="148">
        <v>-94.721321000000003</v>
      </c>
      <c r="E26" s="149" t="s">
        <v>207</v>
      </c>
      <c r="F26" s="148" t="s">
        <v>428</v>
      </c>
      <c r="G26" s="150">
        <v>43.086915947270512</v>
      </c>
      <c r="H26" s="151" t="s">
        <v>206</v>
      </c>
      <c r="I26" s="149" t="s">
        <v>182</v>
      </c>
      <c r="J26" s="149">
        <v>0</v>
      </c>
      <c r="K26" s="149">
        <v>7</v>
      </c>
      <c r="L26" s="149">
        <v>9</v>
      </c>
      <c r="M26" s="149">
        <v>9</v>
      </c>
      <c r="N26" s="149">
        <v>10</v>
      </c>
      <c r="O26" s="149">
        <v>35</v>
      </c>
      <c r="P26" s="121" t="s">
        <v>75</v>
      </c>
      <c r="Q26" s="149">
        <v>26</v>
      </c>
      <c r="R26" s="149">
        <v>11</v>
      </c>
      <c r="S26" s="149">
        <v>28</v>
      </c>
      <c r="T26" s="149">
        <v>5</v>
      </c>
      <c r="U26" s="149">
        <v>70</v>
      </c>
      <c r="V26" s="155" t="s">
        <v>100</v>
      </c>
      <c r="W26" s="148">
        <v>7</v>
      </c>
      <c r="X26" s="152">
        <v>42</v>
      </c>
      <c r="Y26" s="152">
        <v>19</v>
      </c>
      <c r="Z26" s="153">
        <v>41107</v>
      </c>
      <c r="AA26" s="148">
        <v>7</v>
      </c>
      <c r="AB26" s="152">
        <v>41</v>
      </c>
      <c r="AC26" s="154">
        <v>27.005817230327036</v>
      </c>
      <c r="AD26" s="153">
        <v>41128</v>
      </c>
    </row>
    <row r="27" spans="1:30" x14ac:dyDescent="0.25">
      <c r="A27" s="153" t="s">
        <v>585</v>
      </c>
      <c r="B27" s="148">
        <v>1801</v>
      </c>
      <c r="C27" s="148">
        <v>44.747323999999999</v>
      </c>
      <c r="D27" s="148">
        <v>-94.680792999999994</v>
      </c>
      <c r="E27" s="149" t="s">
        <v>208</v>
      </c>
      <c r="F27" s="148" t="s">
        <v>428</v>
      </c>
      <c r="G27" s="150">
        <v>60.611977095138094</v>
      </c>
      <c r="H27" s="151" t="s">
        <v>206</v>
      </c>
      <c r="I27" s="149" t="s">
        <v>182</v>
      </c>
      <c r="J27" s="149">
        <v>0</v>
      </c>
      <c r="K27" s="149">
        <v>7</v>
      </c>
      <c r="L27" s="149">
        <v>18</v>
      </c>
      <c r="M27" s="149">
        <v>7</v>
      </c>
      <c r="N27" s="149">
        <v>11</v>
      </c>
      <c r="O27" s="149">
        <v>43</v>
      </c>
      <c r="P27" s="121" t="s">
        <v>75</v>
      </c>
      <c r="Q27" s="149">
        <v>28</v>
      </c>
      <c r="R27" s="149">
        <v>11</v>
      </c>
      <c r="S27" s="149">
        <v>15</v>
      </c>
      <c r="T27" s="149">
        <v>5</v>
      </c>
      <c r="U27" s="149">
        <v>59</v>
      </c>
      <c r="V27" s="155" t="s">
        <v>100</v>
      </c>
      <c r="W27" s="148">
        <v>5</v>
      </c>
      <c r="X27" s="152">
        <v>47</v>
      </c>
      <c r="Y27" s="152">
        <v>24</v>
      </c>
      <c r="Z27" s="153">
        <v>41107</v>
      </c>
      <c r="AA27" s="148">
        <v>7</v>
      </c>
      <c r="AB27" s="152">
        <v>41</v>
      </c>
      <c r="AC27" s="154">
        <v>13.468866000000002</v>
      </c>
      <c r="AD27" s="153">
        <v>41128</v>
      </c>
    </row>
    <row r="28" spans="1:30" x14ac:dyDescent="0.25">
      <c r="A28" s="153" t="s">
        <v>586</v>
      </c>
      <c r="B28" s="148">
        <v>1786</v>
      </c>
      <c r="C28" s="148">
        <v>44.766452999999998</v>
      </c>
      <c r="D28" s="148">
        <v>-94.557467000000003</v>
      </c>
      <c r="E28" s="149" t="s">
        <v>209</v>
      </c>
      <c r="F28" s="148" t="s">
        <v>428</v>
      </c>
      <c r="G28" s="150">
        <v>99.343429032181021</v>
      </c>
      <c r="H28" s="151" t="s">
        <v>206</v>
      </c>
      <c r="I28" s="149" t="s">
        <v>182</v>
      </c>
      <c r="J28" s="149">
        <v>0</v>
      </c>
      <c r="K28" s="149">
        <v>7</v>
      </c>
      <c r="L28" s="149">
        <v>18.100000000000001</v>
      </c>
      <c r="M28" s="149">
        <v>5</v>
      </c>
      <c r="N28" s="149">
        <v>11</v>
      </c>
      <c r="O28" s="149">
        <v>41.1</v>
      </c>
      <c r="P28" s="121" t="s">
        <v>75</v>
      </c>
      <c r="Q28" s="149">
        <v>28</v>
      </c>
      <c r="R28" s="149">
        <v>13</v>
      </c>
      <c r="S28" s="149">
        <v>13</v>
      </c>
      <c r="T28" s="149">
        <v>5</v>
      </c>
      <c r="U28" s="149">
        <v>59</v>
      </c>
      <c r="V28" s="155" t="s">
        <v>100</v>
      </c>
      <c r="W28" s="148">
        <v>5</v>
      </c>
      <c r="X28" s="152">
        <v>47</v>
      </c>
      <c r="Y28" s="152">
        <v>16</v>
      </c>
      <c r="Z28" s="153">
        <v>41101</v>
      </c>
      <c r="AA28" s="148">
        <v>5</v>
      </c>
      <c r="AB28" s="152">
        <v>37</v>
      </c>
      <c r="AC28" s="154">
        <v>4.3664851000000002</v>
      </c>
      <c r="AD28" s="153">
        <v>41128</v>
      </c>
    </row>
    <row r="29" spans="1:30" x14ac:dyDescent="0.25">
      <c r="A29" s="153" t="s">
        <v>600</v>
      </c>
      <c r="B29" s="148">
        <v>1716</v>
      </c>
      <c r="C29" s="148">
        <v>44.950603999999998</v>
      </c>
      <c r="D29" s="148">
        <v>-94.551987999999994</v>
      </c>
      <c r="E29" s="149" t="s">
        <v>218</v>
      </c>
      <c r="F29" s="148" t="s">
        <v>548</v>
      </c>
      <c r="G29" s="150">
        <v>8.4673361685818715</v>
      </c>
      <c r="H29" s="151" t="s">
        <v>229</v>
      </c>
      <c r="I29" s="149" t="s">
        <v>182</v>
      </c>
      <c r="J29" s="149">
        <v>0</v>
      </c>
      <c r="K29" s="149">
        <v>10</v>
      </c>
      <c r="L29" s="149">
        <v>2</v>
      </c>
      <c r="M29" s="149">
        <v>1</v>
      </c>
      <c r="N29" s="149">
        <v>1</v>
      </c>
      <c r="O29" s="149">
        <v>14</v>
      </c>
      <c r="P29" s="121" t="s">
        <v>75</v>
      </c>
      <c r="Q29" s="149">
        <v>31</v>
      </c>
      <c r="R29" s="149">
        <v>17</v>
      </c>
      <c r="S29" s="149">
        <v>13</v>
      </c>
      <c r="T29" s="149">
        <v>3</v>
      </c>
      <c r="U29" s="149">
        <v>64</v>
      </c>
      <c r="V29" s="155" t="s">
        <v>100</v>
      </c>
      <c r="W29" s="148">
        <v>7</v>
      </c>
      <c r="X29" s="152">
        <v>42</v>
      </c>
      <c r="Y29" s="152">
        <v>0</v>
      </c>
      <c r="Z29" s="153">
        <v>41100</v>
      </c>
      <c r="AA29" s="148">
        <v>7</v>
      </c>
      <c r="AB29" s="152">
        <v>41</v>
      </c>
      <c r="AC29" s="154">
        <v>7.2719177500000001</v>
      </c>
      <c r="AD29" s="153">
        <v>41120</v>
      </c>
    </row>
    <row r="30" spans="1:30" x14ac:dyDescent="0.25">
      <c r="A30" s="153" t="s">
        <v>591</v>
      </c>
      <c r="B30" s="148">
        <v>1681</v>
      </c>
      <c r="C30" s="148">
        <v>44.993648</v>
      </c>
      <c r="D30" s="148">
        <v>-94.689610000000002</v>
      </c>
      <c r="E30" s="149" t="s">
        <v>215</v>
      </c>
      <c r="F30" s="148" t="s">
        <v>549</v>
      </c>
      <c r="G30" s="150">
        <v>8.6796537455919065</v>
      </c>
      <c r="H30" s="151" t="s">
        <v>230</v>
      </c>
      <c r="I30" s="149" t="s">
        <v>182</v>
      </c>
      <c r="J30" s="149">
        <v>0</v>
      </c>
      <c r="K30" s="149">
        <v>6</v>
      </c>
      <c r="L30" s="149">
        <v>10.1</v>
      </c>
      <c r="M30" s="149">
        <v>5</v>
      </c>
      <c r="N30" s="149">
        <v>8</v>
      </c>
      <c r="O30" s="149">
        <v>29.1</v>
      </c>
      <c r="P30" s="121" t="s">
        <v>75</v>
      </c>
      <c r="Q30" s="149">
        <v>40</v>
      </c>
      <c r="R30" s="149">
        <v>31</v>
      </c>
      <c r="S30" s="149">
        <v>28</v>
      </c>
      <c r="T30" s="149">
        <v>11</v>
      </c>
      <c r="U30" s="149">
        <v>110</v>
      </c>
      <c r="V30" s="158" t="s">
        <v>242</v>
      </c>
      <c r="W30" s="148">
        <v>6</v>
      </c>
      <c r="X30" s="152">
        <v>42</v>
      </c>
      <c r="Y30" s="152">
        <v>2</v>
      </c>
      <c r="Z30" s="153">
        <v>41099</v>
      </c>
      <c r="AA30" s="148">
        <v>7</v>
      </c>
      <c r="AB30" s="152">
        <v>41</v>
      </c>
      <c r="AC30" s="154">
        <v>17.469221900000001</v>
      </c>
      <c r="AD30" s="153">
        <v>41122</v>
      </c>
    </row>
    <row r="31" spans="1:30" x14ac:dyDescent="0.25">
      <c r="A31" s="153" t="s">
        <v>591</v>
      </c>
      <c r="B31" s="148">
        <v>1663</v>
      </c>
      <c r="C31" s="148">
        <v>44.993682999999997</v>
      </c>
      <c r="D31" s="148">
        <v>-94.703614999999999</v>
      </c>
      <c r="E31" s="149" t="s">
        <v>225</v>
      </c>
      <c r="F31" s="148" t="s">
        <v>550</v>
      </c>
      <c r="G31" s="150">
        <v>10.222517971327676</v>
      </c>
      <c r="H31" s="151" t="s">
        <v>231</v>
      </c>
      <c r="I31" s="149" t="s">
        <v>182</v>
      </c>
      <c r="J31" s="149">
        <v>0</v>
      </c>
      <c r="K31" s="149">
        <v>7</v>
      </c>
      <c r="L31" s="149">
        <v>18</v>
      </c>
      <c r="M31" s="149">
        <v>12</v>
      </c>
      <c r="N31" s="149">
        <v>15</v>
      </c>
      <c r="O31" s="149">
        <v>52</v>
      </c>
      <c r="P31" s="121" t="s">
        <v>75</v>
      </c>
      <c r="Q31" s="149">
        <v>33</v>
      </c>
      <c r="R31" s="149">
        <v>18</v>
      </c>
      <c r="S31" s="149">
        <v>16</v>
      </c>
      <c r="T31" s="149">
        <v>3</v>
      </c>
      <c r="U31" s="149">
        <v>70</v>
      </c>
      <c r="V31" s="155" t="s">
        <v>100</v>
      </c>
      <c r="W31" s="148">
        <v>6</v>
      </c>
      <c r="X31" s="152">
        <v>42</v>
      </c>
      <c r="Y31" s="152">
        <v>28</v>
      </c>
      <c r="Z31" s="153">
        <v>41099</v>
      </c>
      <c r="AA31" s="148">
        <v>5</v>
      </c>
      <c r="AB31" s="152">
        <v>37</v>
      </c>
      <c r="AC31" s="154">
        <v>25.653354605606722</v>
      </c>
      <c r="AD31" s="153">
        <v>41122</v>
      </c>
    </row>
    <row r="32" spans="1:30" x14ac:dyDescent="0.25">
      <c r="A32" s="153" t="s">
        <v>605</v>
      </c>
      <c r="B32" s="148">
        <v>1740</v>
      </c>
      <c r="C32" s="148">
        <v>44.898535000000003</v>
      </c>
      <c r="D32" s="148">
        <v>-94.697068999999999</v>
      </c>
      <c r="E32" s="149" t="s">
        <v>211</v>
      </c>
      <c r="F32" s="148" t="s">
        <v>535</v>
      </c>
      <c r="G32" s="150">
        <v>13.036160231639057</v>
      </c>
      <c r="H32" s="151" t="s">
        <v>232</v>
      </c>
      <c r="I32" s="149" t="s">
        <v>182</v>
      </c>
      <c r="J32" s="149">
        <v>0</v>
      </c>
      <c r="K32" s="149">
        <v>7</v>
      </c>
      <c r="L32" s="149">
        <v>4</v>
      </c>
      <c r="M32" s="149">
        <v>1</v>
      </c>
      <c r="N32" s="149">
        <v>1</v>
      </c>
      <c r="O32" s="149">
        <v>13</v>
      </c>
      <c r="P32" s="121" t="s">
        <v>75</v>
      </c>
      <c r="Q32" s="149">
        <v>35</v>
      </c>
      <c r="R32" s="149">
        <v>19</v>
      </c>
      <c r="S32" s="149">
        <v>22</v>
      </c>
      <c r="T32" s="149">
        <v>5</v>
      </c>
      <c r="U32" s="149">
        <v>81</v>
      </c>
      <c r="V32" s="158" t="s">
        <v>242</v>
      </c>
      <c r="W32" s="148">
        <v>7</v>
      </c>
      <c r="X32" s="152">
        <v>42</v>
      </c>
      <c r="Y32" s="152">
        <v>18</v>
      </c>
      <c r="Z32" s="153">
        <v>41100</v>
      </c>
      <c r="AA32" s="148">
        <v>7</v>
      </c>
      <c r="AB32" s="152">
        <v>41</v>
      </c>
      <c r="AC32" s="154">
        <v>24.918838841955321</v>
      </c>
      <c r="AD32" s="153">
        <v>41121</v>
      </c>
    </row>
    <row r="33" spans="1:30" x14ac:dyDescent="0.25">
      <c r="A33" s="153" t="s">
        <v>601</v>
      </c>
      <c r="B33" s="148">
        <v>1750</v>
      </c>
      <c r="C33" s="148">
        <v>44.869556000000003</v>
      </c>
      <c r="D33" s="148">
        <v>-94.478057000000007</v>
      </c>
      <c r="E33" s="149" t="s">
        <v>222</v>
      </c>
      <c r="F33" s="148" t="s">
        <v>551</v>
      </c>
      <c r="G33" s="150">
        <v>13.54384595997238</v>
      </c>
      <c r="H33" s="151" t="s">
        <v>233</v>
      </c>
      <c r="I33" s="149" t="s">
        <v>182</v>
      </c>
      <c r="J33" s="149">
        <v>0</v>
      </c>
      <c r="K33" s="149">
        <v>6</v>
      </c>
      <c r="L33" s="149">
        <v>16</v>
      </c>
      <c r="M33" s="149">
        <v>3</v>
      </c>
      <c r="N33" s="149">
        <v>17</v>
      </c>
      <c r="O33" s="149">
        <v>42</v>
      </c>
      <c r="P33" s="121" t="s">
        <v>75</v>
      </c>
      <c r="Q33" s="149">
        <v>36</v>
      </c>
      <c r="R33" s="149">
        <v>23</v>
      </c>
      <c r="S33" s="149">
        <v>24</v>
      </c>
      <c r="T33" s="149">
        <v>7</v>
      </c>
      <c r="U33" s="149">
        <v>90</v>
      </c>
      <c r="V33" s="158" t="s">
        <v>242</v>
      </c>
      <c r="W33" s="148">
        <v>6</v>
      </c>
      <c r="X33" s="152">
        <v>42</v>
      </c>
      <c r="Y33" s="152">
        <v>38</v>
      </c>
      <c r="Z33" s="153">
        <v>41101</v>
      </c>
      <c r="AA33" s="148">
        <v>7</v>
      </c>
      <c r="AB33" s="152">
        <v>41</v>
      </c>
      <c r="AC33" s="154">
        <v>40.831678647331096</v>
      </c>
      <c r="AD33" s="153">
        <v>41122</v>
      </c>
    </row>
    <row r="34" spans="1:30" x14ac:dyDescent="0.25">
      <c r="A34" s="153" t="s">
        <v>606</v>
      </c>
      <c r="B34" s="148">
        <v>1667</v>
      </c>
      <c r="C34" s="148">
        <v>44.970410000000001</v>
      </c>
      <c r="D34" s="148">
        <v>-94.583198999999993</v>
      </c>
      <c r="E34" s="149" t="s">
        <v>223</v>
      </c>
      <c r="F34" s="148" t="s">
        <v>552</v>
      </c>
      <c r="G34" s="150">
        <v>15.301112714374586</v>
      </c>
      <c r="H34" s="151" t="s">
        <v>76</v>
      </c>
      <c r="I34" s="149" t="s">
        <v>182</v>
      </c>
      <c r="J34" s="149">
        <v>0</v>
      </c>
      <c r="K34" s="149">
        <v>6.5</v>
      </c>
      <c r="L34" s="149">
        <v>4</v>
      </c>
      <c r="M34" s="149">
        <v>0</v>
      </c>
      <c r="N34" s="149">
        <v>1</v>
      </c>
      <c r="O34" s="149">
        <v>11.5</v>
      </c>
      <c r="P34" s="121" t="s">
        <v>75</v>
      </c>
      <c r="Q34" s="149">
        <v>33</v>
      </c>
      <c r="R34" s="149">
        <v>17</v>
      </c>
      <c r="S34" s="149">
        <v>21</v>
      </c>
      <c r="T34" s="149">
        <v>7</v>
      </c>
      <c r="U34" s="149">
        <v>78</v>
      </c>
      <c r="V34" s="155" t="s">
        <v>100</v>
      </c>
      <c r="W34" s="148">
        <v>6</v>
      </c>
      <c r="X34" s="152">
        <v>42</v>
      </c>
      <c r="Y34" s="152">
        <v>35</v>
      </c>
      <c r="Z34" s="153">
        <v>41100</v>
      </c>
      <c r="AA34" s="148">
        <v>7</v>
      </c>
      <c r="AB34" s="152">
        <v>41</v>
      </c>
      <c r="AC34" s="154">
        <v>13.5522191</v>
      </c>
      <c r="AD34" s="153">
        <v>41122</v>
      </c>
    </row>
    <row r="35" spans="1:30" x14ac:dyDescent="0.25">
      <c r="A35" s="153" t="s">
        <v>589</v>
      </c>
      <c r="B35" s="148">
        <v>1738</v>
      </c>
      <c r="C35" s="148">
        <v>44.906899000000003</v>
      </c>
      <c r="D35" s="148">
        <v>-94.521102999999997</v>
      </c>
      <c r="E35" s="149" t="s">
        <v>213</v>
      </c>
      <c r="F35" s="148" t="s">
        <v>553</v>
      </c>
      <c r="G35" s="150">
        <v>20.761948594428105</v>
      </c>
      <c r="H35" s="151" t="s">
        <v>76</v>
      </c>
      <c r="I35" s="149" t="s">
        <v>182</v>
      </c>
      <c r="J35" s="149">
        <v>0</v>
      </c>
      <c r="K35" s="149">
        <v>6.5</v>
      </c>
      <c r="L35" s="149">
        <v>9</v>
      </c>
      <c r="M35" s="149">
        <v>2</v>
      </c>
      <c r="N35" s="149">
        <v>1</v>
      </c>
      <c r="O35" s="149">
        <v>18.5</v>
      </c>
      <c r="P35" s="121" t="s">
        <v>75</v>
      </c>
      <c r="Q35" s="149">
        <v>34</v>
      </c>
      <c r="R35" s="149">
        <v>17</v>
      </c>
      <c r="S35" s="149">
        <v>22</v>
      </c>
      <c r="T35" s="149">
        <v>7</v>
      </c>
      <c r="U35" s="149">
        <v>80</v>
      </c>
      <c r="V35" s="155" t="s">
        <v>100</v>
      </c>
      <c r="W35" s="148">
        <v>6</v>
      </c>
      <c r="X35" s="152">
        <v>42</v>
      </c>
      <c r="Y35" s="152">
        <v>0</v>
      </c>
      <c r="Z35" s="153">
        <v>41100</v>
      </c>
      <c r="AA35" s="148">
        <v>7</v>
      </c>
      <c r="AB35" s="152">
        <v>41</v>
      </c>
      <c r="AC35" s="154">
        <v>5.9247705500000007</v>
      </c>
      <c r="AD35" s="153">
        <v>41122</v>
      </c>
    </row>
    <row r="36" spans="1:30" x14ac:dyDescent="0.25">
      <c r="A36" s="153" t="s">
        <v>234</v>
      </c>
      <c r="B36" s="148">
        <v>1683</v>
      </c>
      <c r="C36" s="148">
        <v>44.978949999999998</v>
      </c>
      <c r="D36" s="148">
        <v>-94.644295</v>
      </c>
      <c r="E36" s="149" t="s">
        <v>220</v>
      </c>
      <c r="F36" s="148" t="s">
        <v>554</v>
      </c>
      <c r="G36" s="150">
        <v>22.254773980410281</v>
      </c>
      <c r="H36" s="151" t="s">
        <v>234</v>
      </c>
      <c r="I36" s="149" t="s">
        <v>182</v>
      </c>
      <c r="J36" s="149">
        <v>0</v>
      </c>
      <c r="K36" s="149">
        <v>6</v>
      </c>
      <c r="L36" s="149">
        <v>4</v>
      </c>
      <c r="M36" s="149">
        <v>2</v>
      </c>
      <c r="N36" s="149">
        <v>1</v>
      </c>
      <c r="O36" s="149">
        <v>13</v>
      </c>
      <c r="P36" s="121" t="s">
        <v>75</v>
      </c>
      <c r="Q36" s="149">
        <v>31</v>
      </c>
      <c r="R36" s="149">
        <v>15</v>
      </c>
      <c r="S36" s="149">
        <v>22</v>
      </c>
      <c r="T36" s="149">
        <v>5</v>
      </c>
      <c r="U36" s="149">
        <v>73</v>
      </c>
      <c r="V36" s="155" t="s">
        <v>100</v>
      </c>
      <c r="W36" s="148">
        <v>6</v>
      </c>
      <c r="X36" s="152">
        <v>42</v>
      </c>
      <c r="Y36" s="152">
        <v>10</v>
      </c>
      <c r="Z36" s="153">
        <v>41100</v>
      </c>
      <c r="AA36" s="148">
        <v>7</v>
      </c>
      <c r="AB36" s="152">
        <v>41</v>
      </c>
      <c r="AC36" s="154">
        <v>30.040100783410928</v>
      </c>
      <c r="AD36" s="153">
        <v>41121</v>
      </c>
    </row>
    <row r="37" spans="1:30" x14ac:dyDescent="0.25">
      <c r="A37" s="153" t="s">
        <v>591</v>
      </c>
      <c r="B37" s="148">
        <v>1686</v>
      </c>
      <c r="C37" s="148">
        <v>44.980052999999998</v>
      </c>
      <c r="D37" s="148">
        <v>-94.696810999999997</v>
      </c>
      <c r="E37" s="149" t="s">
        <v>235</v>
      </c>
      <c r="F37" s="148" t="s">
        <v>555</v>
      </c>
      <c r="G37" s="150">
        <v>24.961041230417077</v>
      </c>
      <c r="H37" s="151" t="s">
        <v>236</v>
      </c>
      <c r="I37" s="149" t="s">
        <v>182</v>
      </c>
      <c r="J37" s="149">
        <v>0</v>
      </c>
      <c r="K37" s="149">
        <v>7</v>
      </c>
      <c r="L37" s="149">
        <v>13</v>
      </c>
      <c r="M37" s="149">
        <v>5</v>
      </c>
      <c r="N37" s="149">
        <v>7</v>
      </c>
      <c r="O37" s="149">
        <v>32</v>
      </c>
      <c r="P37" s="121" t="s">
        <v>75</v>
      </c>
      <c r="Q37" s="149">
        <v>33</v>
      </c>
      <c r="R37" s="149">
        <v>17</v>
      </c>
      <c r="S37" s="149">
        <v>17</v>
      </c>
      <c r="T37" s="149">
        <v>5</v>
      </c>
      <c r="U37" s="149">
        <v>72</v>
      </c>
      <c r="V37" s="155" t="s">
        <v>100</v>
      </c>
      <c r="W37" s="148">
        <v>6</v>
      </c>
      <c r="X37" s="152">
        <v>42</v>
      </c>
      <c r="Y37" s="152">
        <v>19</v>
      </c>
      <c r="Z37" s="153">
        <v>41100</v>
      </c>
      <c r="AA37" s="148">
        <v>7</v>
      </c>
      <c r="AB37" s="152">
        <v>41</v>
      </c>
      <c r="AC37" s="154">
        <v>27.121304583015352</v>
      </c>
      <c r="AD37" s="153">
        <v>41122</v>
      </c>
    </row>
    <row r="38" spans="1:30" x14ac:dyDescent="0.25">
      <c r="A38" s="153" t="s">
        <v>600</v>
      </c>
      <c r="B38" s="148">
        <v>1730</v>
      </c>
      <c r="C38" s="148">
        <v>44.933459999999997</v>
      </c>
      <c r="D38" s="148">
        <v>-94.674690999999996</v>
      </c>
      <c r="E38" s="149" t="s">
        <v>237</v>
      </c>
      <c r="F38" s="148" t="s">
        <v>545</v>
      </c>
      <c r="G38" s="150">
        <v>234.02192375315576</v>
      </c>
      <c r="H38" s="151" t="s">
        <v>81</v>
      </c>
      <c r="I38" s="149" t="s">
        <v>182</v>
      </c>
      <c r="J38" s="149">
        <v>0</v>
      </c>
      <c r="K38" s="149">
        <v>10</v>
      </c>
      <c r="L38" s="149">
        <v>17.3</v>
      </c>
      <c r="M38" s="149">
        <v>7</v>
      </c>
      <c r="N38" s="149">
        <v>15</v>
      </c>
      <c r="O38" s="149">
        <v>49.3</v>
      </c>
      <c r="P38" s="121" t="s">
        <v>189</v>
      </c>
      <c r="Q38" s="149">
        <v>33</v>
      </c>
      <c r="R38" s="149">
        <v>17</v>
      </c>
      <c r="S38" s="149">
        <v>24</v>
      </c>
      <c r="T38" s="149">
        <v>5</v>
      </c>
      <c r="U38" s="149">
        <v>79</v>
      </c>
      <c r="V38" s="155" t="s">
        <v>100</v>
      </c>
      <c r="W38" s="148">
        <v>5</v>
      </c>
      <c r="X38" s="152">
        <v>47</v>
      </c>
      <c r="Y38" s="152">
        <v>15</v>
      </c>
      <c r="Z38" s="153">
        <v>41129</v>
      </c>
      <c r="AA38" s="148">
        <v>7</v>
      </c>
      <c r="AB38" s="152">
        <v>41</v>
      </c>
      <c r="AC38" s="154">
        <v>37.071573509035595</v>
      </c>
      <c r="AD38" s="153">
        <v>41121</v>
      </c>
    </row>
    <row r="39" spans="1:30" x14ac:dyDescent="0.25">
      <c r="A39" s="153" t="s">
        <v>600</v>
      </c>
      <c r="B39" s="148">
        <v>1699</v>
      </c>
      <c r="C39" s="148">
        <v>44.957293</v>
      </c>
      <c r="D39" s="148">
        <v>-94.672127000000003</v>
      </c>
      <c r="E39" s="149" t="s">
        <v>238</v>
      </c>
      <c r="F39" s="148" t="s">
        <v>545</v>
      </c>
      <c r="G39" s="150">
        <v>235.52864881684729</v>
      </c>
      <c r="H39" s="151" t="s">
        <v>81</v>
      </c>
      <c r="I39" s="149" t="s">
        <v>182</v>
      </c>
      <c r="J39" s="149">
        <v>0</v>
      </c>
      <c r="K39" s="149">
        <v>7</v>
      </c>
      <c r="L39" s="149">
        <v>8.4</v>
      </c>
      <c r="M39" s="149">
        <v>6</v>
      </c>
      <c r="N39" s="149">
        <v>4</v>
      </c>
      <c r="O39" s="149">
        <v>25.4</v>
      </c>
      <c r="P39" s="121" t="s">
        <v>75</v>
      </c>
      <c r="Q39" s="149">
        <v>22</v>
      </c>
      <c r="R39" s="149">
        <v>16</v>
      </c>
      <c r="S39" s="149">
        <v>21</v>
      </c>
      <c r="T39" s="149">
        <v>5</v>
      </c>
      <c r="U39" s="149">
        <v>64</v>
      </c>
      <c r="V39" s="155" t="s">
        <v>100</v>
      </c>
      <c r="W39" s="148">
        <v>5</v>
      </c>
      <c r="X39" s="152">
        <v>47</v>
      </c>
      <c r="Y39" s="152">
        <v>23</v>
      </c>
      <c r="Z39" s="153">
        <v>41134</v>
      </c>
      <c r="AA39" s="148">
        <v>7</v>
      </c>
      <c r="AB39" s="152">
        <v>41</v>
      </c>
      <c r="AC39" s="154">
        <v>41.233121597325052</v>
      </c>
      <c r="AD39" s="153">
        <v>41121</v>
      </c>
    </row>
    <row r="40" spans="1:30" x14ac:dyDescent="0.25">
      <c r="A40" s="153" t="s">
        <v>600</v>
      </c>
      <c r="B40" s="148">
        <v>1699</v>
      </c>
      <c r="C40" s="148">
        <v>44.956767999999997</v>
      </c>
      <c r="D40" s="148">
        <v>-94.583945</v>
      </c>
      <c r="E40" s="149" t="s">
        <v>239</v>
      </c>
      <c r="F40" s="148" t="s">
        <v>556</v>
      </c>
      <c r="G40" s="150">
        <v>305.05379424309405</v>
      </c>
      <c r="H40" s="151" t="s">
        <v>81</v>
      </c>
      <c r="I40" s="149" t="s">
        <v>240</v>
      </c>
      <c r="J40" s="149">
        <v>2.5</v>
      </c>
      <c r="K40" s="149">
        <v>10</v>
      </c>
      <c r="L40" s="149">
        <v>16.7</v>
      </c>
      <c r="M40" s="149">
        <v>6</v>
      </c>
      <c r="N40" s="149">
        <v>18</v>
      </c>
      <c r="O40" s="149">
        <v>53.2</v>
      </c>
      <c r="P40" s="157" t="s">
        <v>189</v>
      </c>
      <c r="Q40" s="149">
        <v>20</v>
      </c>
      <c r="R40" s="149">
        <v>38</v>
      </c>
      <c r="S40" s="149">
        <v>22</v>
      </c>
      <c r="T40" s="149">
        <v>7</v>
      </c>
      <c r="U40" s="149">
        <v>87</v>
      </c>
      <c r="V40" s="158" t="s">
        <v>242</v>
      </c>
      <c r="W40" s="148">
        <v>5</v>
      </c>
      <c r="X40" s="152">
        <v>47</v>
      </c>
      <c r="Y40" s="152">
        <v>18</v>
      </c>
      <c r="Z40" s="153">
        <v>41134</v>
      </c>
      <c r="AA40" s="148">
        <v>7</v>
      </c>
      <c r="AB40" s="152">
        <v>41</v>
      </c>
      <c r="AC40" s="154">
        <v>41.714190702295078</v>
      </c>
      <c r="AD40" s="153">
        <v>41122</v>
      </c>
    </row>
    <row r="41" spans="1:30" x14ac:dyDescent="0.25">
      <c r="A41" s="153" t="s">
        <v>601</v>
      </c>
      <c r="B41" s="148">
        <v>1734</v>
      </c>
      <c r="C41" s="148">
        <v>44.881982000000001</v>
      </c>
      <c r="D41" s="148">
        <v>-94.436802</v>
      </c>
      <c r="E41" s="149" t="s">
        <v>241</v>
      </c>
      <c r="F41" s="148" t="s">
        <v>556</v>
      </c>
      <c r="G41" s="150">
        <v>407.07291123432998</v>
      </c>
      <c r="H41" s="151" t="s">
        <v>81</v>
      </c>
      <c r="I41" s="149" t="s">
        <v>240</v>
      </c>
      <c r="J41" s="149">
        <v>1.3</v>
      </c>
      <c r="K41" s="149">
        <v>9.5</v>
      </c>
      <c r="L41" s="149">
        <v>21.5</v>
      </c>
      <c r="M41" s="149">
        <v>12.5</v>
      </c>
      <c r="N41" s="149">
        <v>21.5</v>
      </c>
      <c r="O41" s="149">
        <v>66.2</v>
      </c>
      <c r="P41" s="157" t="s">
        <v>189</v>
      </c>
      <c r="Q41" s="149">
        <v>25</v>
      </c>
      <c r="R41" s="149">
        <v>25</v>
      </c>
      <c r="S41" s="149">
        <v>19</v>
      </c>
      <c r="T41" s="149">
        <v>5</v>
      </c>
      <c r="U41" s="149">
        <v>74</v>
      </c>
      <c r="V41" s="155" t="s">
        <v>100</v>
      </c>
      <c r="W41" s="148">
        <v>5</v>
      </c>
      <c r="X41" s="152">
        <v>47</v>
      </c>
      <c r="Y41" s="152">
        <v>41</v>
      </c>
      <c r="Z41" s="153">
        <v>41135</v>
      </c>
      <c r="AA41" s="148">
        <v>5</v>
      </c>
      <c r="AB41" s="152">
        <v>37</v>
      </c>
      <c r="AC41" s="154">
        <v>23.913003932040073</v>
      </c>
      <c r="AD41" s="153">
        <v>41123</v>
      </c>
    </row>
    <row r="42" spans="1:30" x14ac:dyDescent="0.25">
      <c r="A42" s="153" t="s">
        <v>595</v>
      </c>
      <c r="B42" s="148">
        <v>1704</v>
      </c>
      <c r="C42" s="148">
        <v>44.950802000000003</v>
      </c>
      <c r="D42" s="148">
        <v>-94.513400000000004</v>
      </c>
      <c r="E42" s="149" t="s">
        <v>253</v>
      </c>
      <c r="F42" s="148" t="s">
        <v>557</v>
      </c>
      <c r="G42" s="150">
        <v>38.563613328711384</v>
      </c>
      <c r="H42" s="151" t="s">
        <v>76</v>
      </c>
      <c r="I42" s="149" t="s">
        <v>182</v>
      </c>
      <c r="J42" s="149">
        <v>0</v>
      </c>
      <c r="K42" s="149">
        <v>10.8</v>
      </c>
      <c r="L42" s="149">
        <v>18.5</v>
      </c>
      <c r="M42" s="149">
        <v>15</v>
      </c>
      <c r="N42" s="149">
        <v>22.5</v>
      </c>
      <c r="O42" s="149">
        <v>66.8</v>
      </c>
      <c r="P42" s="124" t="s">
        <v>255</v>
      </c>
      <c r="Q42" s="149">
        <v>18</v>
      </c>
      <c r="R42" s="149">
        <v>20</v>
      </c>
      <c r="S42" s="149">
        <v>11</v>
      </c>
      <c r="T42" s="149">
        <v>3</v>
      </c>
      <c r="U42" s="149">
        <v>52</v>
      </c>
      <c r="V42" s="155" t="s">
        <v>100</v>
      </c>
      <c r="W42" s="148">
        <v>6</v>
      </c>
      <c r="X42" s="152">
        <v>42</v>
      </c>
      <c r="Y42" s="152">
        <v>26</v>
      </c>
      <c r="Z42" s="153">
        <v>41128</v>
      </c>
      <c r="AA42" s="148">
        <v>5</v>
      </c>
      <c r="AB42" s="152">
        <v>37</v>
      </c>
      <c r="AC42" s="154">
        <v>21.742643411433704</v>
      </c>
      <c r="AD42" s="153">
        <v>41120</v>
      </c>
    </row>
    <row r="43" spans="1:30" x14ac:dyDescent="0.25">
      <c r="A43" s="153" t="s">
        <v>588</v>
      </c>
      <c r="B43" s="148">
        <v>1767</v>
      </c>
      <c r="C43" s="148">
        <v>44.834823999999998</v>
      </c>
      <c r="D43" s="148">
        <v>-94.457121000000001</v>
      </c>
      <c r="E43" s="149" t="s">
        <v>273</v>
      </c>
      <c r="F43" s="148" t="s">
        <v>558</v>
      </c>
      <c r="G43" s="150">
        <v>3.3571196587462326</v>
      </c>
      <c r="H43" s="151" t="s">
        <v>283</v>
      </c>
      <c r="I43" s="149" t="s">
        <v>182</v>
      </c>
      <c r="J43" s="149">
        <v>0</v>
      </c>
      <c r="K43" s="149">
        <v>8</v>
      </c>
      <c r="L43" s="149">
        <v>4</v>
      </c>
      <c r="M43" s="149">
        <v>1</v>
      </c>
      <c r="N43" s="149">
        <v>10</v>
      </c>
      <c r="O43" s="149">
        <v>23</v>
      </c>
      <c r="P43" s="121" t="s">
        <v>75</v>
      </c>
      <c r="Q43" s="149">
        <v>36</v>
      </c>
      <c r="R43" s="149">
        <v>16</v>
      </c>
      <c r="S43" s="149">
        <v>22</v>
      </c>
      <c r="T43" s="149">
        <v>3</v>
      </c>
      <c r="U43" s="149">
        <v>77</v>
      </c>
      <c r="V43" s="155" t="s">
        <v>100</v>
      </c>
      <c r="W43" s="148">
        <v>7</v>
      </c>
      <c r="X43" s="152">
        <v>42</v>
      </c>
      <c r="Y43" s="152">
        <v>38</v>
      </c>
      <c r="Z43" s="153">
        <v>41108</v>
      </c>
      <c r="AA43" s="148">
        <v>7</v>
      </c>
      <c r="AB43" s="152">
        <v>41</v>
      </c>
      <c r="AC43" s="154">
        <v>20.886206700000002</v>
      </c>
      <c r="AD43" s="153">
        <v>41122</v>
      </c>
    </row>
    <row r="44" spans="1:30" x14ac:dyDescent="0.25">
      <c r="A44" s="153" t="s">
        <v>598</v>
      </c>
      <c r="B44" s="148">
        <v>1813</v>
      </c>
      <c r="C44" s="148">
        <v>44.713659</v>
      </c>
      <c r="D44" s="148">
        <v>-94.162222999999997</v>
      </c>
      <c r="E44" s="149" t="s">
        <v>278</v>
      </c>
      <c r="F44" s="148" t="s">
        <v>559</v>
      </c>
      <c r="G44" s="150">
        <v>6.2677121710801984</v>
      </c>
      <c r="H44" s="151" t="s">
        <v>181</v>
      </c>
      <c r="I44" s="149" t="s">
        <v>182</v>
      </c>
      <c r="J44" s="149">
        <v>0</v>
      </c>
      <c r="K44" s="149">
        <v>9</v>
      </c>
      <c r="L44" s="149">
        <v>4</v>
      </c>
      <c r="M44" s="149">
        <v>1</v>
      </c>
      <c r="N44" s="149">
        <v>4</v>
      </c>
      <c r="O44" s="149">
        <v>18</v>
      </c>
      <c r="P44" s="121" t="s">
        <v>75</v>
      </c>
      <c r="Q44" s="149">
        <v>10</v>
      </c>
      <c r="R44" s="149">
        <v>9</v>
      </c>
      <c r="S44" s="149">
        <v>28</v>
      </c>
      <c r="T44" s="149">
        <v>5</v>
      </c>
      <c r="U44" s="149">
        <v>52</v>
      </c>
      <c r="V44" s="155" t="s">
        <v>100</v>
      </c>
      <c r="W44" s="148">
        <v>7</v>
      </c>
      <c r="X44" s="152">
        <v>42</v>
      </c>
      <c r="Y44" s="152">
        <v>8</v>
      </c>
      <c r="Z44" s="153">
        <v>41109</v>
      </c>
      <c r="AA44" s="148">
        <v>6</v>
      </c>
      <c r="AB44" s="152">
        <v>43</v>
      </c>
      <c r="AC44" s="154">
        <v>22.291762779999999</v>
      </c>
      <c r="AD44" s="153">
        <v>41129</v>
      </c>
    </row>
    <row r="45" spans="1:30" x14ac:dyDescent="0.25">
      <c r="A45" s="153" t="s">
        <v>598</v>
      </c>
      <c r="B45" s="148">
        <v>1796</v>
      </c>
      <c r="C45" s="148">
        <v>44.749797000000001</v>
      </c>
      <c r="D45" s="148">
        <v>-94.202845999999994</v>
      </c>
      <c r="E45" s="149" t="s">
        <v>284</v>
      </c>
      <c r="F45" s="148" t="s">
        <v>560</v>
      </c>
      <c r="G45" s="150">
        <v>8.4096525060881469</v>
      </c>
      <c r="H45" s="151" t="s">
        <v>285</v>
      </c>
      <c r="I45" s="149" t="s">
        <v>182</v>
      </c>
      <c r="J45" s="149">
        <v>0</v>
      </c>
      <c r="K45" s="149">
        <v>8</v>
      </c>
      <c r="L45" s="149">
        <v>18</v>
      </c>
      <c r="M45" s="149">
        <v>10</v>
      </c>
      <c r="N45" s="149">
        <v>7</v>
      </c>
      <c r="O45" s="149">
        <v>43</v>
      </c>
      <c r="P45" s="121" t="s">
        <v>75</v>
      </c>
      <c r="Q45" s="149">
        <v>28</v>
      </c>
      <c r="R45" s="149">
        <v>11</v>
      </c>
      <c r="S45" s="149">
        <v>16</v>
      </c>
      <c r="T45" s="149">
        <v>5</v>
      </c>
      <c r="U45" s="149">
        <v>60</v>
      </c>
      <c r="V45" s="155" t="s">
        <v>100</v>
      </c>
      <c r="W45" s="148">
        <v>6</v>
      </c>
      <c r="X45" s="152">
        <v>42</v>
      </c>
      <c r="Y45" s="152">
        <v>13</v>
      </c>
      <c r="Z45" s="153">
        <v>41107</v>
      </c>
      <c r="AA45" s="148">
        <v>7</v>
      </c>
      <c r="AB45" s="152">
        <v>41</v>
      </c>
      <c r="AC45" s="154">
        <v>38.817666262728793</v>
      </c>
      <c r="AD45" s="153">
        <v>41129</v>
      </c>
    </row>
    <row r="46" spans="1:30" x14ac:dyDescent="0.25">
      <c r="A46" s="148" t="s">
        <v>187</v>
      </c>
      <c r="B46" s="148">
        <v>1803</v>
      </c>
      <c r="C46" s="148">
        <v>44.749940000000002</v>
      </c>
      <c r="D46" s="148">
        <v>-94.103620000000006</v>
      </c>
      <c r="E46" s="149" t="s">
        <v>286</v>
      </c>
      <c r="F46" s="148" t="s">
        <v>455</v>
      </c>
      <c r="G46" s="150">
        <v>9.0174159139286552</v>
      </c>
      <c r="H46" s="151" t="s">
        <v>287</v>
      </c>
      <c r="I46" s="149" t="s">
        <v>182</v>
      </c>
      <c r="J46" s="149">
        <v>0</v>
      </c>
      <c r="K46" s="149">
        <v>10.5</v>
      </c>
      <c r="L46" s="149">
        <v>4</v>
      </c>
      <c r="M46" s="149">
        <v>9</v>
      </c>
      <c r="N46" s="149">
        <v>1</v>
      </c>
      <c r="O46" s="149">
        <v>24.5</v>
      </c>
      <c r="P46" s="121" t="s">
        <v>75</v>
      </c>
      <c r="Q46" s="149">
        <v>15</v>
      </c>
      <c r="R46" s="149">
        <v>5</v>
      </c>
      <c r="S46" s="149">
        <v>17</v>
      </c>
      <c r="T46" s="149">
        <v>1</v>
      </c>
      <c r="U46" s="149">
        <v>38</v>
      </c>
      <c r="V46" s="126" t="s">
        <v>99</v>
      </c>
      <c r="W46" s="148">
        <v>7</v>
      </c>
      <c r="X46" s="152">
        <v>42</v>
      </c>
      <c r="Y46" s="152">
        <v>0</v>
      </c>
      <c r="Z46" s="153">
        <v>40393</v>
      </c>
      <c r="AA46" s="148">
        <v>6</v>
      </c>
      <c r="AB46" s="152">
        <v>43</v>
      </c>
      <c r="AC46" s="154">
        <v>10.609328639999999</v>
      </c>
      <c r="AD46" s="153">
        <v>40416</v>
      </c>
    </row>
    <row r="47" spans="1:30" x14ac:dyDescent="0.25">
      <c r="A47" s="153" t="s">
        <v>613</v>
      </c>
      <c r="B47" s="148">
        <v>1797</v>
      </c>
      <c r="C47" s="148">
        <v>44.743197000000002</v>
      </c>
      <c r="D47" s="148">
        <v>-94.325497999999996</v>
      </c>
      <c r="E47" s="149" t="s">
        <v>276</v>
      </c>
      <c r="F47" s="148" t="s">
        <v>561</v>
      </c>
      <c r="G47" s="150">
        <v>9.1887294416961627</v>
      </c>
      <c r="H47" s="151" t="s">
        <v>181</v>
      </c>
      <c r="I47" s="149" t="s">
        <v>182</v>
      </c>
      <c r="J47" s="149">
        <v>0</v>
      </c>
      <c r="K47" s="149">
        <v>7</v>
      </c>
      <c r="L47" s="149">
        <v>9</v>
      </c>
      <c r="M47" s="149">
        <v>5</v>
      </c>
      <c r="N47" s="149">
        <v>7</v>
      </c>
      <c r="O47" s="149">
        <v>28</v>
      </c>
      <c r="P47" s="121" t="s">
        <v>75</v>
      </c>
      <c r="Q47" s="149"/>
      <c r="R47" s="149"/>
      <c r="S47" s="149"/>
      <c r="T47" s="149"/>
      <c r="U47" s="149"/>
      <c r="V47" s="156"/>
      <c r="W47" s="148">
        <v>6</v>
      </c>
      <c r="X47" s="152">
        <v>42</v>
      </c>
      <c r="Y47" s="152">
        <v>5</v>
      </c>
      <c r="Z47" s="153">
        <v>41101</v>
      </c>
      <c r="AA47" s="148"/>
      <c r="AB47" s="152"/>
      <c r="AC47" s="154"/>
      <c r="AD47" s="153"/>
    </row>
    <row r="48" spans="1:30" x14ac:dyDescent="0.25">
      <c r="A48" s="153" t="s">
        <v>187</v>
      </c>
      <c r="B48" s="148">
        <v>1803</v>
      </c>
      <c r="C48" s="148">
        <v>44.749937000000003</v>
      </c>
      <c r="D48" s="148">
        <v>-94.091477999999995</v>
      </c>
      <c r="E48" s="149" t="s">
        <v>288</v>
      </c>
      <c r="F48" s="148" t="s">
        <v>455</v>
      </c>
      <c r="G48" s="150">
        <v>9.9928257971809771</v>
      </c>
      <c r="H48" s="151" t="s">
        <v>287</v>
      </c>
      <c r="I48" s="149" t="s">
        <v>182</v>
      </c>
      <c r="J48" s="149">
        <v>0</v>
      </c>
      <c r="K48" s="149">
        <v>4</v>
      </c>
      <c r="L48" s="149">
        <v>9.1999999999999993</v>
      </c>
      <c r="M48" s="149">
        <v>7.5</v>
      </c>
      <c r="N48" s="149">
        <v>6</v>
      </c>
      <c r="O48" s="149">
        <v>26.7</v>
      </c>
      <c r="P48" s="121" t="s">
        <v>75</v>
      </c>
      <c r="Q48" s="149">
        <v>28</v>
      </c>
      <c r="R48" s="149">
        <v>13</v>
      </c>
      <c r="S48" s="149">
        <v>28</v>
      </c>
      <c r="T48" s="149">
        <v>5</v>
      </c>
      <c r="U48" s="149">
        <v>74</v>
      </c>
      <c r="V48" s="155" t="s">
        <v>297</v>
      </c>
      <c r="W48" s="148">
        <v>6</v>
      </c>
      <c r="X48" s="152">
        <v>42</v>
      </c>
      <c r="Y48" s="152">
        <v>3</v>
      </c>
      <c r="Z48" s="153">
        <v>41129</v>
      </c>
      <c r="AA48" s="148">
        <v>6</v>
      </c>
      <c r="AB48" s="152">
        <v>43</v>
      </c>
      <c r="AC48" s="154">
        <v>33.92279566425394</v>
      </c>
      <c r="AD48" s="153">
        <v>41129</v>
      </c>
    </row>
    <row r="49" spans="1:30" x14ac:dyDescent="0.25">
      <c r="A49" s="153" t="s">
        <v>598</v>
      </c>
      <c r="B49" s="148">
        <v>1796</v>
      </c>
      <c r="C49" s="148">
        <v>44.745998</v>
      </c>
      <c r="D49" s="148">
        <v>-94.182535999999999</v>
      </c>
      <c r="E49" s="149" t="s">
        <v>289</v>
      </c>
      <c r="F49" s="148" t="s">
        <v>560</v>
      </c>
      <c r="G49" s="150">
        <v>10.718388973608068</v>
      </c>
      <c r="H49" s="151" t="s">
        <v>285</v>
      </c>
      <c r="I49" s="149" t="s">
        <v>182</v>
      </c>
      <c r="J49" s="149">
        <v>0</v>
      </c>
      <c r="K49" s="149">
        <v>9</v>
      </c>
      <c r="L49" s="149">
        <v>18.2</v>
      </c>
      <c r="M49" s="149">
        <v>12</v>
      </c>
      <c r="N49" s="149">
        <v>27</v>
      </c>
      <c r="O49" s="149">
        <v>66.2</v>
      </c>
      <c r="P49" s="124" t="s">
        <v>255</v>
      </c>
      <c r="Q49" s="149">
        <v>12</v>
      </c>
      <c r="R49" s="149">
        <v>19</v>
      </c>
      <c r="S49" s="149">
        <v>13</v>
      </c>
      <c r="T49" s="149">
        <v>3</v>
      </c>
      <c r="U49" s="149">
        <v>47</v>
      </c>
      <c r="V49" s="155" t="s">
        <v>297</v>
      </c>
      <c r="W49" s="148">
        <v>6</v>
      </c>
      <c r="X49" s="152">
        <v>42</v>
      </c>
      <c r="Y49" s="152">
        <v>33</v>
      </c>
      <c r="Z49" s="153">
        <v>41107</v>
      </c>
      <c r="AA49" s="148">
        <v>5</v>
      </c>
      <c r="AB49" s="152">
        <v>37</v>
      </c>
      <c r="AC49" s="154">
        <v>29.214679608015611</v>
      </c>
      <c r="AD49" s="153">
        <v>41129</v>
      </c>
    </row>
    <row r="50" spans="1:30" x14ac:dyDescent="0.25">
      <c r="A50" s="153" t="s">
        <v>187</v>
      </c>
      <c r="B50" s="148">
        <v>1802</v>
      </c>
      <c r="C50" s="148">
        <v>44.755187999999997</v>
      </c>
      <c r="D50" s="148">
        <v>-94.050787</v>
      </c>
      <c r="E50" s="149" t="s">
        <v>277</v>
      </c>
      <c r="F50" s="148" t="s">
        <v>562</v>
      </c>
      <c r="G50" s="150">
        <v>11.006807286076691</v>
      </c>
      <c r="H50" s="151" t="s">
        <v>181</v>
      </c>
      <c r="I50" s="149" t="s">
        <v>182</v>
      </c>
      <c r="J50" s="149">
        <v>0</v>
      </c>
      <c r="K50" s="149">
        <v>6</v>
      </c>
      <c r="L50" s="149">
        <v>11.8</v>
      </c>
      <c r="M50" s="149">
        <v>1</v>
      </c>
      <c r="N50" s="149">
        <v>10</v>
      </c>
      <c r="O50" s="149">
        <v>28.8</v>
      </c>
      <c r="P50" s="121" t="s">
        <v>75</v>
      </c>
      <c r="Q50" s="149">
        <v>28</v>
      </c>
      <c r="R50" s="149">
        <v>15</v>
      </c>
      <c r="S50" s="149">
        <v>20</v>
      </c>
      <c r="T50" s="149">
        <v>5</v>
      </c>
      <c r="U50" s="149">
        <v>68</v>
      </c>
      <c r="V50" s="155" t="s">
        <v>297</v>
      </c>
      <c r="W50" s="148">
        <v>6</v>
      </c>
      <c r="X50" s="152">
        <v>42</v>
      </c>
      <c r="Y50" s="152">
        <v>19</v>
      </c>
      <c r="Z50" s="153">
        <v>41102</v>
      </c>
      <c r="AA50" s="148"/>
      <c r="AB50" s="152"/>
      <c r="AC50" s="154"/>
      <c r="AD50" s="153"/>
    </row>
    <row r="51" spans="1:30" x14ac:dyDescent="0.25">
      <c r="A51" s="153" t="s">
        <v>588</v>
      </c>
      <c r="B51" s="148">
        <v>1791</v>
      </c>
      <c r="C51" s="148">
        <v>44.761130000000001</v>
      </c>
      <c r="D51" s="148">
        <v>-94.418481999999997</v>
      </c>
      <c r="E51" s="149" t="s">
        <v>282</v>
      </c>
      <c r="F51" s="148" t="s">
        <v>563</v>
      </c>
      <c r="G51" s="150">
        <v>23.329914051227053</v>
      </c>
      <c r="H51" s="151" t="s">
        <v>290</v>
      </c>
      <c r="I51" s="149" t="s">
        <v>240</v>
      </c>
      <c r="J51" s="149">
        <v>0</v>
      </c>
      <c r="K51" s="149">
        <v>8</v>
      </c>
      <c r="L51" s="149">
        <v>13.7</v>
      </c>
      <c r="M51" s="149">
        <v>6</v>
      </c>
      <c r="N51" s="149">
        <v>17</v>
      </c>
      <c r="O51" s="149">
        <v>44.7</v>
      </c>
      <c r="P51" s="121" t="s">
        <v>75</v>
      </c>
      <c r="Q51" s="149">
        <v>13</v>
      </c>
      <c r="R51" s="149">
        <v>17</v>
      </c>
      <c r="S51" s="149">
        <v>13</v>
      </c>
      <c r="T51" s="149">
        <v>3</v>
      </c>
      <c r="U51" s="149">
        <v>46</v>
      </c>
      <c r="V51" s="155" t="s">
        <v>100</v>
      </c>
      <c r="W51" s="148">
        <v>7</v>
      </c>
      <c r="X51" s="152">
        <v>42</v>
      </c>
      <c r="Y51" s="152">
        <v>39</v>
      </c>
      <c r="Z51" s="153">
        <v>41109</v>
      </c>
      <c r="AA51" s="148">
        <v>5</v>
      </c>
      <c r="AB51" s="152">
        <v>37</v>
      </c>
      <c r="AC51" s="154">
        <v>30.919907819491481</v>
      </c>
      <c r="AD51" s="153">
        <v>41128</v>
      </c>
    </row>
    <row r="52" spans="1:30" x14ac:dyDescent="0.25">
      <c r="A52" s="148" t="s">
        <v>587</v>
      </c>
      <c r="B52" s="148">
        <v>1790</v>
      </c>
      <c r="C52" s="148">
        <v>44.739868999999999</v>
      </c>
      <c r="D52" s="148">
        <v>-94.494399999999999</v>
      </c>
      <c r="E52" s="149" t="s">
        <v>291</v>
      </c>
      <c r="F52" s="148" t="s">
        <v>564</v>
      </c>
      <c r="G52" s="150">
        <v>237.64487474809297</v>
      </c>
      <c r="H52" s="151" t="s">
        <v>187</v>
      </c>
      <c r="I52" s="149" t="s">
        <v>240</v>
      </c>
      <c r="J52" s="149">
        <v>0</v>
      </c>
      <c r="K52" s="149">
        <v>6</v>
      </c>
      <c r="L52" s="149">
        <v>13.3</v>
      </c>
      <c r="M52" s="149">
        <v>7</v>
      </c>
      <c r="N52" s="149">
        <v>17</v>
      </c>
      <c r="O52" s="149">
        <v>43.3</v>
      </c>
      <c r="P52" s="121" t="s">
        <v>75</v>
      </c>
      <c r="Q52" s="149"/>
      <c r="R52" s="149"/>
      <c r="S52" s="149"/>
      <c r="T52" s="149"/>
      <c r="U52" s="149"/>
      <c r="V52" s="156"/>
      <c r="W52" s="148">
        <v>5</v>
      </c>
      <c r="X52" s="152">
        <v>47</v>
      </c>
      <c r="Y52" s="152">
        <v>34</v>
      </c>
      <c r="Z52" s="153">
        <v>38980</v>
      </c>
      <c r="AA52" s="148">
        <v>5</v>
      </c>
      <c r="AB52" s="152">
        <v>37</v>
      </c>
      <c r="AC52" s="154">
        <v>28.066242977400378</v>
      </c>
      <c r="AD52" s="153">
        <v>38980</v>
      </c>
    </row>
    <row r="53" spans="1:30" x14ac:dyDescent="0.25">
      <c r="A53" s="153" t="s">
        <v>587</v>
      </c>
      <c r="B53" s="148">
        <v>1790</v>
      </c>
      <c r="C53" s="148">
        <v>44.738365000000002</v>
      </c>
      <c r="D53" s="148">
        <v>-94.426616999999993</v>
      </c>
      <c r="E53" s="149" t="s">
        <v>292</v>
      </c>
      <c r="F53" s="148" t="s">
        <v>564</v>
      </c>
      <c r="G53" s="150">
        <v>245.9499321794184</v>
      </c>
      <c r="H53" s="151" t="s">
        <v>187</v>
      </c>
      <c r="I53" s="149" t="s">
        <v>240</v>
      </c>
      <c r="J53" s="149">
        <v>2.5</v>
      </c>
      <c r="K53" s="149">
        <v>9</v>
      </c>
      <c r="L53" s="149">
        <v>19.399999999999999</v>
      </c>
      <c r="M53" s="149">
        <v>6</v>
      </c>
      <c r="N53" s="149">
        <v>20</v>
      </c>
      <c r="O53" s="149">
        <v>56.9</v>
      </c>
      <c r="P53" s="157" t="s">
        <v>189</v>
      </c>
      <c r="Q53" s="149">
        <v>11</v>
      </c>
      <c r="R53" s="149">
        <v>22</v>
      </c>
      <c r="S53" s="149">
        <v>24</v>
      </c>
      <c r="T53" s="149">
        <v>3</v>
      </c>
      <c r="U53" s="149">
        <v>60</v>
      </c>
      <c r="V53" s="155" t="s">
        <v>100</v>
      </c>
      <c r="W53" s="148">
        <v>5</v>
      </c>
      <c r="X53" s="152">
        <v>47</v>
      </c>
      <c r="Y53" s="152">
        <v>16</v>
      </c>
      <c r="Z53" s="153">
        <v>41135</v>
      </c>
      <c r="AA53" s="148">
        <v>7</v>
      </c>
      <c r="AB53" s="152">
        <v>41</v>
      </c>
      <c r="AC53" s="154">
        <v>45.274920470774475</v>
      </c>
      <c r="AD53" s="153">
        <v>41128</v>
      </c>
    </row>
    <row r="54" spans="1:30" x14ac:dyDescent="0.25">
      <c r="A54" s="153" t="s">
        <v>613</v>
      </c>
      <c r="B54" s="148">
        <v>1809</v>
      </c>
      <c r="C54" s="148">
        <v>44.734636000000002</v>
      </c>
      <c r="D54" s="148">
        <v>-94.325269000000006</v>
      </c>
      <c r="E54" s="149" t="s">
        <v>293</v>
      </c>
      <c r="F54" s="148" t="s">
        <v>564</v>
      </c>
      <c r="G54" s="150">
        <v>299.58322858864398</v>
      </c>
      <c r="H54" s="151" t="s">
        <v>187</v>
      </c>
      <c r="I54" s="149" t="s">
        <v>240</v>
      </c>
      <c r="J54" s="149">
        <v>0</v>
      </c>
      <c r="K54" s="149">
        <v>9</v>
      </c>
      <c r="L54" s="149">
        <v>14.2</v>
      </c>
      <c r="M54" s="149">
        <v>8</v>
      </c>
      <c r="N54" s="149">
        <v>19</v>
      </c>
      <c r="O54" s="149">
        <v>50.2</v>
      </c>
      <c r="P54" s="157" t="s">
        <v>189</v>
      </c>
      <c r="Q54" s="149">
        <v>13</v>
      </c>
      <c r="R54" s="149">
        <v>15</v>
      </c>
      <c r="S54" s="149">
        <v>20</v>
      </c>
      <c r="T54" s="149">
        <v>3</v>
      </c>
      <c r="U54" s="149">
        <v>51</v>
      </c>
      <c r="V54" s="155" t="s">
        <v>100</v>
      </c>
      <c r="W54" s="148">
        <v>5</v>
      </c>
      <c r="X54" s="152">
        <v>47</v>
      </c>
      <c r="Y54" s="152">
        <v>19</v>
      </c>
      <c r="Z54" s="153">
        <v>41135</v>
      </c>
      <c r="AA54" s="148">
        <v>5</v>
      </c>
      <c r="AB54" s="152">
        <v>37</v>
      </c>
      <c r="AC54" s="154">
        <v>15.005731083060141</v>
      </c>
      <c r="AD54" s="153">
        <v>41129</v>
      </c>
    </row>
    <row r="55" spans="1:30" x14ac:dyDescent="0.25">
      <c r="A55" s="153" t="s">
        <v>187</v>
      </c>
      <c r="B55" s="148">
        <v>1787</v>
      </c>
      <c r="C55" s="148">
        <v>44.752397000000002</v>
      </c>
      <c r="D55" s="148">
        <v>-94.172644000000005</v>
      </c>
      <c r="E55" s="149" t="s">
        <v>294</v>
      </c>
      <c r="F55" s="148" t="s">
        <v>564</v>
      </c>
      <c r="G55" s="150">
        <v>358.20998421494687</v>
      </c>
      <c r="H55" s="151" t="s">
        <v>187</v>
      </c>
      <c r="I55" s="149" t="s">
        <v>182</v>
      </c>
      <c r="J55" s="149">
        <v>2.5</v>
      </c>
      <c r="K55" s="149">
        <v>9</v>
      </c>
      <c r="L55" s="149">
        <v>14.8</v>
      </c>
      <c r="M55" s="149">
        <v>8</v>
      </c>
      <c r="N55" s="149">
        <v>15.5</v>
      </c>
      <c r="O55" s="149">
        <v>49.8</v>
      </c>
      <c r="P55" s="157" t="s">
        <v>189</v>
      </c>
      <c r="Q55" s="149">
        <v>9</v>
      </c>
      <c r="R55" s="149">
        <v>13</v>
      </c>
      <c r="S55" s="149">
        <v>24</v>
      </c>
      <c r="T55" s="149">
        <v>3</v>
      </c>
      <c r="U55" s="149">
        <v>49</v>
      </c>
      <c r="V55" s="155" t="s">
        <v>100</v>
      </c>
      <c r="W55" s="148">
        <v>5</v>
      </c>
      <c r="X55" s="152">
        <v>47</v>
      </c>
      <c r="Y55" s="152">
        <v>16</v>
      </c>
      <c r="Z55" s="153">
        <v>41116</v>
      </c>
      <c r="AA55" s="148">
        <v>5</v>
      </c>
      <c r="AB55" s="152">
        <v>37</v>
      </c>
      <c r="AC55" s="154">
        <v>15.6974866</v>
      </c>
      <c r="AD55" s="153">
        <v>41129</v>
      </c>
    </row>
    <row r="56" spans="1:30" x14ac:dyDescent="0.25">
      <c r="A56" s="153" t="s">
        <v>187</v>
      </c>
      <c r="B56" s="148">
        <v>1772</v>
      </c>
      <c r="C56" s="148">
        <v>44.841047000000003</v>
      </c>
      <c r="D56" s="148">
        <v>-94.020858000000004</v>
      </c>
      <c r="E56" s="149" t="s">
        <v>295</v>
      </c>
      <c r="F56" s="148" t="s">
        <v>564</v>
      </c>
      <c r="G56" s="150">
        <v>416.02013377582648</v>
      </c>
      <c r="H56" s="151" t="s">
        <v>187</v>
      </c>
      <c r="I56" s="149" t="s">
        <v>240</v>
      </c>
      <c r="J56" s="149">
        <v>1.3</v>
      </c>
      <c r="K56" s="149">
        <v>4.5</v>
      </c>
      <c r="L56" s="149">
        <v>18.2</v>
      </c>
      <c r="M56" s="149">
        <v>13</v>
      </c>
      <c r="N56" s="149">
        <v>21</v>
      </c>
      <c r="O56" s="149">
        <v>58</v>
      </c>
      <c r="P56" s="157" t="s">
        <v>189</v>
      </c>
      <c r="Q56" s="149">
        <v>11</v>
      </c>
      <c r="R56" s="149">
        <v>19</v>
      </c>
      <c r="S56" s="149">
        <v>13</v>
      </c>
      <c r="T56" s="149">
        <v>3</v>
      </c>
      <c r="U56" s="149">
        <v>46</v>
      </c>
      <c r="V56" s="155" t="s">
        <v>100</v>
      </c>
      <c r="W56" s="148">
        <v>5</v>
      </c>
      <c r="X56" s="152">
        <v>47</v>
      </c>
      <c r="Y56" s="152">
        <v>32</v>
      </c>
      <c r="Z56" s="153">
        <v>41135</v>
      </c>
      <c r="AA56" s="148">
        <v>5</v>
      </c>
      <c r="AB56" s="152">
        <v>37</v>
      </c>
      <c r="AC56" s="154">
        <v>33.380000000000003</v>
      </c>
      <c r="AD56" s="153">
        <v>41129</v>
      </c>
    </row>
    <row r="57" spans="1:30" x14ac:dyDescent="0.25">
      <c r="A57" s="148" t="s">
        <v>187</v>
      </c>
      <c r="B57" s="148">
        <v>1772</v>
      </c>
      <c r="C57" s="148">
        <v>44.846370999999998</v>
      </c>
      <c r="D57" s="148">
        <v>-94.011039999999994</v>
      </c>
      <c r="E57" s="149" t="s">
        <v>296</v>
      </c>
      <c r="F57" s="148" t="s">
        <v>564</v>
      </c>
      <c r="G57" s="150">
        <v>416.46735590612423</v>
      </c>
      <c r="H57" s="151" t="s">
        <v>187</v>
      </c>
      <c r="I57" s="149" t="s">
        <v>240</v>
      </c>
      <c r="J57" s="149">
        <v>0</v>
      </c>
      <c r="K57" s="149">
        <v>9.5</v>
      </c>
      <c r="L57" s="149">
        <v>18.100000000000001</v>
      </c>
      <c r="M57" s="149">
        <v>9</v>
      </c>
      <c r="N57" s="149">
        <v>24</v>
      </c>
      <c r="O57" s="149">
        <v>60.6</v>
      </c>
      <c r="P57" s="157" t="s">
        <v>189</v>
      </c>
      <c r="Q57" s="149"/>
      <c r="R57" s="149"/>
      <c r="S57" s="149"/>
      <c r="T57" s="149"/>
      <c r="U57" s="149"/>
      <c r="V57" s="156"/>
      <c r="W57" s="148">
        <v>5</v>
      </c>
      <c r="X57" s="152">
        <v>47</v>
      </c>
      <c r="Y57" s="152">
        <v>13</v>
      </c>
      <c r="Z57" s="153">
        <v>38980</v>
      </c>
      <c r="AA57" s="148">
        <v>5</v>
      </c>
      <c r="AB57" s="152">
        <v>37</v>
      </c>
      <c r="AC57" s="154">
        <v>49.000423248983225</v>
      </c>
      <c r="AD57" s="153">
        <v>38980</v>
      </c>
    </row>
    <row r="58" spans="1:30" x14ac:dyDescent="0.25">
      <c r="A58" s="153" t="s">
        <v>608</v>
      </c>
      <c r="B58" s="148">
        <v>1756</v>
      </c>
      <c r="C58" s="148">
        <v>44.855829</v>
      </c>
      <c r="D58" s="148">
        <v>-94.234384000000006</v>
      </c>
      <c r="E58" s="149" t="s">
        <v>308</v>
      </c>
      <c r="F58" s="148" t="s">
        <v>565</v>
      </c>
      <c r="G58" s="150">
        <v>6.1380976764406849</v>
      </c>
      <c r="H58" s="151" t="s">
        <v>313</v>
      </c>
      <c r="I58" s="149" t="s">
        <v>182</v>
      </c>
      <c r="J58" s="149">
        <v>0</v>
      </c>
      <c r="K58" s="149">
        <v>10</v>
      </c>
      <c r="L58" s="149">
        <v>22</v>
      </c>
      <c r="M58" s="149">
        <v>13</v>
      </c>
      <c r="N58" s="149">
        <v>16</v>
      </c>
      <c r="O58" s="149">
        <v>61</v>
      </c>
      <c r="P58" s="157" t="s">
        <v>189</v>
      </c>
      <c r="Q58" s="149">
        <v>29</v>
      </c>
      <c r="R58" s="149">
        <v>15</v>
      </c>
      <c r="S58" s="149">
        <v>13</v>
      </c>
      <c r="T58" s="149">
        <v>5</v>
      </c>
      <c r="U58" s="149">
        <v>62</v>
      </c>
      <c r="V58" s="159" t="s">
        <v>100</v>
      </c>
      <c r="W58" s="148">
        <v>6</v>
      </c>
      <c r="X58" s="152">
        <v>42</v>
      </c>
      <c r="Y58" s="152">
        <v>26</v>
      </c>
      <c r="Z58" s="153">
        <v>41101</v>
      </c>
      <c r="AA58" s="148">
        <v>6</v>
      </c>
      <c r="AB58" s="152">
        <v>43</v>
      </c>
      <c r="AC58" s="154">
        <v>21.35359369753456</v>
      </c>
      <c r="AD58" s="153">
        <v>41123</v>
      </c>
    </row>
    <row r="59" spans="1:30" x14ac:dyDescent="0.25">
      <c r="A59" s="153" t="s">
        <v>596</v>
      </c>
      <c r="B59" s="148">
        <v>1747</v>
      </c>
      <c r="C59" s="148">
        <v>44.876810999999996</v>
      </c>
      <c r="D59" s="148">
        <v>-94.104708000000002</v>
      </c>
      <c r="E59" s="149" t="s">
        <v>311</v>
      </c>
      <c r="F59" s="148" t="s">
        <v>566</v>
      </c>
      <c r="G59" s="150">
        <v>9.914987602008722</v>
      </c>
      <c r="H59" s="151" t="s">
        <v>76</v>
      </c>
      <c r="I59" s="149" t="s">
        <v>240</v>
      </c>
      <c r="J59" s="149">
        <v>0</v>
      </c>
      <c r="K59" s="149">
        <v>5.5</v>
      </c>
      <c r="L59" s="149">
        <v>18.100000000000001</v>
      </c>
      <c r="M59" s="149">
        <v>9</v>
      </c>
      <c r="N59" s="149">
        <v>21</v>
      </c>
      <c r="O59" s="149">
        <v>53.6</v>
      </c>
      <c r="P59" s="157" t="s">
        <v>189</v>
      </c>
      <c r="Q59" s="149"/>
      <c r="R59" s="149"/>
      <c r="S59" s="149"/>
      <c r="T59" s="149"/>
      <c r="U59" s="149"/>
      <c r="V59" s="156"/>
      <c r="W59" s="148">
        <v>6</v>
      </c>
      <c r="X59" s="152">
        <v>42</v>
      </c>
      <c r="Y59" s="152">
        <v>25</v>
      </c>
      <c r="Z59" s="153">
        <v>41121</v>
      </c>
      <c r="AA59" s="148">
        <v>6</v>
      </c>
      <c r="AB59" s="152">
        <v>43</v>
      </c>
      <c r="AC59" s="154">
        <v>33.635278116250269</v>
      </c>
      <c r="AD59" s="153">
        <v>41135</v>
      </c>
    </row>
    <row r="60" spans="1:30" x14ac:dyDescent="0.25">
      <c r="A60" s="153" t="s">
        <v>315</v>
      </c>
      <c r="B60" s="148">
        <v>1735</v>
      </c>
      <c r="C60" s="148">
        <v>44.891418999999999</v>
      </c>
      <c r="D60" s="148">
        <v>-94.253259</v>
      </c>
      <c r="E60" s="149" t="s">
        <v>314</v>
      </c>
      <c r="F60" s="148" t="s">
        <v>567</v>
      </c>
      <c r="G60" s="150">
        <v>18.023017101804381</v>
      </c>
      <c r="H60" s="151" t="s">
        <v>315</v>
      </c>
      <c r="I60" s="149" t="s">
        <v>182</v>
      </c>
      <c r="J60" s="149">
        <v>0</v>
      </c>
      <c r="K60" s="149">
        <v>6.5</v>
      </c>
      <c r="L60" s="149">
        <v>22</v>
      </c>
      <c r="M60" s="149">
        <v>14</v>
      </c>
      <c r="N60" s="149">
        <v>21</v>
      </c>
      <c r="O60" s="149">
        <v>63.5</v>
      </c>
      <c r="P60" s="157" t="s">
        <v>189</v>
      </c>
      <c r="Q60" s="149">
        <v>33</v>
      </c>
      <c r="R60" s="149">
        <v>17</v>
      </c>
      <c r="S60" s="149">
        <v>19</v>
      </c>
      <c r="T60" s="149">
        <v>5</v>
      </c>
      <c r="U60" s="149">
        <v>74</v>
      </c>
      <c r="V60" s="159" t="s">
        <v>297</v>
      </c>
      <c r="W60" s="148">
        <v>6</v>
      </c>
      <c r="X60" s="152">
        <v>42</v>
      </c>
      <c r="Y60" s="152">
        <v>0</v>
      </c>
      <c r="Z60" s="153">
        <v>41101</v>
      </c>
      <c r="AA60" s="148">
        <v>6</v>
      </c>
      <c r="AB60" s="152">
        <v>43</v>
      </c>
      <c r="AC60" s="154">
        <v>49.602820999999992</v>
      </c>
      <c r="AD60" s="153">
        <v>41123</v>
      </c>
    </row>
    <row r="61" spans="1:30" x14ac:dyDescent="0.25">
      <c r="A61" s="153" t="s">
        <v>531</v>
      </c>
      <c r="B61" s="148">
        <v>1764</v>
      </c>
      <c r="C61" s="148">
        <v>44.857411999999997</v>
      </c>
      <c r="D61" s="148">
        <v>-94.051120999999995</v>
      </c>
      <c r="E61" s="149" t="s">
        <v>312</v>
      </c>
      <c r="F61" s="148" t="s">
        <v>568</v>
      </c>
      <c r="G61" s="150">
        <v>26.029231462379187</v>
      </c>
      <c r="H61" s="151" t="s">
        <v>316</v>
      </c>
      <c r="I61" s="149" t="s">
        <v>240</v>
      </c>
      <c r="J61" s="149">
        <v>0</v>
      </c>
      <c r="K61" s="149">
        <v>14</v>
      </c>
      <c r="L61" s="149">
        <v>13.2</v>
      </c>
      <c r="M61" s="149">
        <v>11</v>
      </c>
      <c r="N61" s="149">
        <v>23</v>
      </c>
      <c r="O61" s="149">
        <v>61.2</v>
      </c>
      <c r="P61" s="157" t="s">
        <v>189</v>
      </c>
      <c r="Q61" s="149">
        <v>32</v>
      </c>
      <c r="R61" s="149">
        <v>30</v>
      </c>
      <c r="S61" s="149">
        <v>20</v>
      </c>
      <c r="T61" s="149">
        <v>7</v>
      </c>
      <c r="U61" s="149">
        <v>89</v>
      </c>
      <c r="V61" s="158" t="s">
        <v>242</v>
      </c>
      <c r="W61" s="148">
        <v>6</v>
      </c>
      <c r="X61" s="152">
        <v>42</v>
      </c>
      <c r="Y61" s="152">
        <v>20</v>
      </c>
      <c r="Z61" s="153">
        <v>41121</v>
      </c>
      <c r="AA61" s="148">
        <v>5</v>
      </c>
      <c r="AB61" s="152">
        <v>37</v>
      </c>
      <c r="AC61" s="154">
        <v>26.037480751223502</v>
      </c>
      <c r="AD61" s="153">
        <v>41135</v>
      </c>
    </row>
    <row r="62" spans="1:30" x14ac:dyDescent="0.25">
      <c r="A62" s="153" t="s">
        <v>315</v>
      </c>
      <c r="B62" s="148">
        <v>1735</v>
      </c>
      <c r="C62" s="148">
        <v>44.860157000000001</v>
      </c>
      <c r="D62" s="148">
        <v>-94.212503999999996</v>
      </c>
      <c r="E62" s="149" t="s">
        <v>317</v>
      </c>
      <c r="F62" s="148" t="s">
        <v>567</v>
      </c>
      <c r="G62" s="150">
        <v>26.150853642335836</v>
      </c>
      <c r="H62" s="151" t="s">
        <v>315</v>
      </c>
      <c r="I62" s="149" t="s">
        <v>240</v>
      </c>
      <c r="J62" s="149">
        <v>0</v>
      </c>
      <c r="K62" s="149">
        <v>10.3</v>
      </c>
      <c r="L62" s="149">
        <v>17.600000000000001</v>
      </c>
      <c r="M62" s="149">
        <v>12.5</v>
      </c>
      <c r="N62" s="149">
        <v>22</v>
      </c>
      <c r="O62" s="149">
        <v>62.4</v>
      </c>
      <c r="P62" s="157" t="s">
        <v>189</v>
      </c>
      <c r="Q62" s="149">
        <v>23</v>
      </c>
      <c r="R62" s="149">
        <v>17</v>
      </c>
      <c r="S62" s="149">
        <v>13</v>
      </c>
      <c r="T62" s="149">
        <v>3</v>
      </c>
      <c r="U62" s="149">
        <v>56</v>
      </c>
      <c r="V62" s="159" t="s">
        <v>100</v>
      </c>
      <c r="W62" s="148">
        <v>6</v>
      </c>
      <c r="X62" s="152">
        <v>42</v>
      </c>
      <c r="Y62" s="152">
        <v>5</v>
      </c>
      <c r="Z62" s="153">
        <v>41101</v>
      </c>
      <c r="AA62" s="148">
        <v>5</v>
      </c>
      <c r="AB62" s="152">
        <v>37</v>
      </c>
      <c r="AC62" s="154">
        <v>33.021656138496823</v>
      </c>
      <c r="AD62" s="153">
        <v>41123</v>
      </c>
    </row>
    <row r="63" spans="1:30" x14ac:dyDescent="0.25">
      <c r="A63" s="153" t="s">
        <v>596</v>
      </c>
      <c r="B63" s="148">
        <v>1759</v>
      </c>
      <c r="C63" s="148">
        <v>44.845708999999999</v>
      </c>
      <c r="D63" s="148">
        <v>-94.172016999999997</v>
      </c>
      <c r="E63" s="149" t="s">
        <v>318</v>
      </c>
      <c r="F63" s="148" t="s">
        <v>537</v>
      </c>
      <c r="G63" s="150">
        <v>543.2720306966969</v>
      </c>
      <c r="H63" s="151" t="s">
        <v>81</v>
      </c>
      <c r="I63" s="149" t="s">
        <v>240</v>
      </c>
      <c r="J63" s="149">
        <v>1.3</v>
      </c>
      <c r="K63" s="149">
        <v>8</v>
      </c>
      <c r="L63" s="149">
        <v>20</v>
      </c>
      <c r="M63" s="149">
        <v>13</v>
      </c>
      <c r="N63" s="149">
        <v>18</v>
      </c>
      <c r="O63" s="149">
        <v>60.2</v>
      </c>
      <c r="P63" s="157" t="s">
        <v>189</v>
      </c>
      <c r="Q63" s="149">
        <v>10</v>
      </c>
      <c r="R63" s="149">
        <v>15</v>
      </c>
      <c r="S63" s="149">
        <v>18</v>
      </c>
      <c r="T63" s="149">
        <v>3</v>
      </c>
      <c r="U63" s="149">
        <v>46</v>
      </c>
      <c r="V63" s="159" t="s">
        <v>100</v>
      </c>
      <c r="W63" s="148">
        <v>4</v>
      </c>
      <c r="X63" s="152">
        <v>38</v>
      </c>
      <c r="Y63" s="152">
        <v>16</v>
      </c>
      <c r="Z63" s="153">
        <v>41134</v>
      </c>
      <c r="AA63" s="148">
        <v>2</v>
      </c>
      <c r="AB63" s="152">
        <v>31</v>
      </c>
      <c r="AC63" s="154">
        <v>9.7961245719020695</v>
      </c>
      <c r="AD63" s="153">
        <v>41135</v>
      </c>
    </row>
    <row r="64" spans="1:30" x14ac:dyDescent="0.25">
      <c r="A64" s="148" t="s">
        <v>596</v>
      </c>
      <c r="B64" s="148">
        <v>1754</v>
      </c>
      <c r="C64" s="148">
        <v>44.872439999999997</v>
      </c>
      <c r="D64" s="148">
        <v>-94.064949999999996</v>
      </c>
      <c r="E64" s="149" t="s">
        <v>319</v>
      </c>
      <c r="F64" s="148" t="s">
        <v>537</v>
      </c>
      <c r="G64" s="150">
        <v>562.84729430669086</v>
      </c>
      <c r="H64" s="151" t="s">
        <v>81</v>
      </c>
      <c r="I64" s="149" t="s">
        <v>240</v>
      </c>
      <c r="J64" s="149">
        <v>0</v>
      </c>
      <c r="K64" s="149">
        <v>11</v>
      </c>
      <c r="L64" s="149">
        <v>20.3</v>
      </c>
      <c r="M64" s="149">
        <v>9</v>
      </c>
      <c r="N64" s="149">
        <v>21</v>
      </c>
      <c r="O64" s="149">
        <v>61.3</v>
      </c>
      <c r="P64" s="157" t="s">
        <v>189</v>
      </c>
      <c r="Q64" s="149">
        <v>15</v>
      </c>
      <c r="R64" s="149">
        <v>19</v>
      </c>
      <c r="S64" s="149">
        <v>17</v>
      </c>
      <c r="T64" s="149">
        <v>6</v>
      </c>
      <c r="U64" s="149">
        <v>57</v>
      </c>
      <c r="V64" s="159" t="s">
        <v>100</v>
      </c>
      <c r="W64" s="148">
        <v>4</v>
      </c>
      <c r="X64" s="152">
        <v>38</v>
      </c>
      <c r="Y64" s="152">
        <v>25</v>
      </c>
      <c r="Z64" s="153">
        <v>40435</v>
      </c>
      <c r="AA64" s="148">
        <v>2</v>
      </c>
      <c r="AB64" s="152">
        <v>31</v>
      </c>
      <c r="AC64" s="154">
        <v>30.816508377511823</v>
      </c>
      <c r="AD64" s="153">
        <v>40416</v>
      </c>
    </row>
    <row r="65" spans="1:30" x14ac:dyDescent="0.25">
      <c r="A65" s="153" t="s">
        <v>596</v>
      </c>
      <c r="B65" s="148">
        <v>1754</v>
      </c>
      <c r="C65" s="148">
        <v>44.879216</v>
      </c>
      <c r="D65" s="148">
        <v>-94.029332999999994</v>
      </c>
      <c r="E65" s="149" t="s">
        <v>320</v>
      </c>
      <c r="F65" s="148" t="s">
        <v>537</v>
      </c>
      <c r="G65" s="150">
        <v>564.94788310051354</v>
      </c>
      <c r="H65" s="151" t="s">
        <v>81</v>
      </c>
      <c r="I65" s="149" t="s">
        <v>240</v>
      </c>
      <c r="J65" s="149">
        <v>1</v>
      </c>
      <c r="K65" s="149">
        <v>8.5</v>
      </c>
      <c r="L65" s="149">
        <v>14.7</v>
      </c>
      <c r="M65" s="149">
        <v>10</v>
      </c>
      <c r="N65" s="149">
        <v>24</v>
      </c>
      <c r="O65" s="149">
        <v>58.2</v>
      </c>
      <c r="P65" s="157" t="s">
        <v>189</v>
      </c>
      <c r="Q65" s="149">
        <v>9</v>
      </c>
      <c r="R65" s="149">
        <v>17</v>
      </c>
      <c r="S65" s="149">
        <v>20</v>
      </c>
      <c r="T65" s="149">
        <v>3</v>
      </c>
      <c r="U65" s="149">
        <v>49</v>
      </c>
      <c r="V65" s="159" t="s">
        <v>100</v>
      </c>
      <c r="W65" s="148">
        <v>4</v>
      </c>
      <c r="X65" s="152">
        <v>38</v>
      </c>
      <c r="Y65" s="152">
        <v>28</v>
      </c>
      <c r="Z65" s="153">
        <v>41135</v>
      </c>
      <c r="AA65" s="148">
        <v>2</v>
      </c>
      <c r="AB65" s="152">
        <v>31</v>
      </c>
      <c r="AC65" s="154">
        <v>16.764469999999999</v>
      </c>
      <c r="AD65" s="153">
        <v>41129</v>
      </c>
    </row>
    <row r="66" spans="1:30" x14ac:dyDescent="0.25">
      <c r="A66" s="153" t="s">
        <v>608</v>
      </c>
      <c r="B66" s="148">
        <v>1741</v>
      </c>
      <c r="C66" s="148">
        <v>44.862957000000002</v>
      </c>
      <c r="D66" s="148">
        <v>-94.337238999999997</v>
      </c>
      <c r="E66" s="149" t="s">
        <v>321</v>
      </c>
      <c r="F66" s="148" t="s">
        <v>569</v>
      </c>
      <c r="G66" s="150">
        <v>453.98606096303666</v>
      </c>
      <c r="H66" s="151" t="s">
        <v>81</v>
      </c>
      <c r="I66" s="149" t="s">
        <v>240</v>
      </c>
      <c r="J66" s="149">
        <v>1.25</v>
      </c>
      <c r="K66" s="149">
        <v>12.5</v>
      </c>
      <c r="L66" s="149">
        <v>21.8</v>
      </c>
      <c r="M66" s="149">
        <v>7</v>
      </c>
      <c r="N66" s="149">
        <v>23</v>
      </c>
      <c r="O66" s="149">
        <v>65.599999999999994</v>
      </c>
      <c r="P66" s="124" t="s">
        <v>255</v>
      </c>
      <c r="Q66" s="149">
        <v>19</v>
      </c>
      <c r="R66" s="149">
        <v>21</v>
      </c>
      <c r="S66" s="149">
        <v>11</v>
      </c>
      <c r="T66" s="149">
        <v>3</v>
      </c>
      <c r="U66" s="149">
        <v>54</v>
      </c>
      <c r="V66" s="159" t="s">
        <v>100</v>
      </c>
      <c r="W66" s="148">
        <v>5</v>
      </c>
      <c r="X66" s="152">
        <v>47</v>
      </c>
      <c r="Y66" s="152">
        <v>30</v>
      </c>
      <c r="Z66" s="153">
        <v>41128</v>
      </c>
      <c r="AA66" s="148">
        <v>7</v>
      </c>
      <c r="AB66" s="152">
        <v>41</v>
      </c>
      <c r="AC66" s="154">
        <v>35.349036567788154</v>
      </c>
      <c r="AD66" s="153">
        <v>41123</v>
      </c>
    </row>
    <row r="67" spans="1:30" x14ac:dyDescent="0.25">
      <c r="A67" s="153" t="s">
        <v>608</v>
      </c>
      <c r="B67" s="148">
        <v>1770</v>
      </c>
      <c r="C67" s="148">
        <v>44.841360000000002</v>
      </c>
      <c r="D67" s="148">
        <v>-94.215956000000006</v>
      </c>
      <c r="E67" s="149" t="s">
        <v>322</v>
      </c>
      <c r="F67" s="148" t="s">
        <v>569</v>
      </c>
      <c r="G67" s="150">
        <v>502.57968172680148</v>
      </c>
      <c r="H67" s="151" t="s">
        <v>81</v>
      </c>
      <c r="I67" s="149" t="s">
        <v>240</v>
      </c>
      <c r="J67" s="149">
        <v>2.5</v>
      </c>
      <c r="K67" s="149">
        <v>8</v>
      </c>
      <c r="L67" s="149">
        <v>20.399999999999999</v>
      </c>
      <c r="M67" s="149">
        <v>12</v>
      </c>
      <c r="N67" s="149">
        <v>25</v>
      </c>
      <c r="O67" s="149">
        <v>67.900000000000006</v>
      </c>
      <c r="P67" s="124" t="s">
        <v>255</v>
      </c>
      <c r="Q67" s="149">
        <v>28</v>
      </c>
      <c r="R67" s="149">
        <v>33</v>
      </c>
      <c r="S67" s="149">
        <v>32</v>
      </c>
      <c r="T67" s="149">
        <v>11</v>
      </c>
      <c r="U67" s="149">
        <v>104</v>
      </c>
      <c r="V67" s="158" t="s">
        <v>242</v>
      </c>
      <c r="W67" s="148">
        <v>4</v>
      </c>
      <c r="X67" s="152">
        <v>38</v>
      </c>
      <c r="Y67" s="152">
        <v>25</v>
      </c>
      <c r="Z67" s="153">
        <v>41130</v>
      </c>
      <c r="AA67" s="148">
        <v>2</v>
      </c>
      <c r="AB67" s="152">
        <v>31</v>
      </c>
      <c r="AC67" s="154">
        <v>18.359853518775324</v>
      </c>
      <c r="AD67" s="153">
        <v>41123</v>
      </c>
    </row>
    <row r="68" spans="1:30" x14ac:dyDescent="0.25">
      <c r="A68" s="153" t="s">
        <v>323</v>
      </c>
      <c r="B68" s="148">
        <v>1758</v>
      </c>
      <c r="C68" s="148">
        <v>44.850189</v>
      </c>
      <c r="D68" s="148">
        <v>-94.346108000000001</v>
      </c>
      <c r="E68" s="149" t="s">
        <v>309</v>
      </c>
      <c r="F68" s="148" t="s">
        <v>570</v>
      </c>
      <c r="G68" s="150">
        <v>13.282532019036953</v>
      </c>
      <c r="H68" s="151" t="s">
        <v>323</v>
      </c>
      <c r="I68" s="149" t="s">
        <v>182</v>
      </c>
      <c r="J68" s="149">
        <v>0</v>
      </c>
      <c r="K68" s="149">
        <v>9</v>
      </c>
      <c r="L68" s="149">
        <v>10.6</v>
      </c>
      <c r="M68" s="149">
        <v>5</v>
      </c>
      <c r="N68" s="149">
        <v>4</v>
      </c>
      <c r="O68" s="149">
        <v>28.6</v>
      </c>
      <c r="P68" s="121" t="s">
        <v>75</v>
      </c>
      <c r="Q68" s="149">
        <v>29</v>
      </c>
      <c r="R68" s="149">
        <v>15</v>
      </c>
      <c r="S68" s="149">
        <v>19</v>
      </c>
      <c r="T68" s="149">
        <v>3</v>
      </c>
      <c r="U68" s="149">
        <v>66</v>
      </c>
      <c r="V68" s="159" t="s">
        <v>297</v>
      </c>
      <c r="W68" s="148">
        <v>7</v>
      </c>
      <c r="X68" s="152">
        <v>42</v>
      </c>
      <c r="Y68" s="152">
        <v>33</v>
      </c>
      <c r="Z68" s="153">
        <v>41101</v>
      </c>
      <c r="AA68" s="148">
        <v>7</v>
      </c>
      <c r="AB68" s="152">
        <v>41</v>
      </c>
      <c r="AC68" s="154">
        <v>42.129456692460565</v>
      </c>
      <c r="AD68" s="153">
        <v>41123</v>
      </c>
    </row>
    <row r="69" spans="1:30" x14ac:dyDescent="0.25">
      <c r="A69" s="153" t="s">
        <v>335</v>
      </c>
      <c r="B69" s="148">
        <v>1744</v>
      </c>
      <c r="C69" s="148">
        <v>44.886437000000001</v>
      </c>
      <c r="D69" s="148">
        <v>-94.030539000000005</v>
      </c>
      <c r="E69" s="149" t="s">
        <v>329</v>
      </c>
      <c r="F69" s="148" t="s">
        <v>571</v>
      </c>
      <c r="G69" s="150">
        <v>3.4495525155132856</v>
      </c>
      <c r="H69" s="151" t="s">
        <v>334</v>
      </c>
      <c r="I69" s="149" t="s">
        <v>182</v>
      </c>
      <c r="J69" s="149">
        <v>1</v>
      </c>
      <c r="K69" s="149">
        <v>10</v>
      </c>
      <c r="L69" s="149">
        <v>14</v>
      </c>
      <c r="M69" s="149">
        <v>4</v>
      </c>
      <c r="N69" s="149">
        <v>5</v>
      </c>
      <c r="O69" s="149">
        <v>34</v>
      </c>
      <c r="P69" s="121" t="s">
        <v>75</v>
      </c>
      <c r="Q69" s="149"/>
      <c r="R69" s="149"/>
      <c r="S69" s="149"/>
      <c r="T69" s="149"/>
      <c r="U69" s="149"/>
      <c r="V69" s="156"/>
      <c r="W69" s="148">
        <v>6</v>
      </c>
      <c r="X69" s="152">
        <v>42</v>
      </c>
      <c r="Y69" s="152">
        <v>4</v>
      </c>
      <c r="Z69" s="153">
        <v>41128</v>
      </c>
      <c r="AA69" s="148"/>
      <c r="AB69" s="152"/>
      <c r="AC69" s="154"/>
      <c r="AD69" s="153"/>
    </row>
    <row r="70" spans="1:30" x14ac:dyDescent="0.25">
      <c r="A70" s="148" t="s">
        <v>335</v>
      </c>
      <c r="B70" s="148">
        <v>1705</v>
      </c>
      <c r="C70" s="148">
        <v>44.918340000000001</v>
      </c>
      <c r="D70" s="148">
        <v>-94.143680000000003</v>
      </c>
      <c r="E70" s="149" t="s">
        <v>331</v>
      </c>
      <c r="F70" s="148" t="s">
        <v>572</v>
      </c>
      <c r="G70" s="150">
        <v>25.81795636119735</v>
      </c>
      <c r="H70" s="151" t="s">
        <v>335</v>
      </c>
      <c r="I70" s="149" t="s">
        <v>182</v>
      </c>
      <c r="J70" s="149">
        <v>0</v>
      </c>
      <c r="K70" s="149">
        <v>10</v>
      </c>
      <c r="L70" s="149">
        <v>9</v>
      </c>
      <c r="M70" s="149">
        <v>5</v>
      </c>
      <c r="N70" s="149">
        <v>14</v>
      </c>
      <c r="O70" s="149">
        <v>38</v>
      </c>
      <c r="P70" s="121" t="s">
        <v>75</v>
      </c>
      <c r="Q70" s="149"/>
      <c r="R70" s="149"/>
      <c r="S70" s="149"/>
      <c r="T70" s="149"/>
      <c r="U70" s="149"/>
      <c r="V70" s="156"/>
      <c r="W70" s="148">
        <v>7</v>
      </c>
      <c r="X70" s="152">
        <v>42</v>
      </c>
      <c r="Y70" s="152">
        <v>6</v>
      </c>
      <c r="Z70" s="153">
        <v>39275</v>
      </c>
      <c r="AA70" s="148"/>
      <c r="AB70" s="152"/>
      <c r="AC70" s="154"/>
      <c r="AD70" s="153"/>
    </row>
    <row r="71" spans="1:30" x14ac:dyDescent="0.25">
      <c r="A71" s="153" t="s">
        <v>335</v>
      </c>
      <c r="B71" s="148">
        <v>1744</v>
      </c>
      <c r="C71" s="148">
        <v>44.898600999999999</v>
      </c>
      <c r="D71" s="148">
        <v>-94.032792000000001</v>
      </c>
      <c r="E71" s="149" t="s">
        <v>333</v>
      </c>
      <c r="F71" s="148" t="s">
        <v>573</v>
      </c>
      <c r="G71" s="150">
        <v>34.479193033824394</v>
      </c>
      <c r="H71" s="151" t="s">
        <v>335</v>
      </c>
      <c r="I71" s="149" t="s">
        <v>240</v>
      </c>
      <c r="J71" s="149">
        <v>0</v>
      </c>
      <c r="K71" s="149">
        <v>11.5</v>
      </c>
      <c r="L71" s="149">
        <v>16.399999999999999</v>
      </c>
      <c r="M71" s="149">
        <v>7</v>
      </c>
      <c r="N71" s="149">
        <v>22</v>
      </c>
      <c r="O71" s="149">
        <v>56.9</v>
      </c>
      <c r="P71" s="157" t="s">
        <v>189</v>
      </c>
      <c r="Q71" s="149">
        <v>34</v>
      </c>
      <c r="R71" s="149">
        <v>46</v>
      </c>
      <c r="S71" s="149">
        <v>32</v>
      </c>
      <c r="T71" s="149">
        <v>5</v>
      </c>
      <c r="U71" s="149">
        <v>117</v>
      </c>
      <c r="V71" s="121" t="s">
        <v>336</v>
      </c>
      <c r="W71" s="148">
        <v>6</v>
      </c>
      <c r="X71" s="152">
        <v>42</v>
      </c>
      <c r="Y71" s="152">
        <v>29</v>
      </c>
      <c r="Z71" s="153">
        <v>41120</v>
      </c>
      <c r="AA71" s="148">
        <v>6</v>
      </c>
      <c r="AB71" s="152">
        <v>43</v>
      </c>
      <c r="AC71" s="154">
        <v>58.989434021979747</v>
      </c>
      <c r="AD71" s="153">
        <v>41135</v>
      </c>
    </row>
    <row r="72" spans="1:30" x14ac:dyDescent="0.25">
      <c r="A72" s="153" t="s">
        <v>803</v>
      </c>
      <c r="B72" s="148">
        <v>1721</v>
      </c>
      <c r="C72" s="148">
        <v>44.925863</v>
      </c>
      <c r="D72" s="148">
        <v>-94.032576000000006</v>
      </c>
      <c r="E72" s="149" t="s">
        <v>346</v>
      </c>
      <c r="F72" s="148" t="s">
        <v>574</v>
      </c>
      <c r="G72" s="150">
        <v>6.8466337476738461</v>
      </c>
      <c r="H72" s="151" t="s">
        <v>347</v>
      </c>
      <c r="I72" s="149" t="s">
        <v>182</v>
      </c>
      <c r="J72" s="149">
        <v>0</v>
      </c>
      <c r="K72" s="149">
        <v>12</v>
      </c>
      <c r="L72" s="149">
        <v>14.3</v>
      </c>
      <c r="M72" s="149">
        <v>6</v>
      </c>
      <c r="N72" s="149">
        <v>14</v>
      </c>
      <c r="O72" s="149">
        <v>46.3</v>
      </c>
      <c r="P72" s="157" t="s">
        <v>189</v>
      </c>
      <c r="Q72" s="149">
        <v>25</v>
      </c>
      <c r="R72" s="149">
        <v>22</v>
      </c>
      <c r="S72" s="149">
        <v>16</v>
      </c>
      <c r="T72" s="149">
        <v>5</v>
      </c>
      <c r="U72" s="149">
        <v>68</v>
      </c>
      <c r="V72" s="155" t="s">
        <v>349</v>
      </c>
      <c r="W72" s="148">
        <v>6</v>
      </c>
      <c r="X72" s="152">
        <v>42</v>
      </c>
      <c r="Y72" s="152">
        <v>21</v>
      </c>
      <c r="Z72" s="153">
        <v>41108</v>
      </c>
      <c r="AA72" s="148"/>
      <c r="AB72" s="152"/>
      <c r="AC72" s="154"/>
      <c r="AD72" s="153"/>
    </row>
    <row r="73" spans="1:30" x14ac:dyDescent="0.25">
      <c r="A73" s="153" t="s">
        <v>803</v>
      </c>
      <c r="B73" s="148">
        <v>1691</v>
      </c>
      <c r="C73" s="148">
        <v>44.975144999999998</v>
      </c>
      <c r="D73" s="148">
        <v>-94.053325999999998</v>
      </c>
      <c r="E73" s="149" t="s">
        <v>344</v>
      </c>
      <c r="F73" s="148" t="s">
        <v>575</v>
      </c>
      <c r="G73" s="150">
        <v>21.083031149513655</v>
      </c>
      <c r="H73" s="151" t="s">
        <v>348</v>
      </c>
      <c r="I73" s="149" t="s">
        <v>182</v>
      </c>
      <c r="J73" s="149">
        <v>0</v>
      </c>
      <c r="K73" s="149">
        <v>5</v>
      </c>
      <c r="L73" s="149">
        <v>17.55</v>
      </c>
      <c r="M73" s="149">
        <v>8</v>
      </c>
      <c r="N73" s="149">
        <v>15</v>
      </c>
      <c r="O73" s="149">
        <v>45.55</v>
      </c>
      <c r="P73" s="157" t="s">
        <v>189</v>
      </c>
      <c r="Q73" s="149">
        <v>17</v>
      </c>
      <c r="R73" s="149">
        <v>13</v>
      </c>
      <c r="S73" s="149">
        <v>13</v>
      </c>
      <c r="T73" s="149">
        <v>3</v>
      </c>
      <c r="U73" s="149">
        <v>46</v>
      </c>
      <c r="V73" s="155" t="s">
        <v>349</v>
      </c>
      <c r="W73" s="148">
        <v>6</v>
      </c>
      <c r="X73" s="152">
        <v>42</v>
      </c>
      <c r="Y73" s="152">
        <v>20</v>
      </c>
      <c r="Z73" s="153">
        <v>41120</v>
      </c>
      <c r="AA73" s="148">
        <v>5</v>
      </c>
      <c r="AB73" s="152">
        <v>37</v>
      </c>
      <c r="AC73" s="154">
        <v>35.545069200223473</v>
      </c>
      <c r="AD73" s="153">
        <v>41129</v>
      </c>
    </row>
    <row r="74" spans="1:30" x14ac:dyDescent="0.25">
      <c r="A74" s="153" t="s">
        <v>803</v>
      </c>
      <c r="B74" s="148">
        <v>1719</v>
      </c>
      <c r="C74" s="148">
        <v>44.924931000000001</v>
      </c>
      <c r="D74" s="148">
        <v>-93.971297000000007</v>
      </c>
      <c r="E74" s="149" t="s">
        <v>340</v>
      </c>
      <c r="F74" s="148" t="s">
        <v>576</v>
      </c>
      <c r="G74" s="150">
        <v>31.302769185299468</v>
      </c>
      <c r="H74" s="151" t="s">
        <v>233</v>
      </c>
      <c r="I74" s="149" t="s">
        <v>182</v>
      </c>
      <c r="J74" s="149">
        <v>0</v>
      </c>
      <c r="K74" s="149">
        <v>10.5</v>
      </c>
      <c r="L74" s="149">
        <v>9</v>
      </c>
      <c r="M74" s="149">
        <v>10</v>
      </c>
      <c r="N74" s="149">
        <v>7</v>
      </c>
      <c r="O74" s="149">
        <v>36.5</v>
      </c>
      <c r="P74" s="121" t="s">
        <v>75</v>
      </c>
      <c r="Q74" s="149">
        <v>17</v>
      </c>
      <c r="R74" s="149">
        <v>24</v>
      </c>
      <c r="S74" s="149">
        <v>22</v>
      </c>
      <c r="T74" s="149">
        <v>5</v>
      </c>
      <c r="U74" s="149">
        <v>68</v>
      </c>
      <c r="V74" s="155" t="s">
        <v>349</v>
      </c>
      <c r="W74" s="148">
        <v>6</v>
      </c>
      <c r="X74" s="152">
        <v>42</v>
      </c>
      <c r="Y74" s="152">
        <v>33</v>
      </c>
      <c r="Z74" s="153">
        <v>41108</v>
      </c>
      <c r="AA74" s="148"/>
      <c r="AB74" s="152"/>
      <c r="AC74" s="154"/>
      <c r="AD74" s="153"/>
    </row>
    <row r="75" spans="1:30" x14ac:dyDescent="0.25">
      <c r="A75" s="153" t="s">
        <v>803</v>
      </c>
      <c r="B75" s="148">
        <v>1719</v>
      </c>
      <c r="C75" s="148">
        <v>44.920153999999997</v>
      </c>
      <c r="D75" s="148">
        <v>-93.971328999999997</v>
      </c>
      <c r="E75" s="149" t="s">
        <v>342</v>
      </c>
      <c r="F75" s="148" t="s">
        <v>577</v>
      </c>
      <c r="G75" s="150">
        <v>35.302053954216802</v>
      </c>
      <c r="H75" s="151" t="s">
        <v>233</v>
      </c>
      <c r="I75" s="149" t="s">
        <v>240</v>
      </c>
      <c r="J75" s="149">
        <v>0</v>
      </c>
      <c r="K75" s="149">
        <v>12.5</v>
      </c>
      <c r="L75" s="149">
        <v>11.4</v>
      </c>
      <c r="M75" s="149">
        <v>6</v>
      </c>
      <c r="N75" s="149">
        <v>17</v>
      </c>
      <c r="O75" s="149">
        <v>46.9</v>
      </c>
      <c r="P75" s="157" t="s">
        <v>189</v>
      </c>
      <c r="Q75" s="149"/>
      <c r="R75" s="149"/>
      <c r="S75" s="149"/>
      <c r="T75" s="149"/>
      <c r="U75" s="152"/>
      <c r="V75" s="152"/>
      <c r="W75" s="148">
        <v>6</v>
      </c>
      <c r="X75" s="152">
        <v>42</v>
      </c>
      <c r="Y75" s="152">
        <v>23</v>
      </c>
      <c r="Z75" s="153">
        <v>41128</v>
      </c>
      <c r="AA75" s="148">
        <v>5</v>
      </c>
      <c r="AB75" s="152">
        <v>37</v>
      </c>
      <c r="AC75" s="154">
        <v>21.214056339949881</v>
      </c>
      <c r="AD75" s="153">
        <v>41130</v>
      </c>
    </row>
    <row r="76" spans="1:30" x14ac:dyDescent="0.25">
      <c r="A76" s="153" t="s">
        <v>584</v>
      </c>
      <c r="B76" s="148">
        <v>1731</v>
      </c>
      <c r="C76" s="148">
        <v>44.931944000000001</v>
      </c>
      <c r="D76" s="148">
        <v>-93.910173999999998</v>
      </c>
      <c r="E76" s="149" t="s">
        <v>355</v>
      </c>
      <c r="F76" s="148" t="s">
        <v>578</v>
      </c>
      <c r="G76" s="150">
        <v>6.1453950072380836</v>
      </c>
      <c r="H76" s="151" t="s">
        <v>365</v>
      </c>
      <c r="I76" s="149" t="s">
        <v>240</v>
      </c>
      <c r="J76" s="149">
        <v>0</v>
      </c>
      <c r="K76" s="149">
        <v>11</v>
      </c>
      <c r="L76" s="149">
        <v>16.5</v>
      </c>
      <c r="M76" s="149">
        <v>7</v>
      </c>
      <c r="N76" s="149">
        <v>18</v>
      </c>
      <c r="O76" s="149">
        <v>52.5</v>
      </c>
      <c r="P76" s="157" t="s">
        <v>189</v>
      </c>
      <c r="Q76" s="149">
        <v>17</v>
      </c>
      <c r="R76" s="149">
        <v>20</v>
      </c>
      <c r="S76" s="149">
        <v>16</v>
      </c>
      <c r="T76" s="149">
        <v>3</v>
      </c>
      <c r="U76" s="149">
        <v>56</v>
      </c>
      <c r="V76" s="159" t="s">
        <v>100</v>
      </c>
      <c r="W76" s="148">
        <v>6</v>
      </c>
      <c r="X76" s="152">
        <v>42</v>
      </c>
      <c r="Y76" s="152">
        <v>9</v>
      </c>
      <c r="Z76" s="153">
        <v>41127</v>
      </c>
      <c r="AA76" s="148">
        <v>5</v>
      </c>
      <c r="AB76" s="152">
        <v>37</v>
      </c>
      <c r="AC76" s="154">
        <v>29.845125182203439</v>
      </c>
      <c r="AD76" s="153">
        <v>41130</v>
      </c>
    </row>
    <row r="77" spans="1:30" x14ac:dyDescent="0.25">
      <c r="A77" s="153" t="s">
        <v>584</v>
      </c>
      <c r="B77" s="148">
        <v>1748</v>
      </c>
      <c r="C77" s="148">
        <v>44.905596000000003</v>
      </c>
      <c r="D77" s="148">
        <v>-93.909996000000007</v>
      </c>
      <c r="E77" s="149" t="s">
        <v>361</v>
      </c>
      <c r="F77" s="148" t="s">
        <v>579</v>
      </c>
      <c r="G77" s="150">
        <v>6.5554354996633561</v>
      </c>
      <c r="H77" s="151" t="s">
        <v>366</v>
      </c>
      <c r="I77" s="149" t="s">
        <v>182</v>
      </c>
      <c r="J77" s="149">
        <v>0</v>
      </c>
      <c r="K77" s="149">
        <v>6.5</v>
      </c>
      <c r="L77" s="149">
        <v>3</v>
      </c>
      <c r="M77" s="149">
        <v>4</v>
      </c>
      <c r="N77" s="149">
        <v>4</v>
      </c>
      <c r="O77" s="149">
        <v>17.5</v>
      </c>
      <c r="P77" s="121" t="s">
        <v>75</v>
      </c>
      <c r="Q77" s="149">
        <v>22</v>
      </c>
      <c r="R77" s="149">
        <v>9</v>
      </c>
      <c r="S77" s="149">
        <v>26</v>
      </c>
      <c r="T77" s="149">
        <v>5</v>
      </c>
      <c r="U77" s="149">
        <v>62</v>
      </c>
      <c r="V77" s="159" t="s">
        <v>297</v>
      </c>
      <c r="W77" s="148">
        <v>7</v>
      </c>
      <c r="X77" s="152">
        <v>42</v>
      </c>
      <c r="Y77" s="152">
        <v>16</v>
      </c>
      <c r="Z77" s="153">
        <v>41128</v>
      </c>
      <c r="AA77" s="148">
        <v>6</v>
      </c>
      <c r="AB77" s="152">
        <v>43</v>
      </c>
      <c r="AC77" s="154">
        <v>18.4805271</v>
      </c>
      <c r="AD77" s="153">
        <v>41130</v>
      </c>
    </row>
    <row r="78" spans="1:30" x14ac:dyDescent="0.25">
      <c r="A78" s="153" t="s">
        <v>583</v>
      </c>
      <c r="B78" s="148">
        <v>1778</v>
      </c>
      <c r="C78" s="148">
        <v>44.819070000000004</v>
      </c>
      <c r="D78" s="148">
        <v>-93.968673999999993</v>
      </c>
      <c r="E78" s="149" t="s">
        <v>359</v>
      </c>
      <c r="F78" s="148" t="s">
        <v>580</v>
      </c>
      <c r="G78" s="150">
        <v>12.436389138481413</v>
      </c>
      <c r="H78" s="151" t="s">
        <v>76</v>
      </c>
      <c r="I78" s="149" t="s">
        <v>182</v>
      </c>
      <c r="J78" s="149">
        <v>0</v>
      </c>
      <c r="K78" s="149">
        <v>9</v>
      </c>
      <c r="L78" s="149">
        <v>12.4</v>
      </c>
      <c r="M78" s="149">
        <v>15</v>
      </c>
      <c r="N78" s="149">
        <v>17</v>
      </c>
      <c r="O78" s="149">
        <v>53.4</v>
      </c>
      <c r="P78" s="157" t="s">
        <v>189</v>
      </c>
      <c r="Q78" s="149">
        <v>33</v>
      </c>
      <c r="R78" s="149">
        <v>17</v>
      </c>
      <c r="S78" s="149">
        <v>20</v>
      </c>
      <c r="T78" s="149">
        <v>3</v>
      </c>
      <c r="U78" s="149">
        <v>73</v>
      </c>
      <c r="V78" s="159" t="s">
        <v>100</v>
      </c>
      <c r="W78" s="148">
        <v>6</v>
      </c>
      <c r="X78" s="152">
        <v>42</v>
      </c>
      <c r="Y78" s="152">
        <v>16</v>
      </c>
      <c r="Z78" s="153">
        <v>41102</v>
      </c>
      <c r="AA78" s="148">
        <v>6</v>
      </c>
      <c r="AB78" s="152">
        <v>43</v>
      </c>
      <c r="AC78" s="154">
        <v>40.966947321759719</v>
      </c>
      <c r="AD78" s="153">
        <v>41135</v>
      </c>
    </row>
    <row r="79" spans="1:30" x14ac:dyDescent="0.25">
      <c r="A79" s="153" t="s">
        <v>583</v>
      </c>
      <c r="B79" s="148">
        <v>1766</v>
      </c>
      <c r="C79" s="148">
        <v>44.844155000000001</v>
      </c>
      <c r="D79" s="148">
        <v>-93.970331000000002</v>
      </c>
      <c r="E79" s="149" t="s">
        <v>367</v>
      </c>
      <c r="F79" s="148" t="s">
        <v>538</v>
      </c>
      <c r="G79" s="150">
        <v>1110.7065661394099</v>
      </c>
      <c r="H79" s="151" t="s">
        <v>81</v>
      </c>
      <c r="I79" s="149" t="s">
        <v>240</v>
      </c>
      <c r="J79" s="149">
        <v>0</v>
      </c>
      <c r="K79" s="149">
        <v>8</v>
      </c>
      <c r="L79" s="149">
        <v>12.4</v>
      </c>
      <c r="M79" s="149">
        <v>13</v>
      </c>
      <c r="N79" s="149">
        <v>16</v>
      </c>
      <c r="O79" s="149">
        <v>49.4</v>
      </c>
      <c r="P79" s="157" t="s">
        <v>189</v>
      </c>
      <c r="Q79" s="149">
        <v>17</v>
      </c>
      <c r="R79" s="149">
        <v>15</v>
      </c>
      <c r="S79" s="149">
        <v>16</v>
      </c>
      <c r="T79" s="149">
        <v>5</v>
      </c>
      <c r="U79" s="149">
        <v>53</v>
      </c>
      <c r="V79" s="159" t="s">
        <v>100</v>
      </c>
      <c r="W79" s="148">
        <v>4</v>
      </c>
      <c r="X79" s="152">
        <v>38</v>
      </c>
      <c r="Y79" s="152">
        <v>40</v>
      </c>
      <c r="Z79" s="153">
        <v>41135</v>
      </c>
      <c r="AA79" s="148">
        <v>2</v>
      </c>
      <c r="AB79" s="152">
        <v>31</v>
      </c>
      <c r="AC79" s="154">
        <v>19.299146526449313</v>
      </c>
      <c r="AD79" s="153">
        <v>41130</v>
      </c>
    </row>
    <row r="80" spans="1:30" x14ac:dyDescent="0.25">
      <c r="A80" s="153" t="s">
        <v>584</v>
      </c>
      <c r="B80" s="148">
        <v>1710</v>
      </c>
      <c r="C80" s="148">
        <v>44.942124</v>
      </c>
      <c r="D80" s="148">
        <v>-93.859271000000007</v>
      </c>
      <c r="E80" s="149" t="s">
        <v>368</v>
      </c>
      <c r="F80" s="148" t="s">
        <v>538</v>
      </c>
      <c r="G80" s="150">
        <v>1172.2168099065134</v>
      </c>
      <c r="H80" s="151" t="s">
        <v>81</v>
      </c>
      <c r="I80" s="149" t="s">
        <v>240</v>
      </c>
      <c r="J80" s="149">
        <v>2.5</v>
      </c>
      <c r="K80" s="149">
        <v>9</v>
      </c>
      <c r="L80" s="149">
        <v>13.1</v>
      </c>
      <c r="M80" s="149">
        <v>7</v>
      </c>
      <c r="N80" s="149">
        <v>16</v>
      </c>
      <c r="O80" s="149">
        <v>47.6</v>
      </c>
      <c r="P80" s="157" t="s">
        <v>189</v>
      </c>
      <c r="Q80" s="149">
        <v>20</v>
      </c>
      <c r="R80" s="149">
        <v>13</v>
      </c>
      <c r="S80" s="149">
        <v>22</v>
      </c>
      <c r="T80" s="149">
        <v>5</v>
      </c>
      <c r="U80" s="149">
        <v>60</v>
      </c>
      <c r="V80" s="159" t="s">
        <v>100</v>
      </c>
      <c r="W80" s="148">
        <v>4</v>
      </c>
      <c r="X80" s="152">
        <v>38</v>
      </c>
      <c r="Y80" s="152">
        <v>23</v>
      </c>
      <c r="Z80" s="153">
        <v>41136</v>
      </c>
      <c r="AA80" s="148">
        <v>2</v>
      </c>
      <c r="AB80" s="152">
        <v>31</v>
      </c>
      <c r="AC80" s="154">
        <v>26.375009939575737</v>
      </c>
      <c r="AD80" s="153">
        <v>41130</v>
      </c>
    </row>
    <row r="81" spans="1:30" x14ac:dyDescent="0.25">
      <c r="A81" s="153" t="s">
        <v>584</v>
      </c>
      <c r="B81" s="148">
        <v>1694</v>
      </c>
      <c r="C81" s="148">
        <v>44.994261000000002</v>
      </c>
      <c r="D81" s="148">
        <v>-93.802501000000007</v>
      </c>
      <c r="E81" s="149" t="s">
        <v>369</v>
      </c>
      <c r="F81" s="148" t="s">
        <v>538</v>
      </c>
      <c r="G81" s="150">
        <v>1200.5485229814435</v>
      </c>
      <c r="H81" s="151" t="s">
        <v>81</v>
      </c>
      <c r="I81" s="149" t="s">
        <v>240</v>
      </c>
      <c r="J81" s="149">
        <v>2.5</v>
      </c>
      <c r="K81" s="149">
        <v>8.5</v>
      </c>
      <c r="L81" s="149">
        <v>11.6</v>
      </c>
      <c r="M81" s="149">
        <v>13</v>
      </c>
      <c r="N81" s="149">
        <v>18.5</v>
      </c>
      <c r="O81" s="149">
        <v>54.1</v>
      </c>
      <c r="P81" s="157" t="s">
        <v>189</v>
      </c>
      <c r="Q81" s="149">
        <v>13</v>
      </c>
      <c r="R81" s="149">
        <v>17</v>
      </c>
      <c r="S81" s="149">
        <v>16</v>
      </c>
      <c r="T81" s="149">
        <v>3</v>
      </c>
      <c r="U81" s="149">
        <v>49</v>
      </c>
      <c r="V81" s="159" t="s">
        <v>100</v>
      </c>
      <c r="W81" s="148">
        <v>4</v>
      </c>
      <c r="X81" s="152">
        <v>38</v>
      </c>
      <c r="Y81" s="152">
        <v>18</v>
      </c>
      <c r="Z81" s="153">
        <v>41136</v>
      </c>
      <c r="AA81" s="148">
        <v>2</v>
      </c>
      <c r="AB81" s="152">
        <v>31</v>
      </c>
      <c r="AC81" s="154">
        <v>30.185764797174976</v>
      </c>
      <c r="AD81" s="153">
        <v>41130</v>
      </c>
    </row>
    <row r="82" spans="1:30" x14ac:dyDescent="0.25">
      <c r="A82" s="153" t="s">
        <v>582</v>
      </c>
      <c r="B82" s="148">
        <v>1652</v>
      </c>
      <c r="C82" s="148">
        <v>45.042189999999998</v>
      </c>
      <c r="D82" s="148">
        <v>-93.789928000000003</v>
      </c>
      <c r="E82" s="149" t="s">
        <v>370</v>
      </c>
      <c r="F82" s="148" t="s">
        <v>538</v>
      </c>
      <c r="G82" s="150">
        <v>1270.4958711181112</v>
      </c>
      <c r="H82" s="151" t="s">
        <v>81</v>
      </c>
      <c r="I82" s="149" t="s">
        <v>240</v>
      </c>
      <c r="J82" s="149">
        <v>2</v>
      </c>
      <c r="K82" s="149">
        <v>10</v>
      </c>
      <c r="L82" s="149">
        <v>17.8</v>
      </c>
      <c r="M82" s="149">
        <v>12</v>
      </c>
      <c r="N82" s="149">
        <v>21</v>
      </c>
      <c r="O82" s="149">
        <v>62.8</v>
      </c>
      <c r="P82" s="157" t="s">
        <v>189</v>
      </c>
      <c r="Q82" s="149">
        <v>10</v>
      </c>
      <c r="R82" s="149">
        <v>17</v>
      </c>
      <c r="S82" s="149">
        <v>16</v>
      </c>
      <c r="T82" s="149">
        <v>3</v>
      </c>
      <c r="U82" s="149">
        <v>46</v>
      </c>
      <c r="V82" s="159" t="s">
        <v>100</v>
      </c>
      <c r="W82" s="148">
        <v>4</v>
      </c>
      <c r="X82" s="152">
        <v>38</v>
      </c>
      <c r="Y82" s="152">
        <v>24</v>
      </c>
      <c r="Z82" s="153">
        <v>41142</v>
      </c>
      <c r="AA82" s="148">
        <v>2</v>
      </c>
      <c r="AB82" s="152">
        <v>31</v>
      </c>
      <c r="AC82" s="154">
        <v>19.901032937102762</v>
      </c>
      <c r="AD82" s="153">
        <v>41130</v>
      </c>
    </row>
    <row r="83" spans="1:30" x14ac:dyDescent="0.25">
      <c r="A83" s="153" t="s">
        <v>380</v>
      </c>
      <c r="B83" s="148">
        <v>1671</v>
      </c>
      <c r="C83" s="148">
        <v>44.985689000000001</v>
      </c>
      <c r="D83" s="148">
        <v>-93.753504000000007</v>
      </c>
      <c r="E83" s="149" t="s">
        <v>375</v>
      </c>
      <c r="F83" s="148" t="s">
        <v>581</v>
      </c>
      <c r="G83" s="150">
        <v>27.860514000583578</v>
      </c>
      <c r="H83" s="151" t="s">
        <v>380</v>
      </c>
      <c r="I83" s="149" t="s">
        <v>240</v>
      </c>
      <c r="J83" s="149">
        <v>2</v>
      </c>
      <c r="K83" s="149">
        <v>9</v>
      </c>
      <c r="L83" s="149">
        <v>16</v>
      </c>
      <c r="M83" s="149">
        <v>11</v>
      </c>
      <c r="N83" s="149">
        <v>15</v>
      </c>
      <c r="O83" s="149">
        <v>53</v>
      </c>
      <c r="P83" s="157" t="s">
        <v>189</v>
      </c>
      <c r="Q83" s="149">
        <v>28</v>
      </c>
      <c r="R83" s="149">
        <v>21</v>
      </c>
      <c r="S83" s="149">
        <v>14</v>
      </c>
      <c r="T83" s="149">
        <v>5</v>
      </c>
      <c r="U83" s="149">
        <v>68</v>
      </c>
      <c r="V83" s="157" t="s">
        <v>100</v>
      </c>
      <c r="W83" s="148">
        <v>6</v>
      </c>
      <c r="X83" s="152">
        <v>42</v>
      </c>
      <c r="Y83" s="152">
        <v>21</v>
      </c>
      <c r="Z83" s="153">
        <v>41127</v>
      </c>
      <c r="AA83" s="148">
        <v>6</v>
      </c>
      <c r="AB83" s="152">
        <v>43</v>
      </c>
      <c r="AC83" s="154">
        <v>44.68628877319027</v>
      </c>
      <c r="AD83" s="153">
        <v>41135</v>
      </c>
    </row>
  </sheetData>
  <mergeCells count="2">
    <mergeCell ref="AA1:AD1"/>
    <mergeCell ref="W1:Z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24" sqref="B24"/>
    </sheetView>
  </sheetViews>
  <sheetFormatPr defaultRowHeight="15" x14ac:dyDescent="0.25"/>
  <cols>
    <col min="1" max="1" width="40" style="187" bestFit="1" customWidth="1"/>
    <col min="2" max="2" width="11.5703125" bestFit="1" customWidth="1"/>
    <col min="3" max="3" width="13.28515625" style="187" bestFit="1" customWidth="1"/>
    <col min="4" max="4" width="11.42578125" bestFit="1" customWidth="1"/>
    <col min="5" max="5" width="14.42578125" bestFit="1" customWidth="1"/>
    <col min="6" max="6" width="10.5703125" bestFit="1" customWidth="1"/>
    <col min="7" max="7" width="10" style="187" bestFit="1" customWidth="1"/>
    <col min="8" max="8" width="10.140625" bestFit="1" customWidth="1"/>
    <col min="9" max="9" width="14.85546875" bestFit="1" customWidth="1"/>
    <col min="10" max="10" width="18.42578125" bestFit="1" customWidth="1"/>
  </cols>
  <sheetData>
    <row r="1" spans="1:10" x14ac:dyDescent="0.25">
      <c r="A1" s="78" t="s">
        <v>852</v>
      </c>
      <c r="B1" s="76" t="s">
        <v>3222</v>
      </c>
      <c r="C1" s="76" t="s">
        <v>3223</v>
      </c>
      <c r="D1" s="76" t="s">
        <v>3221</v>
      </c>
      <c r="E1" s="76" t="s">
        <v>3216</v>
      </c>
      <c r="F1" s="76" t="s">
        <v>3217</v>
      </c>
      <c r="G1" s="76" t="s">
        <v>3218</v>
      </c>
      <c r="H1" s="76" t="s">
        <v>3219</v>
      </c>
      <c r="I1" s="76" t="s">
        <v>3220</v>
      </c>
      <c r="J1" s="76" t="s">
        <v>3225</v>
      </c>
    </row>
    <row r="2" spans="1:10" x14ac:dyDescent="0.25">
      <c r="A2" s="187" t="s">
        <v>600</v>
      </c>
      <c r="B2" s="188">
        <v>540</v>
      </c>
      <c r="C2" s="188">
        <v>658</v>
      </c>
      <c r="D2" s="188" t="s">
        <v>6</v>
      </c>
      <c r="E2" s="190">
        <v>0.37</v>
      </c>
      <c r="F2" s="190">
        <v>0</v>
      </c>
      <c r="G2" s="190">
        <v>0</v>
      </c>
      <c r="H2" s="190">
        <v>0</v>
      </c>
      <c r="I2" s="190">
        <v>0</v>
      </c>
      <c r="J2" s="188"/>
    </row>
    <row r="3" spans="1:10" s="187" customFormat="1" x14ac:dyDescent="0.25">
      <c r="A3" s="187" t="s">
        <v>187</v>
      </c>
      <c r="B3" s="188">
        <v>501</v>
      </c>
      <c r="C3" s="188">
        <v>638</v>
      </c>
      <c r="D3" s="188" t="s">
        <v>6</v>
      </c>
      <c r="E3" s="190">
        <v>0.55000000000000004</v>
      </c>
      <c r="F3" s="190">
        <v>0.3</v>
      </c>
      <c r="G3" s="190">
        <v>0</v>
      </c>
      <c r="H3" s="190">
        <v>0</v>
      </c>
      <c r="I3" s="190">
        <v>0</v>
      </c>
      <c r="J3" s="188"/>
    </row>
    <row r="4" spans="1:10" s="187" customFormat="1" x14ac:dyDescent="0.25">
      <c r="A4" s="187" t="s">
        <v>187</v>
      </c>
      <c r="B4" s="188">
        <v>501</v>
      </c>
      <c r="C4" s="188">
        <v>638</v>
      </c>
      <c r="D4" s="188" t="s">
        <v>54</v>
      </c>
      <c r="E4" s="188"/>
      <c r="F4" s="188"/>
      <c r="G4" s="188"/>
      <c r="H4" s="188"/>
      <c r="I4" s="188"/>
      <c r="J4" s="35">
        <v>0.56999999999999995</v>
      </c>
    </row>
    <row r="5" spans="1:10" x14ac:dyDescent="0.25">
      <c r="A5" s="187" t="s">
        <v>608</v>
      </c>
      <c r="B5" s="188">
        <v>510</v>
      </c>
      <c r="C5" s="188">
        <v>510</v>
      </c>
      <c r="D5" s="188" t="s">
        <v>6</v>
      </c>
      <c r="E5" s="190">
        <v>0.42</v>
      </c>
      <c r="F5" s="190">
        <v>0</v>
      </c>
      <c r="G5" s="190">
        <v>0</v>
      </c>
      <c r="H5" s="190">
        <v>0</v>
      </c>
      <c r="I5" s="190">
        <v>0</v>
      </c>
      <c r="J5" s="188"/>
    </row>
    <row r="6" spans="1:10" s="187" customFormat="1" x14ac:dyDescent="0.25">
      <c r="A6" s="187" t="s">
        <v>596</v>
      </c>
      <c r="B6" s="188">
        <v>511</v>
      </c>
      <c r="C6" s="188">
        <v>511</v>
      </c>
      <c r="D6" s="188" t="s">
        <v>6</v>
      </c>
      <c r="E6" s="190">
        <v>0.43</v>
      </c>
      <c r="F6" s="190">
        <v>0</v>
      </c>
      <c r="G6" s="190">
        <v>0</v>
      </c>
      <c r="H6" s="190">
        <v>0</v>
      </c>
      <c r="I6" s="190">
        <v>0</v>
      </c>
      <c r="J6" s="188"/>
    </row>
    <row r="7" spans="1:10" x14ac:dyDescent="0.25">
      <c r="A7" s="187" t="s">
        <v>583</v>
      </c>
      <c r="B7" s="188">
        <v>508</v>
      </c>
      <c r="C7" s="188">
        <v>508</v>
      </c>
      <c r="D7" s="188" t="s">
        <v>6</v>
      </c>
      <c r="E7" s="190">
        <v>0.49</v>
      </c>
      <c r="F7" s="190">
        <v>0.09</v>
      </c>
      <c r="G7" s="190">
        <v>0</v>
      </c>
      <c r="H7" s="190">
        <v>0</v>
      </c>
      <c r="I7" s="190">
        <v>0</v>
      </c>
      <c r="J7" s="188"/>
    </row>
    <row r="8" spans="1:10" x14ac:dyDescent="0.25">
      <c r="A8" s="187" t="s">
        <v>583</v>
      </c>
      <c r="B8" s="188">
        <v>508</v>
      </c>
      <c r="C8" s="188">
        <v>508</v>
      </c>
      <c r="D8" s="188" t="s">
        <v>3224</v>
      </c>
      <c r="E8" s="190">
        <v>0.32</v>
      </c>
      <c r="F8" s="190">
        <v>0.33</v>
      </c>
      <c r="G8" s="190">
        <v>0.47</v>
      </c>
      <c r="H8" s="190">
        <v>0.36</v>
      </c>
      <c r="I8" s="188" t="s">
        <v>14</v>
      </c>
      <c r="J8" s="188"/>
    </row>
    <row r="9" spans="1:10" x14ac:dyDescent="0.25">
      <c r="A9" s="187" t="s">
        <v>584</v>
      </c>
      <c r="B9" s="188">
        <v>508</v>
      </c>
      <c r="C9" s="188">
        <v>508</v>
      </c>
      <c r="D9" s="188" t="s">
        <v>6</v>
      </c>
      <c r="E9" s="190">
        <v>0.49</v>
      </c>
      <c r="F9" s="190">
        <v>0.09</v>
      </c>
      <c r="G9" s="190">
        <v>0</v>
      </c>
      <c r="H9" s="190">
        <v>0</v>
      </c>
      <c r="I9" s="190">
        <v>0</v>
      </c>
      <c r="J9" s="188"/>
    </row>
    <row r="10" spans="1:10" s="187" customFormat="1" x14ac:dyDescent="0.25">
      <c r="A10" s="187" t="s">
        <v>584</v>
      </c>
      <c r="B10" s="188">
        <v>508</v>
      </c>
      <c r="C10" s="188">
        <v>508</v>
      </c>
      <c r="D10" s="188" t="s">
        <v>3224</v>
      </c>
      <c r="E10" s="190">
        <v>0.32</v>
      </c>
      <c r="F10" s="190">
        <v>0.33</v>
      </c>
      <c r="G10" s="190">
        <v>0.47</v>
      </c>
      <c r="H10" s="190">
        <v>0.36</v>
      </c>
      <c r="I10" s="188" t="s">
        <v>14</v>
      </c>
      <c r="J10" s="188"/>
    </row>
    <row r="11" spans="1:10" s="187" customFormat="1" x14ac:dyDescent="0.25">
      <c r="A11" s="187" t="s">
        <v>587</v>
      </c>
      <c r="B11" s="188">
        <v>501</v>
      </c>
      <c r="C11" s="188">
        <v>638</v>
      </c>
      <c r="D11" s="188" t="s">
        <v>6</v>
      </c>
      <c r="E11" s="190">
        <v>0.55000000000000004</v>
      </c>
      <c r="F11" s="190">
        <v>0.3</v>
      </c>
      <c r="G11" s="190">
        <v>0</v>
      </c>
      <c r="H11" s="190">
        <v>0</v>
      </c>
      <c r="I11" s="190">
        <v>0</v>
      </c>
      <c r="J11" s="188"/>
    </row>
    <row r="12" spans="1:10" x14ac:dyDescent="0.25">
      <c r="A12" s="187" t="s">
        <v>587</v>
      </c>
      <c r="B12" s="188">
        <v>501</v>
      </c>
      <c r="C12" s="188">
        <v>638</v>
      </c>
      <c r="D12" s="188" t="s">
        <v>54</v>
      </c>
      <c r="E12" s="188"/>
      <c r="F12" s="188"/>
      <c r="G12" s="188"/>
      <c r="H12" s="188"/>
      <c r="I12" s="188"/>
      <c r="J12" s="35">
        <v>0.56999999999999995</v>
      </c>
    </row>
    <row r="13" spans="1:10" s="187" customFormat="1" x14ac:dyDescent="0.25">
      <c r="A13" s="187" t="s">
        <v>594</v>
      </c>
      <c r="B13" s="188">
        <v>540</v>
      </c>
      <c r="C13" s="188">
        <v>658</v>
      </c>
      <c r="D13" s="188" t="s">
        <v>6</v>
      </c>
      <c r="E13" s="190">
        <v>0.37</v>
      </c>
      <c r="F13" s="190">
        <v>0</v>
      </c>
      <c r="G13" s="190">
        <v>0</v>
      </c>
      <c r="H13" s="190">
        <v>0</v>
      </c>
      <c r="I13" s="190">
        <v>0</v>
      </c>
      <c r="J13" s="188"/>
    </row>
    <row r="14" spans="1:10" x14ac:dyDescent="0.25">
      <c r="A14" s="187" t="s">
        <v>613</v>
      </c>
      <c r="B14" s="188">
        <v>501</v>
      </c>
      <c r="C14" s="188">
        <v>638</v>
      </c>
      <c r="D14" s="188" t="s">
        <v>6</v>
      </c>
      <c r="E14" s="190">
        <v>0.55000000000000004</v>
      </c>
      <c r="F14" s="190">
        <v>0.3</v>
      </c>
      <c r="G14" s="190">
        <v>0</v>
      </c>
      <c r="H14" s="190">
        <v>0</v>
      </c>
      <c r="I14" s="190">
        <v>0</v>
      </c>
      <c r="J14" s="188"/>
    </row>
    <row r="15" spans="1:10" s="187" customFormat="1" x14ac:dyDescent="0.25">
      <c r="A15" s="187" t="s">
        <v>613</v>
      </c>
      <c r="B15" s="188">
        <v>501</v>
      </c>
      <c r="C15" s="188">
        <v>638</v>
      </c>
      <c r="D15" s="188" t="s">
        <v>54</v>
      </c>
      <c r="E15" s="188"/>
      <c r="F15" s="188"/>
      <c r="G15" s="188"/>
      <c r="H15" s="188"/>
      <c r="I15" s="188"/>
      <c r="J15" s="35">
        <v>0.56999999999999995</v>
      </c>
    </row>
    <row r="16" spans="1:10" s="187" customFormat="1" x14ac:dyDescent="0.25">
      <c r="A16" s="187" t="s">
        <v>586</v>
      </c>
      <c r="B16" s="188">
        <v>513</v>
      </c>
      <c r="C16" s="188">
        <v>513</v>
      </c>
      <c r="D16" s="188" t="s">
        <v>3224</v>
      </c>
      <c r="E16" s="190">
        <v>0.56999999999999995</v>
      </c>
      <c r="F16" s="190">
        <v>0.52</v>
      </c>
      <c r="G16" s="190">
        <v>0.66</v>
      </c>
      <c r="H16" s="190">
        <v>0.64</v>
      </c>
      <c r="I16" s="188" t="s">
        <v>14</v>
      </c>
      <c r="J16" s="188"/>
    </row>
    <row r="17" spans="1:10" x14ac:dyDescent="0.25">
      <c r="A17" s="187" t="s">
        <v>585</v>
      </c>
      <c r="B17" s="188">
        <v>513</v>
      </c>
      <c r="C17" s="188">
        <v>513</v>
      </c>
      <c r="D17" s="188" t="s">
        <v>3224</v>
      </c>
      <c r="E17" s="190">
        <v>0.56999999999999995</v>
      </c>
      <c r="F17" s="190">
        <v>0.52</v>
      </c>
      <c r="G17" s="190">
        <v>0.66</v>
      </c>
      <c r="H17" s="190">
        <v>0.64</v>
      </c>
      <c r="I17" s="188" t="s">
        <v>14</v>
      </c>
      <c r="J17" s="188"/>
    </row>
    <row r="18" spans="1:10" x14ac:dyDescent="0.25">
      <c r="A18" s="187" t="s">
        <v>582</v>
      </c>
      <c r="B18" s="188">
        <v>508</v>
      </c>
      <c r="C18" s="188">
        <v>508</v>
      </c>
      <c r="D18" s="188" t="s">
        <v>6</v>
      </c>
      <c r="E18" s="190">
        <v>0.49</v>
      </c>
      <c r="F18" s="190">
        <v>0.09</v>
      </c>
      <c r="G18" s="190">
        <v>0</v>
      </c>
      <c r="H18" s="190">
        <v>0</v>
      </c>
      <c r="I18" s="190">
        <v>0</v>
      </c>
      <c r="J18" s="188"/>
    </row>
    <row r="19" spans="1:10" x14ac:dyDescent="0.25">
      <c r="A19" s="187" t="s">
        <v>582</v>
      </c>
      <c r="B19" s="188">
        <v>508</v>
      </c>
      <c r="C19" s="188">
        <v>508</v>
      </c>
      <c r="D19" s="188" t="s">
        <v>3224</v>
      </c>
      <c r="E19" s="190">
        <v>0.32</v>
      </c>
      <c r="F19" s="190">
        <v>0.33</v>
      </c>
      <c r="G19" s="190">
        <v>0.47</v>
      </c>
      <c r="H19" s="190">
        <v>0.36</v>
      </c>
      <c r="I19" s="188" t="s">
        <v>14</v>
      </c>
      <c r="J19" s="188"/>
    </row>
  </sheetData>
  <sortState ref="A2:J19">
    <sortCondition ref="A2:A19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19" sqref="A19"/>
    </sheetView>
  </sheetViews>
  <sheetFormatPr defaultRowHeight="15" x14ac:dyDescent="0.25"/>
  <cols>
    <col min="1" max="1" width="40" bestFit="1" customWidth="1"/>
    <col min="2" max="2" width="40" style="194" customWidth="1"/>
    <col min="3" max="3" width="11.42578125" bestFit="1" customWidth="1"/>
    <col min="4" max="4" width="15.140625" bestFit="1" customWidth="1"/>
    <col min="5" max="5" width="11.28515625" bestFit="1" customWidth="1"/>
    <col min="6" max="6" width="12.42578125" bestFit="1" customWidth="1"/>
  </cols>
  <sheetData>
    <row r="1" spans="1:6" x14ac:dyDescent="0.25">
      <c r="A1" s="194" t="s">
        <v>3236</v>
      </c>
      <c r="B1" s="194" t="s">
        <v>3237</v>
      </c>
      <c r="C1" s="194" t="s">
        <v>3232</v>
      </c>
      <c r="D1" s="194" t="s">
        <v>3233</v>
      </c>
      <c r="E1" s="194" t="s">
        <v>3234</v>
      </c>
      <c r="F1" s="194" t="s">
        <v>3235</v>
      </c>
    </row>
    <row r="2" spans="1:6" x14ac:dyDescent="0.25">
      <c r="A2" s="194" t="s">
        <v>600</v>
      </c>
      <c r="B2" s="194" t="s">
        <v>3239</v>
      </c>
      <c r="C2" s="195">
        <v>0.42907055523978033</v>
      </c>
      <c r="D2" s="195">
        <v>0</v>
      </c>
      <c r="E2" s="195">
        <v>0.30474023860505789</v>
      </c>
      <c r="F2" s="195">
        <v>0.26618920615516178</v>
      </c>
    </row>
    <row r="3" spans="1:6" x14ac:dyDescent="0.25">
      <c r="A3" s="194" t="s">
        <v>315</v>
      </c>
      <c r="B3" s="194" t="s">
        <v>596</v>
      </c>
      <c r="C3" s="195">
        <v>0.76891740610658177</v>
      </c>
      <c r="D3" s="195">
        <v>0</v>
      </c>
      <c r="E3" s="195">
        <v>6.005077258285621E-2</v>
      </c>
      <c r="F3" s="195">
        <v>0.17103182131056191</v>
      </c>
    </row>
    <row r="4" spans="1:6" x14ac:dyDescent="0.25">
      <c r="A4" s="194" t="s">
        <v>603</v>
      </c>
      <c r="B4" s="194" t="s">
        <v>3238</v>
      </c>
      <c r="C4" s="195">
        <v>0.58208074013999567</v>
      </c>
      <c r="D4" s="195">
        <v>0.15277957775623446</v>
      </c>
      <c r="E4" s="195">
        <v>0</v>
      </c>
      <c r="F4" s="195">
        <v>0.26513968210376998</v>
      </c>
    </row>
    <row r="5" spans="1:6" x14ac:dyDescent="0.25">
      <c r="A5" s="194" t="s">
        <v>589</v>
      </c>
      <c r="B5" s="194" t="s">
        <v>3239</v>
      </c>
      <c r="C5" s="195">
        <v>0.53550222684102344</v>
      </c>
      <c r="D5" s="195">
        <v>0</v>
      </c>
      <c r="E5" s="195">
        <v>6.797542496731597E-3</v>
      </c>
      <c r="F5" s="195">
        <v>0.45770023066224508</v>
      </c>
    </row>
    <row r="6" spans="1:6" x14ac:dyDescent="0.25">
      <c r="A6" s="194" t="s">
        <v>187</v>
      </c>
      <c r="B6" s="194" t="s">
        <v>187</v>
      </c>
      <c r="C6" s="195">
        <v>0.69734158836830096</v>
      </c>
      <c r="D6" s="195">
        <v>0</v>
      </c>
      <c r="E6" s="195">
        <v>0.23271748568526138</v>
      </c>
      <c r="F6" s="195">
        <v>6.9940925946437596E-2</v>
      </c>
    </row>
    <row r="7" spans="1:6" x14ac:dyDescent="0.25">
      <c r="A7" s="194" t="s">
        <v>607</v>
      </c>
      <c r="B7" s="194" t="s">
        <v>3239</v>
      </c>
      <c r="C7" s="195">
        <v>0.45858141460832758</v>
      </c>
      <c r="D7" s="195">
        <v>0</v>
      </c>
      <c r="E7" s="195">
        <v>0</v>
      </c>
      <c r="F7" s="195">
        <v>0.54141858539167231</v>
      </c>
    </row>
    <row r="8" spans="1:6" x14ac:dyDescent="0.25">
      <c r="A8" s="194" t="s">
        <v>608</v>
      </c>
      <c r="B8" s="194" t="s">
        <v>596</v>
      </c>
      <c r="C8" s="195">
        <v>0.5504224211096912</v>
      </c>
      <c r="D8" s="195">
        <v>1.0905163986455167E-3</v>
      </c>
      <c r="E8" s="195">
        <v>0.364181990911845</v>
      </c>
      <c r="F8" s="195">
        <v>8.43050715798183E-2</v>
      </c>
    </row>
    <row r="9" spans="1:6" x14ac:dyDescent="0.25">
      <c r="A9" s="194" t="s">
        <v>596</v>
      </c>
      <c r="B9" s="194" t="s">
        <v>596</v>
      </c>
      <c r="C9" s="195">
        <v>0.43959255990726331</v>
      </c>
      <c r="D9" s="195">
        <v>0</v>
      </c>
      <c r="E9" s="195">
        <v>0.43065240761408236</v>
      </c>
      <c r="F9" s="195">
        <v>0.1297550324786543</v>
      </c>
    </row>
    <row r="10" spans="1:6" x14ac:dyDescent="0.25">
      <c r="A10" s="194" t="s">
        <v>583</v>
      </c>
      <c r="B10" s="194" t="s">
        <v>582</v>
      </c>
      <c r="C10" s="195">
        <v>0.63172703122294838</v>
      </c>
      <c r="D10" s="195">
        <v>0</v>
      </c>
      <c r="E10" s="195">
        <v>0.22656669336385132</v>
      </c>
      <c r="F10" s="195">
        <v>0.14170627541320038</v>
      </c>
    </row>
    <row r="11" spans="1:6" x14ac:dyDescent="0.25">
      <c r="A11" s="194" t="s">
        <v>584</v>
      </c>
      <c r="B11" s="194" t="s">
        <v>582</v>
      </c>
      <c r="C11" s="195">
        <v>0.60202412605223576</v>
      </c>
      <c r="D11" s="195">
        <v>7.4315713188819457E-3</v>
      </c>
      <c r="E11" s="195">
        <v>0.29408844783230231</v>
      </c>
      <c r="F11" s="195">
        <v>9.6455854796580004E-2</v>
      </c>
    </row>
    <row r="12" spans="1:6" x14ac:dyDescent="0.25">
      <c r="A12" s="194" t="s">
        <v>602</v>
      </c>
      <c r="B12" s="194" t="s">
        <v>3238</v>
      </c>
      <c r="C12" s="195">
        <v>0.98154539379820427</v>
      </c>
      <c r="D12" s="195">
        <v>0</v>
      </c>
      <c r="E12" s="195">
        <v>0</v>
      </c>
      <c r="F12" s="195">
        <v>1.8454606201795721E-2</v>
      </c>
    </row>
    <row r="13" spans="1:6" x14ac:dyDescent="0.25">
      <c r="A13" s="194" t="s">
        <v>588</v>
      </c>
      <c r="B13" s="194" t="s">
        <v>187</v>
      </c>
      <c r="C13" s="195">
        <v>0.62287085093871808</v>
      </c>
      <c r="D13" s="195">
        <v>0</v>
      </c>
      <c r="E13" s="195">
        <v>2.7553493178078248E-2</v>
      </c>
      <c r="F13" s="195">
        <v>0.34957565588320372</v>
      </c>
    </row>
    <row r="14" spans="1:6" x14ac:dyDescent="0.25">
      <c r="A14" s="194" t="s">
        <v>587</v>
      </c>
      <c r="B14" s="194" t="s">
        <v>187</v>
      </c>
      <c r="C14" s="195">
        <v>0.57343215899245903</v>
      </c>
      <c r="D14" s="195">
        <v>0</v>
      </c>
      <c r="E14" s="195">
        <v>0.35009394246980047</v>
      </c>
      <c r="F14" s="195">
        <v>7.6473898537740503E-2</v>
      </c>
    </row>
    <row r="15" spans="1:6" x14ac:dyDescent="0.25">
      <c r="A15" s="194" t="s">
        <v>611</v>
      </c>
      <c r="B15" s="194" t="s">
        <v>612</v>
      </c>
      <c r="C15" s="195">
        <v>0.86107702389556706</v>
      </c>
      <c r="D15" s="195">
        <v>0</v>
      </c>
      <c r="E15" s="195">
        <v>0</v>
      </c>
      <c r="F15" s="195">
        <v>0.1389229761044328</v>
      </c>
    </row>
    <row r="16" spans="1:6" x14ac:dyDescent="0.25">
      <c r="A16" s="194" t="s">
        <v>606</v>
      </c>
      <c r="B16" s="194" t="s">
        <v>3239</v>
      </c>
      <c r="C16" s="195">
        <v>0.65521447095942675</v>
      </c>
      <c r="D16" s="195">
        <v>0</v>
      </c>
      <c r="E16" s="195">
        <v>2.5447898563470146E-2</v>
      </c>
      <c r="F16" s="195">
        <v>0.31933763047710301</v>
      </c>
    </row>
    <row r="17" spans="1:6" x14ac:dyDescent="0.25">
      <c r="A17" s="194" t="s">
        <v>595</v>
      </c>
      <c r="B17" s="194" t="s">
        <v>3239</v>
      </c>
      <c r="C17" s="195">
        <v>0.26248022118964581</v>
      </c>
      <c r="D17" s="195">
        <v>5.5476141943760215E-2</v>
      </c>
      <c r="E17" s="195">
        <v>0.10270588324360641</v>
      </c>
      <c r="F17" s="195">
        <v>0.57933775362298756</v>
      </c>
    </row>
    <row r="18" spans="1:6" x14ac:dyDescent="0.25">
      <c r="A18" s="194" t="s">
        <v>803</v>
      </c>
      <c r="B18" s="194" t="s">
        <v>596</v>
      </c>
      <c r="C18" s="195">
        <v>0.73702730732088595</v>
      </c>
      <c r="D18" s="195">
        <v>2.3200447062284583E-2</v>
      </c>
      <c r="E18" s="195">
        <v>4.4278061878135426E-2</v>
      </c>
      <c r="F18" s="195">
        <v>0.1954941837386939</v>
      </c>
    </row>
    <row r="19" spans="1:6" x14ac:dyDescent="0.25">
      <c r="A19" s="194" t="s">
        <v>802</v>
      </c>
      <c r="B19" s="194" t="s">
        <v>3238</v>
      </c>
      <c r="C19" s="195">
        <v>0.85810891859989913</v>
      </c>
      <c r="D19" s="195">
        <v>9.8062778864010589E-3</v>
      </c>
      <c r="E19" s="195">
        <v>0</v>
      </c>
      <c r="F19" s="195">
        <v>0.13208480351369983</v>
      </c>
    </row>
    <row r="20" spans="1:6" x14ac:dyDescent="0.25">
      <c r="A20" s="194" t="s">
        <v>591</v>
      </c>
      <c r="B20" s="194" t="s">
        <v>3239</v>
      </c>
      <c r="C20" s="195">
        <v>0.67274225248224873</v>
      </c>
      <c r="D20" s="195">
        <v>0</v>
      </c>
      <c r="E20" s="195">
        <v>1.2371526286712077E-2</v>
      </c>
      <c r="F20" s="195">
        <v>0.31488622123103915</v>
      </c>
    </row>
    <row r="21" spans="1:6" x14ac:dyDescent="0.25">
      <c r="A21" s="194" t="s">
        <v>609</v>
      </c>
      <c r="B21" s="194" t="s">
        <v>612</v>
      </c>
      <c r="C21" s="195">
        <v>0.9918305052517109</v>
      </c>
      <c r="D21" s="195">
        <v>0</v>
      </c>
      <c r="E21" s="195">
        <v>0</v>
      </c>
      <c r="F21" s="195">
        <v>8.1694947482891054E-3</v>
      </c>
    </row>
    <row r="22" spans="1:6" x14ac:dyDescent="0.25">
      <c r="A22" s="194" t="s">
        <v>610</v>
      </c>
      <c r="B22" s="194" t="s">
        <v>612</v>
      </c>
      <c r="C22" s="195">
        <v>0.96819720986475066</v>
      </c>
      <c r="D22" s="195">
        <v>0</v>
      </c>
      <c r="E22" s="195">
        <v>0</v>
      </c>
      <c r="F22" s="195">
        <v>3.1802790135249372E-2</v>
      </c>
    </row>
    <row r="23" spans="1:6" x14ac:dyDescent="0.25">
      <c r="A23" s="194" t="s">
        <v>612</v>
      </c>
      <c r="B23" s="194" t="s">
        <v>612</v>
      </c>
      <c r="C23" s="195">
        <v>0.90570997775038564</v>
      </c>
      <c r="D23" s="195">
        <v>0</v>
      </c>
      <c r="E23" s="195">
        <v>9.79462788119723E-3</v>
      </c>
      <c r="F23" s="195">
        <v>8.4495394368417159E-2</v>
      </c>
    </row>
    <row r="24" spans="1:6" x14ac:dyDescent="0.25">
      <c r="A24" s="194" t="s">
        <v>605</v>
      </c>
      <c r="B24" s="194" t="s">
        <v>3239</v>
      </c>
      <c r="C24" s="195">
        <v>0.85663389325186012</v>
      </c>
      <c r="D24" s="195">
        <v>0</v>
      </c>
      <c r="E24" s="195">
        <v>0</v>
      </c>
      <c r="F24" s="195">
        <v>0.14336610674813988</v>
      </c>
    </row>
    <row r="25" spans="1:6" x14ac:dyDescent="0.25">
      <c r="A25" s="194" t="s">
        <v>234</v>
      </c>
      <c r="B25" s="194" t="s">
        <v>3239</v>
      </c>
      <c r="C25" s="195">
        <v>0.55322639966157583</v>
      </c>
      <c r="D25" s="195">
        <v>0</v>
      </c>
      <c r="E25" s="195">
        <v>5.6942799522510391E-2</v>
      </c>
      <c r="F25" s="195">
        <v>0.38983080081591387</v>
      </c>
    </row>
    <row r="26" spans="1:6" x14ac:dyDescent="0.25">
      <c r="A26" s="194" t="s">
        <v>604</v>
      </c>
      <c r="B26" s="194" t="s">
        <v>3238</v>
      </c>
      <c r="C26" s="195">
        <v>0.73016065408376174</v>
      </c>
      <c r="D26" s="195">
        <v>0</v>
      </c>
      <c r="E26" s="195">
        <v>2.3682607216346147E-2</v>
      </c>
      <c r="F26" s="195">
        <v>0.24615673869989199</v>
      </c>
    </row>
    <row r="27" spans="1:6" x14ac:dyDescent="0.25">
      <c r="A27" s="194" t="s">
        <v>613</v>
      </c>
      <c r="B27" s="194" t="s">
        <v>187</v>
      </c>
      <c r="C27" s="195">
        <v>0.64091782550461052</v>
      </c>
      <c r="D27" s="195">
        <v>0.10543292010128014</v>
      </c>
      <c r="E27" s="195">
        <v>0.16194302846847131</v>
      </c>
      <c r="F27" s="195">
        <v>9.1706225925638069E-2</v>
      </c>
    </row>
    <row r="28" spans="1:6" x14ac:dyDescent="0.25">
      <c r="A28" s="194" t="s">
        <v>599</v>
      </c>
      <c r="B28" s="194" t="s">
        <v>3238</v>
      </c>
      <c r="C28" s="195">
        <v>0.37122912528397223</v>
      </c>
      <c r="D28" s="195">
        <v>0.30299973666039381</v>
      </c>
      <c r="E28" s="195">
        <v>0.18813963011534152</v>
      </c>
      <c r="F28" s="195">
        <v>0.13763150794029239</v>
      </c>
    </row>
    <row r="29" spans="1:6" x14ac:dyDescent="0.25">
      <c r="A29" s="194" t="s">
        <v>586</v>
      </c>
      <c r="B29" s="194" t="s">
        <v>3240</v>
      </c>
      <c r="C29" s="195">
        <v>1</v>
      </c>
      <c r="D29" s="195">
        <v>0</v>
      </c>
      <c r="E29" s="195">
        <v>0</v>
      </c>
      <c r="F29" s="195">
        <v>0</v>
      </c>
    </row>
    <row r="30" spans="1:6" x14ac:dyDescent="0.25">
      <c r="A30" s="194" t="s">
        <v>323</v>
      </c>
      <c r="B30" s="194" t="s">
        <v>596</v>
      </c>
      <c r="C30" s="195">
        <v>0.86561206406620395</v>
      </c>
      <c r="D30" s="195">
        <v>0</v>
      </c>
      <c r="E30" s="195">
        <v>0</v>
      </c>
      <c r="F30" s="195">
        <v>0.13438793593379608</v>
      </c>
    </row>
    <row r="31" spans="1:6" x14ac:dyDescent="0.25">
      <c r="A31" s="194" t="s">
        <v>585</v>
      </c>
      <c r="B31" s="194" t="s">
        <v>3240</v>
      </c>
      <c r="C31" s="195">
        <v>0.98547068752665157</v>
      </c>
      <c r="D31" s="195">
        <v>0</v>
      </c>
      <c r="E31" s="195">
        <v>0</v>
      </c>
      <c r="F31" s="195">
        <v>1.452931247334837E-2</v>
      </c>
    </row>
    <row r="32" spans="1:6" x14ac:dyDescent="0.25">
      <c r="A32" s="194" t="s">
        <v>335</v>
      </c>
      <c r="B32" s="194" t="s">
        <v>596</v>
      </c>
      <c r="C32" s="195">
        <v>0.79551316943715389</v>
      </c>
      <c r="D32" s="195">
        <v>0</v>
      </c>
      <c r="E32" s="195">
        <v>0.12690679481486591</v>
      </c>
      <c r="F32" s="195">
        <v>7.7580035747980086E-2</v>
      </c>
    </row>
    <row r="33" spans="1:6" x14ac:dyDescent="0.25">
      <c r="A33" s="194" t="s">
        <v>601</v>
      </c>
      <c r="B33" s="194" t="s">
        <v>3239</v>
      </c>
      <c r="C33" s="195">
        <v>0.52244146369995481</v>
      </c>
      <c r="D33" s="195">
        <v>9.6678056264630913E-2</v>
      </c>
      <c r="E33" s="195">
        <v>0.22226801719313216</v>
      </c>
      <c r="F33" s="195">
        <v>0.15861246284228217</v>
      </c>
    </row>
    <row r="34" spans="1:6" x14ac:dyDescent="0.25">
      <c r="A34" s="194" t="s">
        <v>380</v>
      </c>
      <c r="B34" s="194" t="s">
        <v>582</v>
      </c>
      <c r="C34" s="195">
        <v>0.4116387847296355</v>
      </c>
      <c r="D34" s="195">
        <v>0</v>
      </c>
      <c r="E34" s="195">
        <v>0.20311712131702825</v>
      </c>
      <c r="F34" s="195">
        <v>0.38524409395333631</v>
      </c>
    </row>
    <row r="35" spans="1:6" x14ac:dyDescent="0.25">
      <c r="A35" s="194" t="s">
        <v>593</v>
      </c>
      <c r="B35" s="194" t="s">
        <v>612</v>
      </c>
      <c r="C35" s="195">
        <v>0.66142112936969311</v>
      </c>
      <c r="D35" s="195">
        <v>0.18660671484572014</v>
      </c>
      <c r="E35" s="195">
        <v>0</v>
      </c>
      <c r="F35" s="195">
        <v>0.15197215578458675</v>
      </c>
    </row>
    <row r="36" spans="1:6" x14ac:dyDescent="0.25">
      <c r="A36" s="194" t="s">
        <v>592</v>
      </c>
      <c r="B36" s="194" t="s">
        <v>582</v>
      </c>
      <c r="C36" s="195">
        <v>0.3119864870040982</v>
      </c>
      <c r="D36" s="195">
        <v>0</v>
      </c>
      <c r="E36" s="195">
        <v>8.3848941865891119E-2</v>
      </c>
      <c r="F36" s="195">
        <v>0.60416457113001076</v>
      </c>
    </row>
    <row r="37" spans="1:6" x14ac:dyDescent="0.25">
      <c r="A37" s="194" t="s">
        <v>598</v>
      </c>
      <c r="B37" s="194" t="s">
        <v>187</v>
      </c>
      <c r="C37" s="195">
        <v>0.60045850835789238</v>
      </c>
      <c r="D37" s="195">
        <v>0</v>
      </c>
      <c r="E37" s="195">
        <v>0.3108945327784004</v>
      </c>
      <c r="F37" s="195">
        <v>8.8646958863707201E-2</v>
      </c>
    </row>
    <row r="38" spans="1:6" x14ac:dyDescent="0.25">
      <c r="A38" s="194" t="s">
        <v>531</v>
      </c>
      <c r="B38" s="194" t="s">
        <v>596</v>
      </c>
      <c r="C38" s="195">
        <v>0.89784536834220807</v>
      </c>
      <c r="D38" s="195">
        <v>0</v>
      </c>
      <c r="E38" s="195">
        <v>5.5664707038030822E-2</v>
      </c>
      <c r="F38" s="195">
        <v>4.6489924619761223E-2</v>
      </c>
    </row>
    <row r="39" spans="1:6" x14ac:dyDescent="0.25">
      <c r="A39" s="194" t="s">
        <v>582</v>
      </c>
      <c r="B39" s="194" t="s">
        <v>582</v>
      </c>
      <c r="C39" s="195">
        <v>0.4003773408166354</v>
      </c>
      <c r="D39" s="195">
        <v>0</v>
      </c>
      <c r="E39" s="195">
        <v>0.49338775746094859</v>
      </c>
      <c r="F39" s="195">
        <v>0.10623490172241598</v>
      </c>
    </row>
    <row r="40" spans="1:6" x14ac:dyDescent="0.25">
      <c r="A40" s="194" t="s">
        <v>597</v>
      </c>
      <c r="B40" s="194" t="s">
        <v>3240</v>
      </c>
      <c r="C40" s="195">
        <v>0.96799423704710741</v>
      </c>
      <c r="D40" s="195">
        <v>0</v>
      </c>
      <c r="E40" s="195">
        <v>0</v>
      </c>
      <c r="F40" s="195">
        <v>3.2005762952892571E-2</v>
      </c>
    </row>
    <row r="41" spans="1:6" x14ac:dyDescent="0.25">
      <c r="A41" s="194" t="s">
        <v>590</v>
      </c>
      <c r="B41" s="194" t="s">
        <v>3238</v>
      </c>
      <c r="C41" s="195">
        <v>0.65556738126010916</v>
      </c>
      <c r="D41" s="195">
        <v>0.15631851705305141</v>
      </c>
      <c r="E41" s="195">
        <v>1.711239783030705E-2</v>
      </c>
      <c r="F41" s="195">
        <v>0.17100170385653243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A11" sqref="A11"/>
    </sheetView>
  </sheetViews>
  <sheetFormatPr defaultRowHeight="15" x14ac:dyDescent="0.25"/>
  <cols>
    <col min="1" max="1" width="38.7109375" bestFit="1" customWidth="1"/>
    <col min="2" max="2" width="68.7109375" bestFit="1" customWidth="1"/>
    <col min="5" max="5" width="17.42578125" bestFit="1" customWidth="1"/>
    <col min="6" max="6" width="5.42578125" bestFit="1" customWidth="1"/>
  </cols>
  <sheetData>
    <row r="1" spans="1:6" ht="17.25" x14ac:dyDescent="0.3">
      <c r="A1" s="199" t="s">
        <v>3242</v>
      </c>
      <c r="B1" s="199" t="s">
        <v>3243</v>
      </c>
      <c r="C1" s="196"/>
      <c r="D1" s="196"/>
      <c r="E1" s="196"/>
      <c r="F1" s="196"/>
    </row>
    <row r="2" spans="1:6" ht="15.75" x14ac:dyDescent="0.25">
      <c r="A2" s="204" t="s">
        <v>3244</v>
      </c>
      <c r="B2" s="200" t="s">
        <v>3245</v>
      </c>
      <c r="C2" s="196"/>
      <c r="D2" s="196"/>
      <c r="E2" s="196"/>
      <c r="F2" s="196"/>
    </row>
    <row r="3" spans="1:6" x14ac:dyDescent="0.25">
      <c r="A3" s="205" t="s">
        <v>3246</v>
      </c>
      <c r="B3" s="201" t="s">
        <v>3247</v>
      </c>
      <c r="C3" s="196"/>
      <c r="D3" s="196"/>
      <c r="E3" s="196" t="s">
        <v>3248</v>
      </c>
      <c r="F3" s="196" t="s">
        <v>3249</v>
      </c>
    </row>
    <row r="4" spans="1:6" x14ac:dyDescent="0.25">
      <c r="A4" s="205" t="s">
        <v>3250</v>
      </c>
      <c r="B4" s="201" t="s">
        <v>3251</v>
      </c>
      <c r="C4" s="196"/>
      <c r="D4" s="196"/>
      <c r="E4" s="196">
        <v>29</v>
      </c>
      <c r="F4" s="196">
        <v>40</v>
      </c>
    </row>
    <row r="5" spans="1:6" x14ac:dyDescent="0.25">
      <c r="A5" s="205" t="s">
        <v>3252</v>
      </c>
      <c r="B5" s="201"/>
      <c r="C5" s="196"/>
      <c r="D5" s="196"/>
      <c r="E5" s="196"/>
      <c r="F5" s="196"/>
    </row>
    <row r="6" spans="1:6" x14ac:dyDescent="0.25">
      <c r="A6" s="206" t="s">
        <v>3253</v>
      </c>
      <c r="B6" s="202"/>
      <c r="C6" s="196"/>
      <c r="D6" s="196"/>
      <c r="E6" s="196"/>
      <c r="F6" s="196"/>
    </row>
    <row r="7" spans="1:6" ht="15.75" x14ac:dyDescent="0.25">
      <c r="A7" s="204" t="s">
        <v>3244</v>
      </c>
      <c r="B7" s="200" t="s">
        <v>3254</v>
      </c>
      <c r="C7" s="196"/>
      <c r="D7" s="196"/>
      <c r="E7" s="196"/>
      <c r="F7" s="196"/>
    </row>
    <row r="8" spans="1:6" x14ac:dyDescent="0.25">
      <c r="A8" s="210" t="s">
        <v>3255</v>
      </c>
      <c r="B8" s="207" t="s">
        <v>3256</v>
      </c>
      <c r="C8" s="196"/>
      <c r="D8" s="196"/>
      <c r="E8" s="196"/>
      <c r="F8" s="196"/>
    </row>
    <row r="9" spans="1:6" x14ac:dyDescent="0.25">
      <c r="A9" s="202"/>
      <c r="B9" s="202" t="s">
        <v>3247</v>
      </c>
      <c r="C9" s="196"/>
      <c r="D9" s="196"/>
      <c r="E9" s="196"/>
      <c r="F9" s="196"/>
    </row>
    <row r="11" spans="1:6" ht="15.75" x14ac:dyDescent="0.25">
      <c r="A11" s="217" t="s">
        <v>3257</v>
      </c>
      <c r="B11" s="200" t="s">
        <v>3258</v>
      </c>
      <c r="C11" s="196"/>
      <c r="D11" s="196"/>
      <c r="E11" s="196"/>
      <c r="F11" s="196"/>
    </row>
    <row r="12" spans="1:6" x14ac:dyDescent="0.25">
      <c r="A12" s="208" t="s">
        <v>3259</v>
      </c>
      <c r="B12" s="201" t="s">
        <v>3247</v>
      </c>
      <c r="C12" s="196"/>
      <c r="D12" s="196"/>
      <c r="E12" s="196"/>
      <c r="F12" s="196"/>
    </row>
    <row r="13" spans="1:6" x14ac:dyDescent="0.25">
      <c r="A13" s="205" t="s">
        <v>3260</v>
      </c>
      <c r="B13" s="201"/>
      <c r="C13" s="196"/>
      <c r="D13" s="196"/>
      <c r="E13" s="196"/>
      <c r="F13" s="196"/>
    </row>
    <row r="14" spans="1:6" x14ac:dyDescent="0.25">
      <c r="A14" s="205" t="s">
        <v>3261</v>
      </c>
      <c r="B14" s="201"/>
      <c r="C14" s="196"/>
      <c r="D14" s="196"/>
      <c r="E14" s="196"/>
      <c r="F14" s="196"/>
    </row>
    <row r="15" spans="1:6" x14ac:dyDescent="0.25">
      <c r="A15" s="205" t="s">
        <v>3262</v>
      </c>
      <c r="B15" s="201"/>
      <c r="C15" s="196"/>
      <c r="D15" s="196"/>
      <c r="E15" s="196"/>
      <c r="F15" s="196"/>
    </row>
    <row r="16" spans="1:6" x14ac:dyDescent="0.25">
      <c r="A16" s="205" t="s">
        <v>3263</v>
      </c>
      <c r="B16" s="201"/>
      <c r="C16" s="196"/>
      <c r="D16" s="196"/>
      <c r="E16" s="196"/>
      <c r="F16" s="196"/>
    </row>
    <row r="17" spans="1:2" x14ac:dyDescent="0.25">
      <c r="A17" s="205" t="s">
        <v>3264</v>
      </c>
      <c r="B17" s="201"/>
    </row>
    <row r="18" spans="1:2" x14ac:dyDescent="0.25">
      <c r="A18" s="205" t="s">
        <v>3265</v>
      </c>
      <c r="B18" s="201"/>
    </row>
    <row r="19" spans="1:2" x14ac:dyDescent="0.25">
      <c r="A19" s="205" t="s">
        <v>3266</v>
      </c>
      <c r="B19" s="201"/>
    </row>
    <row r="20" spans="1:2" x14ac:dyDescent="0.25">
      <c r="A20" s="206" t="s">
        <v>3267</v>
      </c>
      <c r="B20" s="202"/>
    </row>
    <row r="21" spans="1:2" ht="15.75" x14ac:dyDescent="0.25">
      <c r="A21" s="217" t="s">
        <v>3257</v>
      </c>
      <c r="B21" s="209" t="s">
        <v>3268</v>
      </c>
    </row>
    <row r="22" spans="1:2" x14ac:dyDescent="0.25">
      <c r="A22" s="218" t="s">
        <v>3269</v>
      </c>
      <c r="B22" s="216" t="s">
        <v>3254</v>
      </c>
    </row>
    <row r="23" spans="1:2" ht="15.75" x14ac:dyDescent="0.25">
      <c r="A23" s="219"/>
      <c r="B23" s="196"/>
    </row>
    <row r="25" spans="1:2" ht="15.75" x14ac:dyDescent="0.25">
      <c r="A25" s="204" t="s">
        <v>187</v>
      </c>
      <c r="B25" s="200" t="s">
        <v>3248</v>
      </c>
    </row>
    <row r="26" spans="1:2" x14ac:dyDescent="0.25">
      <c r="A26" s="205" t="s">
        <v>3270</v>
      </c>
      <c r="B26" s="201" t="s">
        <v>3271</v>
      </c>
    </row>
    <row r="27" spans="1:2" x14ac:dyDescent="0.25">
      <c r="A27" s="205" t="s">
        <v>3272</v>
      </c>
      <c r="B27" s="201" t="s">
        <v>3247</v>
      </c>
    </row>
    <row r="28" spans="1:2" x14ac:dyDescent="0.25">
      <c r="A28" s="205" t="s">
        <v>3273</v>
      </c>
      <c r="B28" s="201"/>
    </row>
    <row r="29" spans="1:2" x14ac:dyDescent="0.25">
      <c r="A29" s="205" t="s">
        <v>3274</v>
      </c>
      <c r="B29" s="202"/>
    </row>
    <row r="30" spans="1:2" ht="15.75" x14ac:dyDescent="0.25">
      <c r="A30" s="204" t="s">
        <v>187</v>
      </c>
      <c r="B30" s="211" t="s">
        <v>3254</v>
      </c>
    </row>
    <row r="31" spans="1:2" x14ac:dyDescent="0.25">
      <c r="A31" s="215" t="s">
        <v>3275</v>
      </c>
      <c r="B31" s="213" t="s">
        <v>3256</v>
      </c>
    </row>
    <row r="32" spans="1:2" x14ac:dyDescent="0.25">
      <c r="A32" s="202"/>
      <c r="B32" s="214" t="s">
        <v>3276</v>
      </c>
    </row>
    <row r="34" spans="1:2" ht="15.75" x14ac:dyDescent="0.25">
      <c r="A34" s="204" t="s">
        <v>3277</v>
      </c>
      <c r="B34" s="211" t="s">
        <v>3278</v>
      </c>
    </row>
    <row r="35" spans="1:2" x14ac:dyDescent="0.25">
      <c r="A35" s="205" t="s">
        <v>3279</v>
      </c>
      <c r="B35" s="212" t="s">
        <v>3247</v>
      </c>
    </row>
    <row r="36" spans="1:2" x14ac:dyDescent="0.25">
      <c r="A36" s="205" t="s">
        <v>3280</v>
      </c>
      <c r="B36" s="213" t="s">
        <v>3281</v>
      </c>
    </row>
    <row r="37" spans="1:2" x14ac:dyDescent="0.25">
      <c r="A37" s="205" t="s">
        <v>3282</v>
      </c>
      <c r="B37" s="212" t="s">
        <v>3283</v>
      </c>
    </row>
    <row r="38" spans="1:2" x14ac:dyDescent="0.25">
      <c r="A38" s="205" t="s">
        <v>3284</v>
      </c>
      <c r="B38" s="212" t="s">
        <v>3248</v>
      </c>
    </row>
    <row r="39" spans="1:2" x14ac:dyDescent="0.25">
      <c r="A39" s="206"/>
      <c r="B39" s="214" t="s">
        <v>54</v>
      </c>
    </row>
    <row r="41" spans="1:2" ht="15.75" x14ac:dyDescent="0.25">
      <c r="A41" s="204" t="s">
        <v>3285</v>
      </c>
      <c r="B41" s="200" t="s">
        <v>3248</v>
      </c>
    </row>
    <row r="42" spans="1:2" x14ac:dyDescent="0.25">
      <c r="A42" s="205" t="s">
        <v>3286</v>
      </c>
      <c r="B42" s="201" t="s">
        <v>3278</v>
      </c>
    </row>
    <row r="43" spans="1:2" x14ac:dyDescent="0.25">
      <c r="A43" s="205" t="s">
        <v>3287</v>
      </c>
      <c r="B43" s="201" t="s">
        <v>3288</v>
      </c>
    </row>
    <row r="44" spans="1:2" x14ac:dyDescent="0.25">
      <c r="A44" s="205" t="s">
        <v>3289</v>
      </c>
      <c r="B44" s="201" t="s">
        <v>3247</v>
      </c>
    </row>
    <row r="45" spans="1:2" x14ac:dyDescent="0.25">
      <c r="A45" s="205" t="s">
        <v>3290</v>
      </c>
      <c r="B45" s="201" t="s">
        <v>54</v>
      </c>
    </row>
    <row r="46" spans="1:2" x14ac:dyDescent="0.25">
      <c r="A46" s="206" t="s">
        <v>3291</v>
      </c>
      <c r="B46" s="202" t="s">
        <v>3292</v>
      </c>
    </row>
    <row r="47" spans="1:2" ht="15.75" x14ac:dyDescent="0.25">
      <c r="A47" s="204" t="s">
        <v>3285</v>
      </c>
      <c r="B47" s="200" t="s">
        <v>3293</v>
      </c>
    </row>
    <row r="48" spans="1:2" x14ac:dyDescent="0.25">
      <c r="A48" s="215" t="s">
        <v>3294</v>
      </c>
      <c r="B48" s="201" t="s">
        <v>3254</v>
      </c>
    </row>
    <row r="49" spans="1:2" x14ac:dyDescent="0.25">
      <c r="A49" s="201"/>
      <c r="B49" s="201" t="s">
        <v>3247</v>
      </c>
    </row>
    <row r="50" spans="1:2" x14ac:dyDescent="0.25">
      <c r="A50" s="202"/>
      <c r="B50" s="202" t="s">
        <v>3248</v>
      </c>
    </row>
    <row r="52" spans="1:2" ht="15.75" x14ac:dyDescent="0.25">
      <c r="A52" s="204" t="s">
        <v>3295</v>
      </c>
      <c r="B52" s="200" t="s">
        <v>3247</v>
      </c>
    </row>
    <row r="53" spans="1:2" x14ac:dyDescent="0.25">
      <c r="A53" s="205" t="s">
        <v>3296</v>
      </c>
      <c r="B53" s="201" t="s">
        <v>3248</v>
      </c>
    </row>
    <row r="54" spans="1:2" x14ac:dyDescent="0.25">
      <c r="A54" s="205" t="s">
        <v>3297</v>
      </c>
      <c r="B54" s="201" t="s">
        <v>3298</v>
      </c>
    </row>
    <row r="55" spans="1:2" x14ac:dyDescent="0.25">
      <c r="A55" s="205" t="s">
        <v>3299</v>
      </c>
      <c r="B55" s="201"/>
    </row>
    <row r="56" spans="1:2" x14ac:dyDescent="0.25">
      <c r="A56" s="205" t="s">
        <v>3300</v>
      </c>
      <c r="B56" s="201"/>
    </row>
    <row r="57" spans="1:2" x14ac:dyDescent="0.25">
      <c r="A57" s="205" t="s">
        <v>3301</v>
      </c>
      <c r="B57" s="201"/>
    </row>
    <row r="58" spans="1:2" x14ac:dyDescent="0.25">
      <c r="A58" s="205" t="s">
        <v>3302</v>
      </c>
      <c r="B58" s="201"/>
    </row>
    <row r="59" spans="1:2" x14ac:dyDescent="0.25">
      <c r="A59" s="205" t="s">
        <v>3303</v>
      </c>
      <c r="B59" s="201"/>
    </row>
    <row r="60" spans="1:2" x14ac:dyDescent="0.25">
      <c r="A60" s="206" t="s">
        <v>3304</v>
      </c>
      <c r="B60" s="202"/>
    </row>
    <row r="61" spans="1:2" ht="15.75" x14ac:dyDescent="0.25">
      <c r="A61" s="204" t="s">
        <v>3295</v>
      </c>
      <c r="B61" s="209" t="s">
        <v>3305</v>
      </c>
    </row>
    <row r="62" spans="1:2" x14ac:dyDescent="0.25">
      <c r="A62" s="210" t="s">
        <v>3306</v>
      </c>
      <c r="B62" s="201" t="s">
        <v>3254</v>
      </c>
    </row>
    <row r="63" spans="1:2" x14ac:dyDescent="0.25">
      <c r="A63" s="201"/>
      <c r="B63" s="201" t="s">
        <v>6</v>
      </c>
    </row>
    <row r="64" spans="1:2" x14ac:dyDescent="0.25">
      <c r="A64" s="202"/>
      <c r="B64" s="202" t="s">
        <v>3248</v>
      </c>
    </row>
    <row r="66" spans="1:2" ht="15.75" x14ac:dyDescent="0.25">
      <c r="A66" s="203" t="s">
        <v>3307</v>
      </c>
      <c r="B66" s="200" t="s">
        <v>3247</v>
      </c>
    </row>
    <row r="67" spans="1:2" x14ac:dyDescent="0.25">
      <c r="A67" s="197" t="s">
        <v>3308</v>
      </c>
      <c r="B67" s="201" t="s">
        <v>3248</v>
      </c>
    </row>
    <row r="68" spans="1:2" x14ac:dyDescent="0.25">
      <c r="A68" s="198" t="s">
        <v>3309</v>
      </c>
      <c r="B68" s="202" t="s">
        <v>3310</v>
      </c>
    </row>
    <row r="69" spans="1:2" ht="15.75" x14ac:dyDescent="0.25">
      <c r="A69" s="204" t="s">
        <v>3307</v>
      </c>
      <c r="B69" s="220" t="s">
        <v>3311</v>
      </c>
    </row>
    <row r="70" spans="1:2" x14ac:dyDescent="0.25">
      <c r="A70" s="208" t="s">
        <v>3312</v>
      </c>
      <c r="B70" s="207" t="s">
        <v>3254</v>
      </c>
    </row>
    <row r="71" spans="1:2" x14ac:dyDescent="0.25">
      <c r="A71" s="201"/>
      <c r="B71" s="207" t="s">
        <v>6</v>
      </c>
    </row>
    <row r="72" spans="1:2" x14ac:dyDescent="0.25">
      <c r="A72" s="202"/>
      <c r="B72" s="202" t="s">
        <v>3247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E15" sqref="E15"/>
    </sheetView>
  </sheetViews>
  <sheetFormatPr defaultRowHeight="15" x14ac:dyDescent="0.25"/>
  <cols>
    <col min="1" max="1" width="20.140625" bestFit="1" customWidth="1"/>
    <col min="2" max="2" width="12" bestFit="1" customWidth="1"/>
    <col min="3" max="3" width="11" bestFit="1" customWidth="1"/>
    <col min="4" max="4" width="33.5703125" bestFit="1" customWidth="1"/>
    <col min="5" max="5" width="40" bestFit="1" customWidth="1"/>
    <col min="6" max="6" width="15.5703125" bestFit="1" customWidth="1"/>
    <col min="7" max="7" width="9.7109375" bestFit="1" customWidth="1"/>
    <col min="8" max="8" width="9.85546875" bestFit="1" customWidth="1"/>
    <col min="9" max="9" width="19.7109375" bestFit="1" customWidth="1"/>
    <col min="10" max="10" width="37.28515625" bestFit="1" customWidth="1"/>
    <col min="11" max="11" width="28.7109375" bestFit="1" customWidth="1"/>
    <col min="12" max="12" width="18.5703125" bestFit="1" customWidth="1"/>
  </cols>
  <sheetData>
    <row r="1" spans="1:12" x14ac:dyDescent="0.25">
      <c r="A1" s="229" t="s">
        <v>3314</v>
      </c>
      <c r="B1" s="231" t="s">
        <v>890</v>
      </c>
      <c r="C1" s="224" t="s">
        <v>3315</v>
      </c>
      <c r="D1" s="225" t="s">
        <v>3316</v>
      </c>
      <c r="E1" s="225" t="s">
        <v>3317</v>
      </c>
      <c r="F1" s="231" t="s">
        <v>3318</v>
      </c>
      <c r="G1" s="232" t="s">
        <v>3319</v>
      </c>
      <c r="H1" s="231" t="s">
        <v>3320</v>
      </c>
      <c r="I1" s="232" t="s">
        <v>3321</v>
      </c>
      <c r="J1" s="232" t="s">
        <v>3322</v>
      </c>
      <c r="K1" s="232" t="s">
        <v>3323</v>
      </c>
      <c r="L1" s="232" t="s">
        <v>3324</v>
      </c>
    </row>
    <row r="2" spans="1:12" x14ac:dyDescent="0.25">
      <c r="A2" s="239" t="s">
        <v>3325</v>
      </c>
      <c r="B2" s="232">
        <v>43012900</v>
      </c>
      <c r="C2" s="230" t="s">
        <v>666</v>
      </c>
      <c r="D2" s="234" t="s">
        <v>315</v>
      </c>
      <c r="E2" s="234" t="s">
        <v>596</v>
      </c>
      <c r="F2" s="232"/>
      <c r="G2" s="232"/>
      <c r="H2" s="232" t="s">
        <v>3326</v>
      </c>
      <c r="I2" s="232"/>
      <c r="J2" s="232"/>
      <c r="K2" s="232"/>
      <c r="L2" s="232"/>
    </row>
    <row r="3" spans="1:12" x14ac:dyDescent="0.25">
      <c r="A3" s="229" t="s">
        <v>2998</v>
      </c>
      <c r="B3" s="231">
        <v>34043900</v>
      </c>
      <c r="C3" s="224" t="s">
        <v>3327</v>
      </c>
      <c r="D3" s="225" t="s">
        <v>603</v>
      </c>
      <c r="E3" s="234" t="s">
        <v>3238</v>
      </c>
      <c r="F3" s="231"/>
      <c r="G3" s="232"/>
      <c r="H3" s="231" t="s">
        <v>3326</v>
      </c>
      <c r="I3" s="232"/>
      <c r="J3" s="232"/>
      <c r="K3" s="232"/>
      <c r="L3" s="232"/>
    </row>
    <row r="4" spans="1:12" x14ac:dyDescent="0.25">
      <c r="A4" s="226" t="s">
        <v>256</v>
      </c>
      <c r="B4" s="236">
        <v>43010400</v>
      </c>
      <c r="C4" s="224" t="s">
        <v>666</v>
      </c>
      <c r="D4" s="225" t="s">
        <v>607</v>
      </c>
      <c r="E4" s="234" t="s">
        <v>3239</v>
      </c>
      <c r="F4" s="231" t="s">
        <v>3326</v>
      </c>
      <c r="G4" s="232"/>
      <c r="H4" s="231"/>
      <c r="I4" s="232"/>
      <c r="J4" s="232"/>
      <c r="K4" s="232"/>
      <c r="L4" s="232"/>
    </row>
    <row r="5" spans="1:12" x14ac:dyDescent="0.25">
      <c r="A5" s="229" t="s">
        <v>1348</v>
      </c>
      <c r="B5" s="231">
        <v>10008600</v>
      </c>
      <c r="C5" s="224" t="s">
        <v>698</v>
      </c>
      <c r="D5" s="225" t="s">
        <v>583</v>
      </c>
      <c r="E5" s="234" t="s">
        <v>582</v>
      </c>
      <c r="F5" s="231"/>
      <c r="G5" s="232"/>
      <c r="H5" s="231" t="s">
        <v>3326</v>
      </c>
      <c r="I5" s="232" t="s">
        <v>3326</v>
      </c>
      <c r="J5" s="232"/>
      <c r="K5" s="232"/>
      <c r="L5" s="232"/>
    </row>
    <row r="6" spans="1:12" x14ac:dyDescent="0.25">
      <c r="A6" s="229" t="s">
        <v>886</v>
      </c>
      <c r="B6" s="231">
        <v>10010800</v>
      </c>
      <c r="C6" s="224" t="s">
        <v>698</v>
      </c>
      <c r="D6" s="225" t="s">
        <v>583</v>
      </c>
      <c r="E6" s="234" t="s">
        <v>582</v>
      </c>
      <c r="F6" s="231"/>
      <c r="G6" s="232"/>
      <c r="H6" s="231" t="s">
        <v>3326</v>
      </c>
      <c r="I6" s="232" t="s">
        <v>3326</v>
      </c>
      <c r="J6" s="232"/>
      <c r="K6" s="232" t="s">
        <v>3326</v>
      </c>
      <c r="L6" s="232"/>
    </row>
    <row r="7" spans="1:12" x14ac:dyDescent="0.25">
      <c r="A7" s="229" t="s">
        <v>3328</v>
      </c>
      <c r="B7" s="231">
        <v>43010000</v>
      </c>
      <c r="C7" s="224" t="s">
        <v>666</v>
      </c>
      <c r="D7" s="225" t="s">
        <v>588</v>
      </c>
      <c r="E7" s="234" t="s">
        <v>187</v>
      </c>
      <c r="F7" s="231"/>
      <c r="G7" s="232"/>
      <c r="H7" s="231" t="s">
        <v>3326</v>
      </c>
      <c r="I7" s="232"/>
      <c r="J7" s="232"/>
      <c r="K7" s="232"/>
      <c r="L7" s="232"/>
    </row>
    <row r="8" spans="1:12" x14ac:dyDescent="0.25">
      <c r="A8" s="239" t="s">
        <v>300</v>
      </c>
      <c r="B8" s="232">
        <v>43009800</v>
      </c>
      <c r="C8" s="230" t="s">
        <v>666</v>
      </c>
      <c r="D8" s="234" t="s">
        <v>588</v>
      </c>
      <c r="E8" s="234" t="s">
        <v>187</v>
      </c>
      <c r="F8" s="232"/>
      <c r="G8" s="232" t="s">
        <v>3326</v>
      </c>
      <c r="H8" s="232" t="s">
        <v>3326</v>
      </c>
      <c r="I8" s="232" t="s">
        <v>3326</v>
      </c>
      <c r="J8" s="232"/>
      <c r="K8" s="232"/>
      <c r="L8" s="232"/>
    </row>
    <row r="9" spans="1:12" x14ac:dyDescent="0.25">
      <c r="A9" s="229" t="s">
        <v>881</v>
      </c>
      <c r="B9" s="231">
        <v>43009700</v>
      </c>
      <c r="C9" s="224" t="s">
        <v>666</v>
      </c>
      <c r="D9" s="225" t="s">
        <v>588</v>
      </c>
      <c r="E9" s="234" t="s">
        <v>187</v>
      </c>
      <c r="F9" s="231"/>
      <c r="G9" s="232"/>
      <c r="H9" s="231" t="s">
        <v>3326</v>
      </c>
      <c r="I9" s="232"/>
      <c r="J9" s="232"/>
      <c r="K9" s="232" t="s">
        <v>3326</v>
      </c>
      <c r="L9" s="232"/>
    </row>
    <row r="10" spans="1:12" x14ac:dyDescent="0.25">
      <c r="A10" s="229" t="s">
        <v>3329</v>
      </c>
      <c r="B10" s="231">
        <v>47011200</v>
      </c>
      <c r="C10" s="224" t="s">
        <v>645</v>
      </c>
      <c r="D10" s="225" t="s">
        <v>595</v>
      </c>
      <c r="E10" s="234" t="s">
        <v>3239</v>
      </c>
      <c r="F10" s="231"/>
      <c r="G10" s="232"/>
      <c r="H10" s="231" t="s">
        <v>3326</v>
      </c>
      <c r="I10" s="232"/>
      <c r="J10" s="232"/>
      <c r="K10" s="232"/>
      <c r="L10" s="232" t="s">
        <v>3326</v>
      </c>
    </row>
    <row r="11" spans="1:12" x14ac:dyDescent="0.25">
      <c r="A11" s="238" t="s">
        <v>262</v>
      </c>
      <c r="B11" s="233">
        <v>47006000</v>
      </c>
      <c r="C11" s="239" t="s">
        <v>645</v>
      </c>
      <c r="D11" s="237" t="s">
        <v>595</v>
      </c>
      <c r="E11" s="234" t="s">
        <v>3239</v>
      </c>
      <c r="F11" s="227"/>
      <c r="G11" s="227"/>
      <c r="H11" s="227" t="s">
        <v>3326</v>
      </c>
      <c r="I11" s="227"/>
      <c r="J11" s="227"/>
      <c r="K11" s="232" t="s">
        <v>3326</v>
      </c>
      <c r="L11" s="227" t="s">
        <v>3326</v>
      </c>
    </row>
    <row r="12" spans="1:12" x14ac:dyDescent="0.25">
      <c r="A12" s="229" t="s">
        <v>264</v>
      </c>
      <c r="B12" s="231">
        <v>47026100</v>
      </c>
      <c r="C12" s="224" t="s">
        <v>645</v>
      </c>
      <c r="D12" s="225" t="s">
        <v>595</v>
      </c>
      <c r="E12" s="234" t="s">
        <v>3239</v>
      </c>
      <c r="F12" s="224"/>
      <c r="G12" s="224"/>
      <c r="H12" s="231" t="s">
        <v>3326</v>
      </c>
      <c r="I12" s="224"/>
      <c r="J12" s="224"/>
      <c r="K12" s="232"/>
      <c r="L12" s="224"/>
    </row>
    <row r="13" spans="1:12" x14ac:dyDescent="0.25">
      <c r="A13" s="229" t="s">
        <v>1314</v>
      </c>
      <c r="B13" s="231">
        <v>86025300</v>
      </c>
      <c r="C13" s="224" t="s">
        <v>1299</v>
      </c>
      <c r="D13" s="225" t="s">
        <v>803</v>
      </c>
      <c r="E13" s="234" t="s">
        <v>596</v>
      </c>
      <c r="F13" s="231"/>
      <c r="G13" s="224"/>
      <c r="H13" s="231" t="s">
        <v>3326</v>
      </c>
      <c r="I13" s="224"/>
      <c r="J13" s="224"/>
      <c r="K13" s="232"/>
      <c r="L13" s="224"/>
    </row>
    <row r="14" spans="1:12" x14ac:dyDescent="0.25">
      <c r="A14" s="229" t="s">
        <v>1300</v>
      </c>
      <c r="B14" s="231">
        <v>34017000</v>
      </c>
      <c r="C14" s="224" t="s">
        <v>3327</v>
      </c>
      <c r="D14" s="225" t="s">
        <v>803</v>
      </c>
      <c r="E14" s="234" t="s">
        <v>596</v>
      </c>
      <c r="F14" s="224"/>
      <c r="G14" s="224"/>
      <c r="H14" s="231" t="s">
        <v>3326</v>
      </c>
      <c r="I14" s="224"/>
      <c r="J14" s="224"/>
      <c r="K14" s="232"/>
      <c r="L14" s="232" t="s">
        <v>3326</v>
      </c>
    </row>
    <row r="15" spans="1:12" x14ac:dyDescent="0.25">
      <c r="A15" s="240" t="s">
        <v>887</v>
      </c>
      <c r="B15" s="241">
        <v>34000300</v>
      </c>
      <c r="C15" s="224" t="s">
        <v>648</v>
      </c>
      <c r="D15" s="225" t="s">
        <v>802</v>
      </c>
      <c r="E15" s="234" t="s">
        <v>3238</v>
      </c>
      <c r="F15" s="231"/>
      <c r="G15" s="232"/>
      <c r="H15" s="231"/>
      <c r="I15" s="232"/>
      <c r="J15" s="232"/>
      <c r="K15" s="232" t="s">
        <v>3326</v>
      </c>
      <c r="L15" s="232"/>
    </row>
    <row r="16" spans="1:12" x14ac:dyDescent="0.25">
      <c r="A16" s="239" t="s">
        <v>1132</v>
      </c>
      <c r="B16" s="232">
        <v>47016800</v>
      </c>
      <c r="C16" s="230" t="s">
        <v>645</v>
      </c>
      <c r="D16" s="234" t="s">
        <v>591</v>
      </c>
      <c r="E16" s="234" t="s">
        <v>3239</v>
      </c>
      <c r="F16" s="232"/>
      <c r="G16" s="224"/>
      <c r="H16" s="232" t="s">
        <v>3326</v>
      </c>
      <c r="I16" s="224"/>
      <c r="J16" s="224"/>
      <c r="K16" s="232"/>
      <c r="L16" s="224"/>
    </row>
    <row r="17" spans="1:12" x14ac:dyDescent="0.25">
      <c r="A17" s="229" t="s">
        <v>3330</v>
      </c>
      <c r="B17" s="231">
        <v>47016900</v>
      </c>
      <c r="C17" s="224" t="s">
        <v>645</v>
      </c>
      <c r="D17" s="225" t="s">
        <v>591</v>
      </c>
      <c r="E17" s="234" t="s">
        <v>3239</v>
      </c>
      <c r="F17" s="224"/>
      <c r="G17" s="224"/>
      <c r="H17" s="231" t="s">
        <v>3326</v>
      </c>
      <c r="I17" s="224"/>
      <c r="J17" s="224"/>
      <c r="K17" s="232"/>
      <c r="L17" s="224"/>
    </row>
    <row r="18" spans="1:12" x14ac:dyDescent="0.25">
      <c r="A18" s="229" t="s">
        <v>3331</v>
      </c>
      <c r="B18" s="231">
        <v>65001200</v>
      </c>
      <c r="C18" s="224" t="s">
        <v>648</v>
      </c>
      <c r="D18" s="225" t="s">
        <v>612</v>
      </c>
      <c r="E18" s="234" t="s">
        <v>612</v>
      </c>
      <c r="F18" s="231"/>
      <c r="G18" s="224"/>
      <c r="H18" s="231" t="s">
        <v>3326</v>
      </c>
      <c r="I18" s="224"/>
      <c r="J18" s="224"/>
      <c r="K18" s="232"/>
      <c r="L18" s="224"/>
    </row>
    <row r="19" spans="1:12" x14ac:dyDescent="0.25">
      <c r="A19" s="225" t="s">
        <v>889</v>
      </c>
      <c r="B19" s="241">
        <v>47015300</v>
      </c>
      <c r="C19" s="224" t="s">
        <v>645</v>
      </c>
      <c r="D19" s="225" t="s">
        <v>234</v>
      </c>
      <c r="E19" s="234" t="s">
        <v>3239</v>
      </c>
      <c r="F19" s="231"/>
      <c r="G19" s="224"/>
      <c r="H19" s="231"/>
      <c r="I19" s="224"/>
      <c r="J19" s="224"/>
      <c r="K19" s="232" t="s">
        <v>3326</v>
      </c>
      <c r="L19" s="224"/>
    </row>
    <row r="20" spans="1:12" x14ac:dyDescent="0.25">
      <c r="A20" s="226" t="s">
        <v>124</v>
      </c>
      <c r="B20" s="236">
        <v>34003200</v>
      </c>
      <c r="C20" s="224" t="s">
        <v>3327</v>
      </c>
      <c r="D20" s="225" t="s">
        <v>604</v>
      </c>
      <c r="E20" s="234" t="s">
        <v>3238</v>
      </c>
      <c r="F20" s="231" t="s">
        <v>3326</v>
      </c>
      <c r="G20" s="224"/>
      <c r="H20" s="231"/>
      <c r="I20" s="224"/>
      <c r="J20" s="224"/>
      <c r="K20" s="232"/>
      <c r="L20" s="224"/>
    </row>
    <row r="21" spans="1:12" x14ac:dyDescent="0.25">
      <c r="A21" s="239" t="s">
        <v>122</v>
      </c>
      <c r="B21" s="232">
        <v>34002202</v>
      </c>
      <c r="C21" s="230" t="s">
        <v>3327</v>
      </c>
      <c r="D21" s="234" t="s">
        <v>604</v>
      </c>
      <c r="E21" s="234" t="s">
        <v>3238</v>
      </c>
      <c r="F21" s="232"/>
      <c r="G21" s="232" t="s">
        <v>3326</v>
      </c>
      <c r="H21" s="232" t="s">
        <v>3326</v>
      </c>
      <c r="I21" s="224"/>
      <c r="J21" s="224"/>
      <c r="K21" s="232" t="s">
        <v>3326</v>
      </c>
      <c r="L21" s="224"/>
    </row>
    <row r="22" spans="1:12" x14ac:dyDescent="0.25">
      <c r="A22" s="239" t="s">
        <v>129</v>
      </c>
      <c r="B22" s="232">
        <v>34003300</v>
      </c>
      <c r="C22" s="230" t="s">
        <v>3327</v>
      </c>
      <c r="D22" s="234" t="s">
        <v>604</v>
      </c>
      <c r="E22" s="234" t="s">
        <v>3238</v>
      </c>
      <c r="F22" s="232"/>
      <c r="G22" s="232" t="s">
        <v>3326</v>
      </c>
      <c r="H22" s="232" t="s">
        <v>3326</v>
      </c>
      <c r="I22" s="224"/>
      <c r="J22" s="224"/>
      <c r="K22" s="232"/>
      <c r="L22" s="224"/>
    </row>
    <row r="23" spans="1:12" x14ac:dyDescent="0.25">
      <c r="A23" s="239" t="s">
        <v>120</v>
      </c>
      <c r="B23" s="232">
        <v>34002100</v>
      </c>
      <c r="C23" s="230" t="s">
        <v>3327</v>
      </c>
      <c r="D23" s="234" t="s">
        <v>604</v>
      </c>
      <c r="E23" s="234" t="s">
        <v>3238</v>
      </c>
      <c r="F23" s="232"/>
      <c r="G23" s="224"/>
      <c r="H23" s="232" t="s">
        <v>3326</v>
      </c>
      <c r="I23" s="224"/>
      <c r="J23" s="224"/>
      <c r="K23" s="232"/>
      <c r="L23" s="224"/>
    </row>
    <row r="24" spans="1:12" x14ac:dyDescent="0.25">
      <c r="A24" s="229" t="s">
        <v>3332</v>
      </c>
      <c r="B24" s="231">
        <v>47016300</v>
      </c>
      <c r="C24" s="224" t="s">
        <v>3327</v>
      </c>
      <c r="D24" s="225" t="s">
        <v>604</v>
      </c>
      <c r="E24" s="234" t="s">
        <v>3238</v>
      </c>
      <c r="F24" s="224"/>
      <c r="G24" s="224"/>
      <c r="H24" s="224"/>
      <c r="I24" s="224"/>
      <c r="J24" s="224"/>
      <c r="K24" s="232"/>
      <c r="L24" s="232" t="s">
        <v>3326</v>
      </c>
    </row>
    <row r="25" spans="1:12" x14ac:dyDescent="0.25">
      <c r="A25" s="225" t="s">
        <v>888</v>
      </c>
      <c r="B25" s="241">
        <v>43006100</v>
      </c>
      <c r="C25" s="224" t="s">
        <v>666</v>
      </c>
      <c r="D25" s="225" t="s">
        <v>613</v>
      </c>
      <c r="E25" s="234" t="s">
        <v>187</v>
      </c>
      <c r="F25" s="224"/>
      <c r="G25" s="224"/>
      <c r="H25" s="224"/>
      <c r="I25" s="224"/>
      <c r="J25" s="224"/>
      <c r="K25" s="232" t="s">
        <v>3326</v>
      </c>
      <c r="L25" s="224"/>
    </row>
    <row r="26" spans="1:12" x14ac:dyDescent="0.25">
      <c r="A26" s="229" t="s">
        <v>1544</v>
      </c>
      <c r="B26" s="231">
        <v>43006300</v>
      </c>
      <c r="C26" s="224" t="s">
        <v>666</v>
      </c>
      <c r="D26" s="225" t="s">
        <v>613</v>
      </c>
      <c r="E26" s="234" t="s">
        <v>187</v>
      </c>
      <c r="F26" s="231"/>
      <c r="G26" s="232"/>
      <c r="H26" s="231" t="s">
        <v>3326</v>
      </c>
      <c r="I26" s="232"/>
      <c r="J26" s="232" t="s">
        <v>3326</v>
      </c>
      <c r="K26" s="232" t="s">
        <v>3326</v>
      </c>
      <c r="L26" s="232"/>
    </row>
    <row r="27" spans="1:12" x14ac:dyDescent="0.25">
      <c r="A27" s="229" t="s">
        <v>298</v>
      </c>
      <c r="B27" s="231">
        <v>43008401</v>
      </c>
      <c r="C27" s="224" t="s">
        <v>666</v>
      </c>
      <c r="D27" s="225" t="s">
        <v>613</v>
      </c>
      <c r="E27" s="234" t="s">
        <v>187</v>
      </c>
      <c r="F27" s="224"/>
      <c r="G27" s="224"/>
      <c r="H27" s="231" t="s">
        <v>3326</v>
      </c>
      <c r="I27" s="224"/>
      <c r="J27" s="224"/>
      <c r="K27" s="232" t="s">
        <v>3326</v>
      </c>
      <c r="L27" s="224"/>
    </row>
    <row r="28" spans="1:12" x14ac:dyDescent="0.25">
      <c r="A28" s="229" t="s">
        <v>143</v>
      </c>
      <c r="B28" s="231">
        <v>34010500</v>
      </c>
      <c r="C28" s="224" t="s">
        <v>3327</v>
      </c>
      <c r="D28" s="225" t="s">
        <v>599</v>
      </c>
      <c r="E28" s="234" t="s">
        <v>3238</v>
      </c>
      <c r="F28" s="224"/>
      <c r="G28" s="224"/>
      <c r="H28" s="231" t="s">
        <v>3326</v>
      </c>
      <c r="I28" s="224"/>
      <c r="J28" s="224"/>
      <c r="K28" s="232"/>
      <c r="L28" s="232" t="s">
        <v>3326</v>
      </c>
    </row>
    <row r="29" spans="1:12" x14ac:dyDescent="0.25">
      <c r="A29" s="229" t="s">
        <v>133</v>
      </c>
      <c r="B29" s="231">
        <v>34007600</v>
      </c>
      <c r="C29" s="224" t="s">
        <v>3327</v>
      </c>
      <c r="D29" s="225" t="s">
        <v>599</v>
      </c>
      <c r="E29" s="234" t="s">
        <v>3238</v>
      </c>
      <c r="F29" s="231"/>
      <c r="G29" s="232"/>
      <c r="H29" s="231" t="s">
        <v>3326</v>
      </c>
      <c r="I29" s="232"/>
      <c r="J29" s="232"/>
      <c r="K29" s="232"/>
      <c r="L29" s="232" t="s">
        <v>3326</v>
      </c>
    </row>
    <row r="30" spans="1:12" x14ac:dyDescent="0.25">
      <c r="A30" s="239" t="s">
        <v>337</v>
      </c>
      <c r="B30" s="232">
        <v>43004000</v>
      </c>
      <c r="C30" s="230" t="s">
        <v>666</v>
      </c>
      <c r="D30" s="234" t="s">
        <v>335</v>
      </c>
      <c r="E30" s="234" t="s">
        <v>596</v>
      </c>
      <c r="F30" s="232"/>
      <c r="G30" s="232" t="s">
        <v>3326</v>
      </c>
      <c r="H30" s="232" t="s">
        <v>3326</v>
      </c>
      <c r="I30" s="224"/>
      <c r="J30" s="224"/>
      <c r="K30" s="232"/>
      <c r="L30" s="232" t="s">
        <v>3326</v>
      </c>
    </row>
    <row r="31" spans="1:12" x14ac:dyDescent="0.25">
      <c r="A31" s="239" t="s">
        <v>195</v>
      </c>
      <c r="B31" s="232">
        <v>65000600</v>
      </c>
      <c r="C31" s="230" t="s">
        <v>648</v>
      </c>
      <c r="D31" s="234" t="s">
        <v>593</v>
      </c>
      <c r="E31" s="234" t="s">
        <v>612</v>
      </c>
      <c r="F31" s="232"/>
      <c r="G31" s="224"/>
      <c r="H31" s="232" t="s">
        <v>3326</v>
      </c>
      <c r="I31" s="224"/>
      <c r="J31" s="224"/>
      <c r="K31" s="232"/>
      <c r="L31" s="224"/>
    </row>
    <row r="32" spans="1:12" x14ac:dyDescent="0.25">
      <c r="A32" s="228" t="s">
        <v>399</v>
      </c>
      <c r="B32" s="235">
        <v>27017901</v>
      </c>
      <c r="C32" s="224" t="s">
        <v>1367</v>
      </c>
      <c r="D32" s="225" t="s">
        <v>592</v>
      </c>
      <c r="E32" s="234" t="s">
        <v>582</v>
      </c>
      <c r="F32" s="231" t="s">
        <v>3326</v>
      </c>
      <c r="G32" s="224"/>
      <c r="H32" s="231"/>
      <c r="I32" s="224"/>
      <c r="J32" s="224"/>
      <c r="K32" s="232"/>
      <c r="L32" s="224"/>
    </row>
    <row r="33" spans="1:12" x14ac:dyDescent="0.25">
      <c r="A33" s="239" t="s">
        <v>397</v>
      </c>
      <c r="B33" s="232">
        <v>27017800</v>
      </c>
      <c r="C33" s="230" t="s">
        <v>1367</v>
      </c>
      <c r="D33" s="234" t="s">
        <v>592</v>
      </c>
      <c r="E33" s="234" t="s">
        <v>582</v>
      </c>
      <c r="F33" s="232"/>
      <c r="G33" s="224"/>
      <c r="H33" s="232" t="s">
        <v>3326</v>
      </c>
      <c r="I33" s="224"/>
      <c r="J33" s="224"/>
      <c r="K33" s="232"/>
      <c r="L33" s="224"/>
    </row>
    <row r="34" spans="1:12" x14ac:dyDescent="0.25">
      <c r="A34" s="228" t="s">
        <v>401</v>
      </c>
      <c r="B34" s="235">
        <v>27017902</v>
      </c>
      <c r="C34" s="224" t="s">
        <v>1367</v>
      </c>
      <c r="D34" s="225" t="s">
        <v>592</v>
      </c>
      <c r="E34" s="234" t="s">
        <v>582</v>
      </c>
      <c r="F34" s="231" t="s">
        <v>3326</v>
      </c>
      <c r="G34" s="224"/>
      <c r="H34" s="224"/>
      <c r="I34" s="224"/>
      <c r="J34" s="224"/>
      <c r="K34" s="232"/>
      <c r="L34" s="224"/>
    </row>
    <row r="35" spans="1:12" x14ac:dyDescent="0.25">
      <c r="A35" s="229" t="s">
        <v>873</v>
      </c>
      <c r="B35" s="231">
        <v>72004900</v>
      </c>
      <c r="C35" s="224" t="s">
        <v>1114</v>
      </c>
      <c r="D35" s="225" t="s">
        <v>598</v>
      </c>
      <c r="E35" s="234" t="s">
        <v>187</v>
      </c>
      <c r="F35" s="224"/>
      <c r="G35" s="224"/>
      <c r="H35" s="231" t="s">
        <v>3326</v>
      </c>
      <c r="I35" s="224"/>
      <c r="J35" s="224"/>
      <c r="K35" s="232"/>
      <c r="L35" s="224"/>
    </row>
    <row r="36" spans="1:12" x14ac:dyDescent="0.25">
      <c r="A36" s="229" t="s">
        <v>372</v>
      </c>
      <c r="B36" s="231">
        <v>27019200</v>
      </c>
      <c r="C36" s="224" t="s">
        <v>1367</v>
      </c>
      <c r="D36" s="225" t="s">
        <v>582</v>
      </c>
      <c r="E36" s="234" t="s">
        <v>582</v>
      </c>
      <c r="F36" s="231"/>
      <c r="G36" s="232"/>
      <c r="H36" s="231"/>
      <c r="I36" s="232"/>
      <c r="J36" s="232"/>
      <c r="K36" s="232"/>
      <c r="L36" s="232" t="s">
        <v>3326</v>
      </c>
    </row>
    <row r="37" spans="1:12" x14ac:dyDescent="0.25">
      <c r="A37" s="238" t="s">
        <v>141</v>
      </c>
      <c r="B37" s="233">
        <v>34009700</v>
      </c>
      <c r="C37" s="230" t="s">
        <v>3327</v>
      </c>
      <c r="D37" s="234" t="s">
        <v>590</v>
      </c>
      <c r="E37" s="234" t="s">
        <v>3238</v>
      </c>
      <c r="F37" s="232"/>
      <c r="G37" s="232"/>
      <c r="H37" s="232" t="s">
        <v>3326</v>
      </c>
      <c r="I37" s="232"/>
      <c r="J37" s="232"/>
      <c r="K37" s="232"/>
      <c r="L37" s="232" t="s">
        <v>3326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"/>
  <sheetViews>
    <sheetView topLeftCell="H1" zoomScaleNormal="100" workbookViewId="0">
      <pane ySplit="1" topLeftCell="A2" activePane="bottomLeft" state="frozen"/>
      <selection pane="bottomLeft" activeCell="K1" sqref="K1"/>
    </sheetView>
  </sheetViews>
  <sheetFormatPr defaultRowHeight="15.6" customHeight="1" x14ac:dyDescent="0.25"/>
  <cols>
    <col min="1" max="1" width="33.5703125" style="70" bestFit="1" customWidth="1"/>
    <col min="2" max="2" width="20.5703125" style="6" bestFit="1" customWidth="1"/>
    <col min="3" max="3" width="13.7109375" style="6" bestFit="1" customWidth="1"/>
    <col min="4" max="4" width="10.42578125" style="6" bestFit="1" customWidth="1"/>
    <col min="5" max="5" width="14.42578125" style="6" customWidth="1"/>
    <col min="6" max="6" width="40" style="6" bestFit="1" customWidth="1"/>
    <col min="7" max="7" width="13.42578125" style="6" bestFit="1" customWidth="1"/>
    <col min="8" max="8" width="16" style="6" bestFit="1" customWidth="1"/>
    <col min="9" max="9" width="17.28515625" style="6" bestFit="1" customWidth="1"/>
    <col min="10" max="10" width="16.42578125" style="6" bestFit="1" customWidth="1"/>
    <col min="11" max="12" width="16.42578125" style="6" customWidth="1"/>
    <col min="13" max="13" width="17.28515625" style="6" bestFit="1" customWidth="1"/>
    <col min="14" max="14" width="13.85546875" style="6" bestFit="1" customWidth="1"/>
    <col min="15" max="15" width="17.28515625" style="6" bestFit="1" customWidth="1"/>
    <col min="16" max="16" width="19.28515625" style="6" bestFit="1" customWidth="1"/>
    <col min="17" max="17" width="18.28515625" style="6" bestFit="1" customWidth="1"/>
    <col min="18" max="18" width="21.5703125" style="6" bestFit="1" customWidth="1"/>
    <col min="19" max="19" width="14.28515625" style="6" bestFit="1" customWidth="1"/>
    <col min="20" max="21" width="10.140625" style="6" customWidth="1"/>
    <col min="22" max="23" width="11" style="6" customWidth="1"/>
    <col min="24" max="24" width="7.7109375" style="6" bestFit="1" customWidth="1"/>
    <col min="25" max="25" width="9.7109375" style="6" customWidth="1"/>
    <col min="26" max="26" width="11.7109375" style="6" customWidth="1"/>
    <col min="27" max="27" width="12.7109375" style="6" customWidth="1"/>
    <col min="28" max="28" width="15.42578125" style="6" customWidth="1"/>
    <col min="29" max="29" width="20.28515625" style="6" customWidth="1"/>
    <col min="30" max="30" width="12" style="6" customWidth="1"/>
    <col min="31" max="31" width="18.42578125" style="6" customWidth="1"/>
    <col min="32" max="34" width="12" style="6" customWidth="1"/>
    <col min="35" max="35" width="19.28515625" style="6" customWidth="1"/>
    <col min="36" max="36" width="12" style="6" customWidth="1"/>
    <col min="37" max="37" width="15.140625" style="6" customWidth="1"/>
    <col min="38" max="38" width="10.5703125" style="6" customWidth="1"/>
    <col min="39" max="39" width="19" style="6" customWidth="1"/>
    <col min="40" max="40" width="12.85546875" style="6" customWidth="1"/>
    <col min="41" max="41" width="13.7109375" style="6" customWidth="1"/>
    <col min="42" max="42" width="15.85546875" style="6" customWidth="1"/>
    <col min="43" max="43" width="14.7109375" style="6" customWidth="1"/>
    <col min="44" max="44" width="11.5703125" style="6" customWidth="1"/>
    <col min="45" max="45" width="13.28515625" style="6" customWidth="1"/>
    <col min="46" max="47" width="11.5703125" style="6" customWidth="1"/>
    <col min="48" max="48" width="12" style="6" customWidth="1"/>
    <col min="50" max="50" width="13.140625" bestFit="1" customWidth="1"/>
    <col min="51" max="51" width="34.140625" bestFit="1" customWidth="1"/>
    <col min="52" max="52" width="29" bestFit="1" customWidth="1"/>
    <col min="53" max="53" width="17.7109375" bestFit="1" customWidth="1"/>
    <col min="54" max="54" width="13" bestFit="1" customWidth="1"/>
    <col min="55" max="55" width="4.42578125" bestFit="1" customWidth="1"/>
    <col min="56" max="56" width="16.7109375" bestFit="1" customWidth="1"/>
    <col min="57" max="57" width="17.28515625" bestFit="1" customWidth="1"/>
  </cols>
  <sheetData>
    <row r="1" spans="1:56" ht="36" customHeight="1" x14ac:dyDescent="0.25">
      <c r="A1" s="109" t="s">
        <v>619</v>
      </c>
      <c r="B1" s="109" t="s">
        <v>109</v>
      </c>
      <c r="C1" s="109" t="s">
        <v>110</v>
      </c>
      <c r="D1" s="130" t="s">
        <v>864</v>
      </c>
      <c r="E1" s="110" t="s">
        <v>618</v>
      </c>
      <c r="F1" s="110" t="s">
        <v>3241</v>
      </c>
      <c r="G1" s="109" t="s">
        <v>152</v>
      </c>
      <c r="H1" s="109" t="s">
        <v>111</v>
      </c>
      <c r="I1" s="109" t="s">
        <v>112</v>
      </c>
      <c r="J1" s="109" t="s">
        <v>113</v>
      </c>
      <c r="K1" s="109" t="s">
        <v>3228</v>
      </c>
      <c r="L1" s="109" t="s">
        <v>3229</v>
      </c>
      <c r="M1" s="109" t="s">
        <v>151</v>
      </c>
      <c r="N1" s="109" t="s">
        <v>114</v>
      </c>
      <c r="O1" s="109" t="s">
        <v>509</v>
      </c>
      <c r="P1" s="109" t="s">
        <v>510</v>
      </c>
      <c r="Q1" s="109" t="s">
        <v>115</v>
      </c>
      <c r="R1" s="109" t="s">
        <v>149</v>
      </c>
      <c r="S1" s="110" t="s">
        <v>150</v>
      </c>
      <c r="T1" s="110" t="s">
        <v>501</v>
      </c>
      <c r="U1" s="110" t="s">
        <v>3152</v>
      </c>
      <c r="V1" s="110" t="s">
        <v>504</v>
      </c>
      <c r="W1" s="110" t="s">
        <v>505</v>
      </c>
      <c r="X1" s="110" t="s">
        <v>506</v>
      </c>
      <c r="Y1" s="110" t="s">
        <v>507</v>
      </c>
      <c r="Z1" s="110" t="s">
        <v>508</v>
      </c>
      <c r="AA1" s="110" t="s">
        <v>516</v>
      </c>
      <c r="AB1" s="110" t="s">
        <v>521</v>
      </c>
      <c r="AC1" s="110" t="s">
        <v>3172</v>
      </c>
      <c r="AD1" s="110" t="s">
        <v>3153</v>
      </c>
      <c r="AE1" s="110" t="s">
        <v>3154</v>
      </c>
      <c r="AF1" s="110" t="s">
        <v>3155</v>
      </c>
      <c r="AG1" s="110" t="s">
        <v>3156</v>
      </c>
      <c r="AH1" s="110" t="s">
        <v>3157</v>
      </c>
      <c r="AI1" s="110" t="s">
        <v>3158</v>
      </c>
      <c r="AJ1" s="110" t="s">
        <v>3159</v>
      </c>
      <c r="AK1" s="110" t="s">
        <v>3160</v>
      </c>
      <c r="AL1" s="110" t="s">
        <v>3161</v>
      </c>
      <c r="AM1" s="110" t="s">
        <v>3162</v>
      </c>
      <c r="AN1" s="110" t="s">
        <v>512</v>
      </c>
      <c r="AO1" s="110" t="s">
        <v>513</v>
      </c>
      <c r="AP1" s="110" t="s">
        <v>514</v>
      </c>
      <c r="AQ1" s="110" t="s">
        <v>515</v>
      </c>
      <c r="AR1" s="110" t="s">
        <v>517</v>
      </c>
      <c r="AS1" s="110" t="s">
        <v>518</v>
      </c>
      <c r="AT1" s="110" t="s">
        <v>519</v>
      </c>
      <c r="AU1" s="110" t="s">
        <v>520</v>
      </c>
      <c r="AV1" s="108" t="s">
        <v>3231</v>
      </c>
    </row>
    <row r="2" spans="1:56" ht="15.6" customHeight="1" x14ac:dyDescent="0.25">
      <c r="A2" s="128" t="s">
        <v>593</v>
      </c>
      <c r="B2" s="112" t="s">
        <v>195</v>
      </c>
      <c r="C2" s="111" t="s">
        <v>196</v>
      </c>
      <c r="D2" s="111">
        <v>65000600</v>
      </c>
      <c r="E2" s="111">
        <v>1763</v>
      </c>
      <c r="F2" s="111" t="s">
        <v>612</v>
      </c>
      <c r="G2" s="111">
        <v>504</v>
      </c>
      <c r="H2" s="111" t="s">
        <v>118</v>
      </c>
      <c r="I2" s="111">
        <v>100</v>
      </c>
      <c r="J2" s="111">
        <v>3.7</v>
      </c>
      <c r="K2" s="111"/>
      <c r="L2" s="111" t="s">
        <v>3226</v>
      </c>
      <c r="M2" s="111">
        <v>2.2999999999999998</v>
      </c>
      <c r="N2" s="111" t="s">
        <v>138</v>
      </c>
      <c r="O2" s="111">
        <v>252</v>
      </c>
      <c r="P2" s="111">
        <v>12</v>
      </c>
      <c r="Q2" s="111">
        <v>0.9</v>
      </c>
      <c r="R2" s="111" t="s">
        <v>18</v>
      </c>
      <c r="S2" s="113" t="s">
        <v>18</v>
      </c>
      <c r="T2" s="113" t="s">
        <v>502</v>
      </c>
      <c r="U2" s="114">
        <f>VLOOKUP(D2,'Lake FQI'!$B$2:$V$3648,6,FALSE)</f>
        <v>7.7781750000000001</v>
      </c>
      <c r="V2" s="115">
        <f>VLOOKUP(D2,'Lake FQI'!$B$2:$V$3648,8,FALSE)</f>
        <v>1.0152540000000001</v>
      </c>
      <c r="W2" s="116">
        <f>VLOOKUP(D2,'Lake FQI'!$B$2:$V$3648,4,FALSE)</f>
        <v>38558</v>
      </c>
      <c r="X2" s="113"/>
      <c r="Y2" s="113"/>
      <c r="Z2" s="113"/>
      <c r="AA2" s="117"/>
      <c r="AB2" s="117"/>
      <c r="AC2" s="117"/>
      <c r="AD2" s="114">
        <v>11.23</v>
      </c>
      <c r="AE2" s="114">
        <v>54.553200000000004</v>
      </c>
      <c r="AF2" s="118">
        <v>0.28560528992878942</v>
      </c>
      <c r="AG2" s="118">
        <v>0.66059431837446414</v>
      </c>
      <c r="AH2" s="114">
        <v>0</v>
      </c>
      <c r="AI2" s="114">
        <v>0</v>
      </c>
      <c r="AJ2" s="118">
        <v>0</v>
      </c>
      <c r="AK2" s="118">
        <v>0</v>
      </c>
      <c r="AL2" s="119">
        <v>39.32</v>
      </c>
      <c r="AM2" s="119">
        <v>82.582000000000008</v>
      </c>
      <c r="AN2" s="115">
        <v>3.56</v>
      </c>
      <c r="AO2" s="115">
        <v>7.67</v>
      </c>
      <c r="AP2" s="117" t="s">
        <v>511</v>
      </c>
      <c r="AQ2" s="117" t="s">
        <v>511</v>
      </c>
      <c r="AR2" s="119">
        <v>12.759999999999998</v>
      </c>
      <c r="AS2" s="119">
        <v>22.285900000000002</v>
      </c>
      <c r="AT2" s="119">
        <v>26.56</v>
      </c>
      <c r="AU2" s="119">
        <v>60.29610000000001</v>
      </c>
      <c r="AV2" s="10"/>
      <c r="BD2" s="5"/>
    </row>
    <row r="3" spans="1:56" ht="15.6" customHeight="1" x14ac:dyDescent="0.25">
      <c r="A3" s="128" t="s">
        <v>380</v>
      </c>
      <c r="B3" s="120" t="s">
        <v>393</v>
      </c>
      <c r="C3" s="111" t="s">
        <v>392</v>
      </c>
      <c r="D3" s="111">
        <v>27015300</v>
      </c>
      <c r="E3" s="111">
        <v>1662</v>
      </c>
      <c r="F3" s="111" t="s">
        <v>582</v>
      </c>
      <c r="G3" s="111">
        <v>11</v>
      </c>
      <c r="H3" s="111" t="s">
        <v>118</v>
      </c>
      <c r="I3" s="111">
        <v>90</v>
      </c>
      <c r="J3" s="111">
        <v>6.1</v>
      </c>
      <c r="K3" s="191">
        <f>J3*3.28</f>
        <v>20.007999999999999</v>
      </c>
      <c r="L3" s="191" t="s">
        <v>3227</v>
      </c>
      <c r="M3" s="111"/>
      <c r="N3" s="111"/>
      <c r="O3" s="111">
        <v>218</v>
      </c>
      <c r="P3" s="111">
        <v>106</v>
      </c>
      <c r="Q3" s="111">
        <v>0.5</v>
      </c>
      <c r="R3" s="121" t="s">
        <v>119</v>
      </c>
      <c r="S3" s="113" t="s">
        <v>14</v>
      </c>
      <c r="T3" s="113" t="e">
        <v>#N/A</v>
      </c>
      <c r="U3" s="114" t="e">
        <f>VLOOKUP(D3,'Lake FQI'!$B$2:$V$3648,6,FALSE)</f>
        <v>#N/A</v>
      </c>
      <c r="V3" s="115" t="e">
        <f>VLOOKUP(D3,'Lake FQI'!$B$2:$V$3648,8,FALSE)</f>
        <v>#N/A</v>
      </c>
      <c r="W3" s="116" t="e">
        <f>VLOOKUP(D3,'Lake FQI'!$B$2:$V$3648,4,FALSE)</f>
        <v>#N/A</v>
      </c>
      <c r="X3" s="113"/>
      <c r="Y3" s="113"/>
      <c r="Z3" s="113"/>
      <c r="AA3" s="117"/>
      <c r="AB3" s="117"/>
      <c r="AC3" s="117"/>
      <c r="AD3" s="114">
        <v>4</v>
      </c>
      <c r="AE3" s="114">
        <v>0.08</v>
      </c>
      <c r="AF3" s="118">
        <v>6.7340067340067339E-2</v>
      </c>
      <c r="AG3" s="118">
        <v>4.5714285714285707E-2</v>
      </c>
      <c r="AH3" s="114">
        <v>4</v>
      </c>
      <c r="AI3" s="114">
        <v>0.28000000000000003</v>
      </c>
      <c r="AJ3" s="118">
        <v>6.7340067340067339E-2</v>
      </c>
      <c r="AK3" s="118">
        <v>0.16</v>
      </c>
      <c r="AL3" s="114">
        <v>59.4</v>
      </c>
      <c r="AM3" s="114">
        <v>1.7500000000000002</v>
      </c>
      <c r="AN3" s="115">
        <v>0</v>
      </c>
      <c r="AO3" s="115">
        <v>1</v>
      </c>
      <c r="AP3" s="117" t="s">
        <v>14</v>
      </c>
      <c r="AQ3" s="117" t="s">
        <v>502</v>
      </c>
      <c r="AR3" s="119">
        <v>58.199999999999996</v>
      </c>
      <c r="AS3" s="115" t="s">
        <v>14</v>
      </c>
      <c r="AT3" s="119">
        <v>2</v>
      </c>
      <c r="AU3" s="119">
        <v>0.3</v>
      </c>
      <c r="AV3" s="10">
        <f>VLOOKUP(B3,'Lake TMDL Reductions'!$B$2:$I$34,7,0)</f>
        <v>490.15999999999997</v>
      </c>
      <c r="BC3" s="4" t="s">
        <v>159</v>
      </c>
    </row>
    <row r="4" spans="1:56" ht="15.6" customHeight="1" x14ac:dyDescent="0.25">
      <c r="A4" s="128" t="s">
        <v>315</v>
      </c>
      <c r="B4" s="112" t="s">
        <v>326</v>
      </c>
      <c r="C4" s="111" t="s">
        <v>327</v>
      </c>
      <c r="D4" s="111">
        <v>43007600</v>
      </c>
      <c r="E4" s="111">
        <v>1717</v>
      </c>
      <c r="F4" s="111" t="s">
        <v>596</v>
      </c>
      <c r="G4" s="111">
        <v>170</v>
      </c>
      <c r="H4" s="111" t="s">
        <v>118</v>
      </c>
      <c r="I4" s="111">
        <v>100</v>
      </c>
      <c r="J4" s="111">
        <v>2.7</v>
      </c>
      <c r="K4" s="191">
        <f t="shared" ref="K4:K7" si="0">J4*3.28</f>
        <v>8.8559999999999999</v>
      </c>
      <c r="L4" s="191" t="s">
        <v>3226</v>
      </c>
      <c r="M4" s="122">
        <v>1.3</v>
      </c>
      <c r="N4" s="111" t="s">
        <v>138</v>
      </c>
      <c r="O4" s="111">
        <v>164</v>
      </c>
      <c r="P4" s="111">
        <v>88</v>
      </c>
      <c r="Q4" s="111">
        <v>1</v>
      </c>
      <c r="R4" s="121" t="s">
        <v>119</v>
      </c>
      <c r="S4" s="113" t="s">
        <v>18</v>
      </c>
      <c r="T4" s="113" t="e">
        <v>#N/A</v>
      </c>
      <c r="U4" s="114" t="e">
        <f>VLOOKUP(D4,'Lake FQI'!$B$2:$V$3648,6,FALSE)</f>
        <v>#N/A</v>
      </c>
      <c r="V4" s="115" t="e">
        <f>VLOOKUP(D4,'Lake FQI'!$B$2:$V$3648,8,FALSE)</f>
        <v>#N/A</v>
      </c>
      <c r="W4" s="116" t="e">
        <f>VLOOKUP(D4,'Lake FQI'!$B$2:$V$3648,4,FALSE)</f>
        <v>#N/A</v>
      </c>
      <c r="X4" s="113"/>
      <c r="Y4" s="113"/>
      <c r="Z4" s="113"/>
      <c r="AA4" s="117"/>
      <c r="AB4" s="117"/>
      <c r="AC4" s="117"/>
      <c r="AD4" s="114"/>
      <c r="AE4" s="114"/>
      <c r="AF4" s="118"/>
      <c r="AG4" s="118"/>
      <c r="AH4" s="114"/>
      <c r="AI4" s="114"/>
      <c r="AJ4" s="118"/>
      <c r="AK4" s="118"/>
      <c r="AL4" s="114"/>
      <c r="AM4" s="114"/>
      <c r="AN4" s="115" t="s">
        <v>14</v>
      </c>
      <c r="AO4" s="115" t="s">
        <v>14</v>
      </c>
      <c r="AP4" s="117" t="s">
        <v>14</v>
      </c>
      <c r="AQ4" s="117" t="s">
        <v>14</v>
      </c>
      <c r="AR4" s="115" t="s">
        <v>14</v>
      </c>
      <c r="AS4" s="115" t="s">
        <v>14</v>
      </c>
      <c r="AT4" s="117" t="s">
        <v>14</v>
      </c>
      <c r="AU4" s="117" t="s">
        <v>14</v>
      </c>
      <c r="AV4" s="10">
        <f>VLOOKUP(B4,'Lake TMDL Reductions'!$B$2:$I$34,7,0)</f>
        <v>1402.2</v>
      </c>
    </row>
    <row r="5" spans="1:56" ht="15.6" customHeight="1" x14ac:dyDescent="0.25">
      <c r="A5" s="128" t="s">
        <v>607</v>
      </c>
      <c r="B5" s="112" t="s">
        <v>260</v>
      </c>
      <c r="C5" s="111" t="s">
        <v>261</v>
      </c>
      <c r="D5" s="111">
        <v>47004901</v>
      </c>
      <c r="E5" s="111">
        <v>1685</v>
      </c>
      <c r="F5" s="111" t="s">
        <v>3239</v>
      </c>
      <c r="G5" s="111">
        <v>848</v>
      </c>
      <c r="H5" s="111" t="s">
        <v>137</v>
      </c>
      <c r="I5" s="111"/>
      <c r="J5" s="111">
        <v>7.6</v>
      </c>
      <c r="K5" s="191">
        <f t="shared" si="0"/>
        <v>24.927999999999997</v>
      </c>
      <c r="L5" s="191" t="s">
        <v>3227</v>
      </c>
      <c r="M5" s="111">
        <v>4.3</v>
      </c>
      <c r="N5" s="111" t="s">
        <v>138</v>
      </c>
      <c r="O5" s="111">
        <v>50</v>
      </c>
      <c r="P5" s="111">
        <v>33</v>
      </c>
      <c r="Q5" s="111">
        <v>1.2</v>
      </c>
      <c r="R5" s="121" t="s">
        <v>119</v>
      </c>
      <c r="S5" s="113" t="s">
        <v>18</v>
      </c>
      <c r="T5" s="113" t="s">
        <v>502</v>
      </c>
      <c r="U5" s="114">
        <f>VLOOKUP(D5,'Lake FQI'!$B$2:$V$3648,6,FALSE)</f>
        <v>3</v>
      </c>
      <c r="V5" s="115">
        <f>VLOOKUP(D5,'Lake FQI'!$B$2:$V$3648,8,FALSE)</f>
        <v>-83.870968000000005</v>
      </c>
      <c r="W5" s="116">
        <f>VLOOKUP(D5,'Lake FQI'!$B$2:$V$3648,4,FALSE)</f>
        <v>41425</v>
      </c>
      <c r="X5" s="113">
        <v>24</v>
      </c>
      <c r="Y5" s="113">
        <v>2</v>
      </c>
      <c r="Z5" s="113">
        <v>2013</v>
      </c>
      <c r="AA5" s="117">
        <v>20.328579299672995</v>
      </c>
      <c r="AB5" s="117">
        <v>45</v>
      </c>
      <c r="AC5" s="117" t="s">
        <v>3173</v>
      </c>
      <c r="AD5" s="114">
        <v>0.33</v>
      </c>
      <c r="AE5" s="114">
        <v>2.8908</v>
      </c>
      <c r="AF5" s="118">
        <v>3.6768802228412259E-3</v>
      </c>
      <c r="AG5" s="118">
        <v>4.0828836106995614E-2</v>
      </c>
      <c r="AH5" s="114">
        <v>0.99</v>
      </c>
      <c r="AI5" s="114">
        <v>0.82200000000000006</v>
      </c>
      <c r="AJ5" s="118">
        <v>1.1030640668523677E-2</v>
      </c>
      <c r="AK5" s="118">
        <v>1.160969395321378E-2</v>
      </c>
      <c r="AL5" s="114">
        <v>89.75</v>
      </c>
      <c r="AM5" s="114">
        <v>70.802900000000008</v>
      </c>
      <c r="AN5" s="115">
        <v>0.33</v>
      </c>
      <c r="AO5" s="115">
        <v>0</v>
      </c>
      <c r="AP5" s="117" t="s">
        <v>502</v>
      </c>
      <c r="AQ5" s="117" t="s">
        <v>14</v>
      </c>
      <c r="AR5" s="119">
        <v>45</v>
      </c>
      <c r="AS5" s="119">
        <v>28.2</v>
      </c>
      <c r="AT5" s="119">
        <v>44.749999999999993</v>
      </c>
      <c r="AU5" s="119">
        <v>42.602899999999998</v>
      </c>
      <c r="AV5" s="10">
        <f>VLOOKUP(B5,'Lake TMDL Reductions'!$B$2:$I$34,7,0)</f>
        <v>997</v>
      </c>
    </row>
    <row r="6" spans="1:56" ht="15.6" customHeight="1" x14ac:dyDescent="0.25">
      <c r="A6" s="128" t="s">
        <v>603</v>
      </c>
      <c r="B6" s="112" t="s">
        <v>135</v>
      </c>
      <c r="C6" s="111" t="s">
        <v>136</v>
      </c>
      <c r="D6" s="111">
        <v>34008600</v>
      </c>
      <c r="E6" s="111">
        <v>1679</v>
      </c>
      <c r="F6" s="111" t="s">
        <v>3238</v>
      </c>
      <c r="G6" s="111">
        <v>2591</v>
      </c>
      <c r="H6" s="111" t="s">
        <v>137</v>
      </c>
      <c r="I6" s="111">
        <v>54</v>
      </c>
      <c r="J6" s="111">
        <v>5.5</v>
      </c>
      <c r="K6" s="191">
        <f t="shared" si="0"/>
        <v>18.04</v>
      </c>
      <c r="L6" s="191" t="s">
        <v>3226</v>
      </c>
      <c r="M6" s="111">
        <v>3.7</v>
      </c>
      <c r="N6" s="111" t="s">
        <v>138</v>
      </c>
      <c r="O6" s="111">
        <v>147</v>
      </c>
      <c r="P6" s="111">
        <v>20</v>
      </c>
      <c r="Q6" s="111">
        <v>1.1000000000000001</v>
      </c>
      <c r="R6" s="123" t="s">
        <v>119</v>
      </c>
      <c r="S6" s="113" t="s">
        <v>18</v>
      </c>
      <c r="T6" s="113" t="s">
        <v>503</v>
      </c>
      <c r="U6" s="114">
        <f>VLOOKUP(D6,'Lake FQI'!$B$2:$V$3648,6,FALSE)</f>
        <v>15.67859</v>
      </c>
      <c r="V6" s="115">
        <f>VLOOKUP(D6,'Lake FQI'!$B$2:$V$3648,8,FALSE)</f>
        <v>95.982373999999993</v>
      </c>
      <c r="W6" s="116">
        <f>VLOOKUP(D6,'Lake FQI'!$B$2:$V$3648,4,FALSE)</f>
        <v>40749</v>
      </c>
      <c r="X6" s="113">
        <v>41</v>
      </c>
      <c r="Y6" s="113">
        <v>7</v>
      </c>
      <c r="Z6" s="113">
        <v>2011</v>
      </c>
      <c r="AA6" s="117">
        <v>4.9624812649973542</v>
      </c>
      <c r="AB6" s="117">
        <v>36</v>
      </c>
      <c r="AC6" s="117" t="s">
        <v>3173</v>
      </c>
      <c r="AD6" s="114">
        <v>5.6000000000000005</v>
      </c>
      <c r="AE6" s="114">
        <v>3.0861999999999998</v>
      </c>
      <c r="AF6" s="118">
        <v>7.5127448349879264E-2</v>
      </c>
      <c r="AG6" s="118">
        <v>2.1715665648268413E-2</v>
      </c>
      <c r="AH6" s="114">
        <v>11.530000000000001</v>
      </c>
      <c r="AI6" s="114">
        <v>89.652999999999992</v>
      </c>
      <c r="AJ6" s="118">
        <v>0.15468204990609069</v>
      </c>
      <c r="AK6" s="118">
        <v>0.6308322767041048</v>
      </c>
      <c r="AL6" s="114">
        <v>74.540000000000006</v>
      </c>
      <c r="AM6" s="114">
        <v>142.11860000000001</v>
      </c>
      <c r="AN6" s="115">
        <v>9.33</v>
      </c>
      <c r="AO6" s="115">
        <v>2.2000000000000002</v>
      </c>
      <c r="AP6" s="117" t="s">
        <v>14</v>
      </c>
      <c r="AQ6" s="117" t="s">
        <v>14</v>
      </c>
      <c r="AR6" s="119">
        <v>15.740000000000002</v>
      </c>
      <c r="AS6" s="119">
        <v>84.134599999999992</v>
      </c>
      <c r="AT6" s="119">
        <v>58.800000000000004</v>
      </c>
      <c r="AU6" s="119">
        <v>57.984000000000002</v>
      </c>
      <c r="AV6" s="10">
        <f>VLOOKUP(B6,'Lake TMDL Reductions'!$B$2:$I$34,7,0)</f>
        <v>20776.599999999999</v>
      </c>
    </row>
    <row r="7" spans="1:56" ht="15.6" customHeight="1" x14ac:dyDescent="0.25">
      <c r="A7" s="128" t="s">
        <v>589</v>
      </c>
      <c r="B7" s="112" t="s">
        <v>250</v>
      </c>
      <c r="C7" s="111" t="s">
        <v>251</v>
      </c>
      <c r="D7" s="111">
        <v>65001300</v>
      </c>
      <c r="E7" s="111">
        <v>1742</v>
      </c>
      <c r="F7" s="111" t="s">
        <v>3239</v>
      </c>
      <c r="G7" s="111">
        <v>745</v>
      </c>
      <c r="H7" s="111"/>
      <c r="I7" s="111">
        <v>100</v>
      </c>
      <c r="J7" s="111">
        <v>1.8</v>
      </c>
      <c r="K7" s="191">
        <f t="shared" si="0"/>
        <v>5.9039999999999999</v>
      </c>
      <c r="L7" s="191" t="s">
        <v>3226</v>
      </c>
      <c r="M7" s="122">
        <v>0.9</v>
      </c>
      <c r="N7" s="111"/>
      <c r="O7" s="111">
        <v>174</v>
      </c>
      <c r="P7" s="111">
        <v>109</v>
      </c>
      <c r="Q7" s="111">
        <v>0.3</v>
      </c>
      <c r="R7" s="121" t="s">
        <v>119</v>
      </c>
      <c r="S7" s="113" t="s">
        <v>18</v>
      </c>
      <c r="T7" s="113" t="s">
        <v>502</v>
      </c>
      <c r="U7" s="114">
        <f>VLOOKUP(D7,'Lake FQI'!$B$2:$V$3648,6,FALSE)</f>
        <v>0</v>
      </c>
      <c r="V7" s="115">
        <f>VLOOKUP(D7,'Lake FQI'!$B$2:$V$3648,8,FALSE)</f>
        <v>-100</v>
      </c>
      <c r="W7" s="116">
        <f>VLOOKUP(D7,'Lake FQI'!$B$2:$V$3648,4,FALSE)</f>
        <v>40771</v>
      </c>
      <c r="X7" s="113"/>
      <c r="Y7" s="113"/>
      <c r="Z7" s="113"/>
      <c r="AA7" s="117"/>
      <c r="AB7" s="117"/>
      <c r="AC7" s="117"/>
      <c r="AD7" s="114"/>
      <c r="AE7" s="114"/>
      <c r="AF7" s="118"/>
      <c r="AG7" s="118"/>
      <c r="AH7" s="114"/>
      <c r="AI7" s="114"/>
      <c r="AJ7" s="118"/>
      <c r="AK7" s="118"/>
      <c r="AL7" s="114"/>
      <c r="AM7" s="114"/>
      <c r="AN7" s="115" t="s">
        <v>14</v>
      </c>
      <c r="AO7" s="115" t="s">
        <v>14</v>
      </c>
      <c r="AP7" s="117" t="s">
        <v>14</v>
      </c>
      <c r="AQ7" s="117" t="s">
        <v>14</v>
      </c>
      <c r="AR7" s="115" t="s">
        <v>14</v>
      </c>
      <c r="AS7" s="115" t="s">
        <v>14</v>
      </c>
      <c r="AT7" s="117" t="s">
        <v>14</v>
      </c>
      <c r="AU7" s="117" t="s">
        <v>14</v>
      </c>
      <c r="AV7" s="10">
        <f>VLOOKUP(B7,'Lake TMDL Reductions'!$B$2:$I$34,7,0)</f>
        <v>4655.7999999999993</v>
      </c>
      <c r="AY7" s="2" t="s">
        <v>102</v>
      </c>
    </row>
    <row r="8" spans="1:56" ht="15.6" customHeight="1" x14ac:dyDescent="0.25">
      <c r="A8" s="128" t="s">
        <v>604</v>
      </c>
      <c r="B8" s="112" t="s">
        <v>124</v>
      </c>
      <c r="C8" s="111" t="s">
        <v>125</v>
      </c>
      <c r="D8" s="111">
        <v>34003200</v>
      </c>
      <c r="E8" s="111">
        <v>1644</v>
      </c>
      <c r="F8" s="111" t="s">
        <v>3238</v>
      </c>
      <c r="G8" s="111">
        <v>88</v>
      </c>
      <c r="H8" s="111" t="s">
        <v>126</v>
      </c>
      <c r="I8" s="111">
        <v>23</v>
      </c>
      <c r="J8" s="111">
        <v>7.9</v>
      </c>
      <c r="K8" s="111"/>
      <c r="L8" s="111" t="s">
        <v>3227</v>
      </c>
      <c r="M8" s="111">
        <v>3</v>
      </c>
      <c r="N8" s="111" t="s">
        <v>127</v>
      </c>
      <c r="O8" s="111">
        <v>18</v>
      </c>
      <c r="P8" s="111">
        <v>6</v>
      </c>
      <c r="Q8" s="111">
        <v>1.4</v>
      </c>
      <c r="R8" s="124" t="s">
        <v>128</v>
      </c>
      <c r="S8" s="113" t="s">
        <v>18</v>
      </c>
      <c r="T8" s="113" t="s">
        <v>502</v>
      </c>
      <c r="U8" s="114">
        <f>VLOOKUP(D8,'Lake FQI'!$B$2:$V$3648,6,FALSE)</f>
        <v>3</v>
      </c>
      <c r="V8" s="115">
        <f>VLOOKUP(D8,'Lake FQI'!$B$2:$V$3648,8,FALSE)</f>
        <v>-62.5</v>
      </c>
      <c r="W8" s="116">
        <f>VLOOKUP(D8,'Lake FQI'!$B$2:$V$3648,4,FALSE)</f>
        <v>41463</v>
      </c>
      <c r="X8" s="113"/>
      <c r="Y8" s="113"/>
      <c r="Z8" s="113"/>
      <c r="AA8" s="117"/>
      <c r="AB8" s="117"/>
      <c r="AC8" s="117"/>
      <c r="AD8" s="114">
        <v>6</v>
      </c>
      <c r="AE8" s="114">
        <v>29.05</v>
      </c>
      <c r="AF8" s="118">
        <v>7.0921985815602828E-2</v>
      </c>
      <c r="AG8" s="118">
        <v>0.25470391218194893</v>
      </c>
      <c r="AH8" s="114">
        <v>31.599999999999998</v>
      </c>
      <c r="AI8" s="114">
        <v>19.744</v>
      </c>
      <c r="AJ8" s="118">
        <v>0.37352245862884154</v>
      </c>
      <c r="AK8" s="118">
        <v>0.17311098251705334</v>
      </c>
      <c r="AL8" s="114">
        <v>84.600000000000009</v>
      </c>
      <c r="AM8" s="114">
        <v>114.05399999999999</v>
      </c>
      <c r="AN8" s="115">
        <v>1</v>
      </c>
      <c r="AO8" s="115">
        <v>5</v>
      </c>
      <c r="AP8" s="117" t="s">
        <v>503</v>
      </c>
      <c r="AQ8" s="117" t="s">
        <v>503</v>
      </c>
      <c r="AR8" s="119">
        <v>23.599999999999994</v>
      </c>
      <c r="AS8" s="119">
        <v>12.963999999999999</v>
      </c>
      <c r="AT8" s="119">
        <v>61</v>
      </c>
      <c r="AU8" s="119">
        <v>101.09</v>
      </c>
      <c r="AV8" s="10"/>
      <c r="AY8" s="2" t="s">
        <v>103</v>
      </c>
    </row>
    <row r="9" spans="1:56" ht="15.6" customHeight="1" x14ac:dyDescent="0.25">
      <c r="A9" s="128" t="s">
        <v>607</v>
      </c>
      <c r="B9" s="112" t="s">
        <v>258</v>
      </c>
      <c r="C9" s="111" t="s">
        <v>259</v>
      </c>
      <c r="D9" s="111">
        <v>43011500</v>
      </c>
      <c r="E9" s="111">
        <v>1688</v>
      </c>
      <c r="F9" s="111" t="s">
        <v>3239</v>
      </c>
      <c r="G9" s="111">
        <v>1835</v>
      </c>
      <c r="H9" s="111" t="s">
        <v>118</v>
      </c>
      <c r="I9" s="111">
        <v>100</v>
      </c>
      <c r="J9" s="111">
        <v>2.4</v>
      </c>
      <c r="K9" s="191">
        <f>J9*3.28</f>
        <v>7.871999999999999</v>
      </c>
      <c r="L9" s="191" t="s">
        <v>3226</v>
      </c>
      <c r="M9" s="111">
        <v>1.3</v>
      </c>
      <c r="N9" s="111"/>
      <c r="O9" s="111">
        <v>85</v>
      </c>
      <c r="P9" s="111">
        <v>47</v>
      </c>
      <c r="Q9" s="111">
        <v>0.4</v>
      </c>
      <c r="R9" s="123" t="s">
        <v>119</v>
      </c>
      <c r="S9" s="113" t="s">
        <v>18</v>
      </c>
      <c r="T9" s="113" t="s">
        <v>503</v>
      </c>
      <c r="U9" s="114">
        <f>VLOOKUP(D9,'Lake FQI'!$B$2:$V$3648,6,FALSE)</f>
        <v>21.5</v>
      </c>
      <c r="V9" s="115">
        <f>VLOOKUP(D9,'Lake FQI'!$B$2:$V$3648,8,FALSE)</f>
        <v>20.786517</v>
      </c>
      <c r="W9" s="116">
        <f>VLOOKUP(D9,'Lake FQI'!$B$2:$V$3648,4,FALSE)</f>
        <v>39601</v>
      </c>
      <c r="X9" s="113"/>
      <c r="Y9" s="113"/>
      <c r="Z9" s="113"/>
      <c r="AA9" s="117"/>
      <c r="AB9" s="117"/>
      <c r="AC9" s="117"/>
      <c r="AD9" s="114">
        <v>11.3</v>
      </c>
      <c r="AE9" s="114">
        <v>77.712699999999998</v>
      </c>
      <c r="AF9" s="118">
        <v>0.14703968770331821</v>
      </c>
      <c r="AG9" s="118">
        <v>0.54570727764658145</v>
      </c>
      <c r="AH9" s="114">
        <v>27.490000000000002</v>
      </c>
      <c r="AI9" s="114">
        <v>20.974499999999999</v>
      </c>
      <c r="AJ9" s="118">
        <v>0.3577098243331166</v>
      </c>
      <c r="AK9" s="118">
        <v>0.14728528663909787</v>
      </c>
      <c r="AL9" s="114">
        <v>76.84999999999998</v>
      </c>
      <c r="AM9" s="114">
        <v>142.40729999999996</v>
      </c>
      <c r="AN9" s="115">
        <v>6.57</v>
      </c>
      <c r="AO9" s="115">
        <v>4.7300000000000004</v>
      </c>
      <c r="AP9" s="117" t="s">
        <v>503</v>
      </c>
      <c r="AQ9" s="117" t="s">
        <v>511</v>
      </c>
      <c r="AR9" s="119">
        <v>49.85</v>
      </c>
      <c r="AS9" s="119">
        <v>83.329899999999995</v>
      </c>
      <c r="AT9" s="119">
        <v>27</v>
      </c>
      <c r="AU9" s="119">
        <v>59.077399999999997</v>
      </c>
      <c r="AV9" s="10">
        <f>VLOOKUP(B9,'Lake TMDL Reductions'!$B$2:$I$34,7,0)</f>
        <v>3732.2</v>
      </c>
      <c r="AY9" s="2" t="s">
        <v>104</v>
      </c>
    </row>
    <row r="10" spans="1:56" ht="15.6" customHeight="1" x14ac:dyDescent="0.25">
      <c r="A10" s="128" t="s">
        <v>588</v>
      </c>
      <c r="B10" s="112" t="s">
        <v>300</v>
      </c>
      <c r="C10" s="111" t="s">
        <v>301</v>
      </c>
      <c r="D10" s="111">
        <v>43009800</v>
      </c>
      <c r="E10" s="111">
        <v>1767</v>
      </c>
      <c r="F10" s="111" t="s">
        <v>187</v>
      </c>
      <c r="G10" s="111">
        <v>307</v>
      </c>
      <c r="H10" s="111" t="s">
        <v>118</v>
      </c>
      <c r="I10" s="111">
        <v>100</v>
      </c>
      <c r="J10" s="111">
        <v>2.1</v>
      </c>
      <c r="K10" s="111"/>
      <c r="L10" s="111" t="s">
        <v>3226</v>
      </c>
      <c r="M10" s="122">
        <v>1</v>
      </c>
      <c r="N10" s="111" t="s">
        <v>138</v>
      </c>
      <c r="O10" s="111">
        <v>77</v>
      </c>
      <c r="P10" s="111">
        <v>43</v>
      </c>
      <c r="Q10" s="111">
        <v>0.4</v>
      </c>
      <c r="R10" s="111" t="s">
        <v>18</v>
      </c>
      <c r="S10" s="113" t="s">
        <v>18</v>
      </c>
      <c r="T10" s="113" t="s">
        <v>503</v>
      </c>
      <c r="U10" s="114">
        <f>VLOOKUP(D10,'Lake FQI'!$B$2:$V$3648,6,FALSE)</f>
        <v>16.333333</v>
      </c>
      <c r="V10" s="115">
        <f>VLOOKUP(D10,'Lake FQI'!$B$2:$V$3648,8,FALSE)</f>
        <v>112.121212</v>
      </c>
      <c r="W10" s="116">
        <f>VLOOKUP(D10,'Lake FQI'!$B$2:$V$3648,4,FALSE)</f>
        <v>41493</v>
      </c>
      <c r="X10" s="113"/>
      <c r="Y10" s="113"/>
      <c r="Z10" s="113"/>
      <c r="AA10" s="117"/>
      <c r="AB10" s="117"/>
      <c r="AC10" s="117"/>
      <c r="AD10" s="114"/>
      <c r="AE10" s="114"/>
      <c r="AF10" s="118"/>
      <c r="AG10" s="118"/>
      <c r="AH10" s="114"/>
      <c r="AI10" s="114"/>
      <c r="AJ10" s="118"/>
      <c r="AK10" s="118"/>
      <c r="AL10" s="114"/>
      <c r="AM10" s="114"/>
      <c r="AN10" s="115" t="s">
        <v>14</v>
      </c>
      <c r="AO10" s="115" t="s">
        <v>14</v>
      </c>
      <c r="AP10" s="117" t="s">
        <v>14</v>
      </c>
      <c r="AQ10" s="117" t="s">
        <v>14</v>
      </c>
      <c r="AR10" s="115" t="s">
        <v>14</v>
      </c>
      <c r="AS10" s="115" t="s">
        <v>14</v>
      </c>
      <c r="AT10" s="117" t="s">
        <v>14</v>
      </c>
      <c r="AU10" s="117" t="s">
        <v>14</v>
      </c>
      <c r="AV10" s="10"/>
      <c r="AY10" s="2" t="s">
        <v>105</v>
      </c>
    </row>
    <row r="11" spans="1:56" ht="15.6" customHeight="1" x14ac:dyDescent="0.25">
      <c r="A11" s="128" t="s">
        <v>583</v>
      </c>
      <c r="B11" s="112" t="s">
        <v>300</v>
      </c>
      <c r="C11" s="111" t="s">
        <v>371</v>
      </c>
      <c r="D11" s="111">
        <v>10012100</v>
      </c>
      <c r="E11" s="111">
        <v>1784</v>
      </c>
      <c r="F11" s="111" t="s">
        <v>582</v>
      </c>
      <c r="G11" s="111">
        <v>177</v>
      </c>
      <c r="H11" s="111" t="s">
        <v>118</v>
      </c>
      <c r="I11" s="111">
        <v>100</v>
      </c>
      <c r="J11" s="111">
        <v>4.3</v>
      </c>
      <c r="K11" s="191">
        <f>J11*3.28</f>
        <v>14.103999999999999</v>
      </c>
      <c r="L11" s="191" t="s">
        <v>3226</v>
      </c>
      <c r="M11" s="122">
        <v>2.2000000000000002</v>
      </c>
      <c r="N11" s="111" t="s">
        <v>138</v>
      </c>
      <c r="O11" s="111">
        <v>203</v>
      </c>
      <c r="P11" s="111">
        <v>73</v>
      </c>
      <c r="Q11" s="111">
        <v>0.6</v>
      </c>
      <c r="R11" s="123" t="s">
        <v>119</v>
      </c>
      <c r="S11" s="113" t="s">
        <v>18</v>
      </c>
      <c r="T11" s="113" t="s">
        <v>502</v>
      </c>
      <c r="U11" s="114">
        <f>VLOOKUP(D11,'Lake FQI'!$B$2:$V$3648,6,FALSE)</f>
        <v>6</v>
      </c>
      <c r="V11" s="115">
        <f>VLOOKUP(D11,'Lake FQI'!$B$2:$V$3648,8,FALSE)</f>
        <v>-66.292135000000002</v>
      </c>
      <c r="W11" s="116">
        <f>VLOOKUP(D11,'Lake FQI'!$B$2:$V$3648,4,FALSE)</f>
        <v>40752</v>
      </c>
      <c r="X11" s="113"/>
      <c r="Y11" s="113"/>
      <c r="Z11" s="113"/>
      <c r="AA11" s="117"/>
      <c r="AB11" s="117"/>
      <c r="AC11" s="117"/>
      <c r="AD11" s="114">
        <v>0</v>
      </c>
      <c r="AE11" s="114">
        <v>0</v>
      </c>
      <c r="AF11" s="118">
        <v>0</v>
      </c>
      <c r="AG11" s="118">
        <v>0</v>
      </c>
      <c r="AH11" s="114">
        <v>4.93</v>
      </c>
      <c r="AI11" s="114">
        <v>8.3889999999999993</v>
      </c>
      <c r="AJ11" s="118">
        <v>1.359437474148628E-2</v>
      </c>
      <c r="AK11" s="118">
        <v>6.8958204209664489E-2</v>
      </c>
      <c r="AL11" s="114">
        <v>362.65000000000003</v>
      </c>
      <c r="AM11" s="114">
        <v>121.65340000000002</v>
      </c>
      <c r="AN11" s="115">
        <v>0</v>
      </c>
      <c r="AO11" s="115">
        <v>0</v>
      </c>
      <c r="AP11" s="117" t="s">
        <v>14</v>
      </c>
      <c r="AQ11" s="117" t="s">
        <v>14</v>
      </c>
      <c r="AR11" s="119">
        <v>94.15</v>
      </c>
      <c r="AS11" s="119">
        <v>22.710899999999999</v>
      </c>
      <c r="AT11" s="119">
        <v>268.5</v>
      </c>
      <c r="AU11" s="119">
        <v>98.94250000000001</v>
      </c>
      <c r="AV11" s="10">
        <f>VLOOKUP(B11,'Lake TMDL Reductions'!$B$2:$I$34,7,0)</f>
        <v>1966.5210399999996</v>
      </c>
      <c r="AY11" s="2" t="s">
        <v>106</v>
      </c>
    </row>
    <row r="12" spans="1:56" ht="15.6" customHeight="1" x14ac:dyDescent="0.25">
      <c r="A12" s="128" t="s">
        <v>590</v>
      </c>
      <c r="B12" s="112" t="s">
        <v>141</v>
      </c>
      <c r="C12" s="111" t="s">
        <v>142</v>
      </c>
      <c r="D12" s="111">
        <v>34009700</v>
      </c>
      <c r="E12" s="111">
        <v>1648</v>
      </c>
      <c r="F12" s="111" t="s">
        <v>3238</v>
      </c>
      <c r="G12" s="111">
        <v>167</v>
      </c>
      <c r="H12" s="111" t="s">
        <v>118</v>
      </c>
      <c r="I12" s="111"/>
      <c r="J12" s="111">
        <v>1.4</v>
      </c>
      <c r="K12" s="111"/>
      <c r="L12" s="111" t="s">
        <v>3226</v>
      </c>
      <c r="M12" s="111"/>
      <c r="N12" s="111"/>
      <c r="O12" s="111">
        <v>152</v>
      </c>
      <c r="P12" s="111"/>
      <c r="Q12" s="111">
        <v>0.3</v>
      </c>
      <c r="R12" s="111" t="s">
        <v>18</v>
      </c>
      <c r="S12" s="113" t="s">
        <v>14</v>
      </c>
      <c r="T12" s="113" t="s">
        <v>503</v>
      </c>
      <c r="U12" s="114">
        <f>VLOOKUP(D12,'Lake FQI'!$B$2:$V$3648,6,FALSE)</f>
        <v>12.521981</v>
      </c>
      <c r="V12" s="115">
        <f>VLOOKUP(D12,'Lake FQI'!$B$2:$V$3648,8,FALSE)</f>
        <v>62.623125999999999</v>
      </c>
      <c r="W12" s="116">
        <f>VLOOKUP(D12,'Lake FQI'!$B$2:$V$3648,4,FALSE)</f>
        <v>40042</v>
      </c>
      <c r="X12" s="113"/>
      <c r="Y12" s="113"/>
      <c r="Z12" s="113"/>
      <c r="AA12" s="117"/>
      <c r="AB12" s="117"/>
      <c r="AC12" s="117"/>
      <c r="AD12" s="114"/>
      <c r="AE12" s="114"/>
      <c r="AF12" s="118"/>
      <c r="AG12" s="118"/>
      <c r="AH12" s="114"/>
      <c r="AI12" s="114"/>
      <c r="AJ12" s="118"/>
      <c r="AK12" s="118"/>
      <c r="AL12" s="114"/>
      <c r="AM12" s="114"/>
      <c r="AN12" s="115" t="s">
        <v>14</v>
      </c>
      <c r="AO12" s="115" t="s">
        <v>14</v>
      </c>
      <c r="AP12" s="117" t="s">
        <v>14</v>
      </c>
      <c r="AQ12" s="117" t="s">
        <v>14</v>
      </c>
      <c r="AR12" s="115" t="s">
        <v>14</v>
      </c>
      <c r="AS12" s="115" t="s">
        <v>14</v>
      </c>
      <c r="AT12" s="117" t="s">
        <v>14</v>
      </c>
      <c r="AU12" s="117" t="s">
        <v>14</v>
      </c>
      <c r="AV12" s="10"/>
      <c r="AY12" s="2" t="s">
        <v>107</v>
      </c>
    </row>
    <row r="13" spans="1:56" ht="15.6" customHeight="1" x14ac:dyDescent="0.25">
      <c r="A13" s="128" t="s">
        <v>604</v>
      </c>
      <c r="B13" s="112" t="s">
        <v>122</v>
      </c>
      <c r="C13" s="111" t="s">
        <v>123</v>
      </c>
      <c r="D13" s="111">
        <v>34002202</v>
      </c>
      <c r="E13" s="111">
        <v>1645</v>
      </c>
      <c r="F13" s="111" t="s">
        <v>3238</v>
      </c>
      <c r="G13" s="111">
        <v>1018</v>
      </c>
      <c r="H13" s="111" t="s">
        <v>118</v>
      </c>
      <c r="I13" s="111">
        <v>100</v>
      </c>
      <c r="J13" s="111">
        <v>2.7</v>
      </c>
      <c r="K13" s="111"/>
      <c r="L13" s="111" t="s">
        <v>3226</v>
      </c>
      <c r="M13" s="111">
        <v>1.2</v>
      </c>
      <c r="N13" s="111"/>
      <c r="O13" s="111">
        <v>89</v>
      </c>
      <c r="P13" s="111">
        <v>23</v>
      </c>
      <c r="Q13" s="111">
        <v>0.6</v>
      </c>
      <c r="R13" s="111" t="s">
        <v>18</v>
      </c>
      <c r="S13" s="113" t="s">
        <v>18</v>
      </c>
      <c r="T13" s="113" t="s">
        <v>503</v>
      </c>
      <c r="U13" s="114">
        <f>VLOOKUP(D13,'Lake FQI'!$B$2:$V$3648,6,FALSE)</f>
        <v>19.052558999999999</v>
      </c>
      <c r="V13" s="115">
        <f>VLOOKUP(D13,'Lake FQI'!$B$2:$V$3648,8,FALSE)</f>
        <v>147.43583000000001</v>
      </c>
      <c r="W13" s="116">
        <f>VLOOKUP(D13,'Lake FQI'!$B$2:$V$3648,4,FALSE)</f>
        <v>38894</v>
      </c>
      <c r="X13" s="113">
        <v>41</v>
      </c>
      <c r="Y13" s="113">
        <v>7</v>
      </c>
      <c r="Z13" s="113">
        <v>2011</v>
      </c>
      <c r="AA13" s="117">
        <v>23.191361111622342</v>
      </c>
      <c r="AB13" s="117">
        <v>36</v>
      </c>
      <c r="AC13" s="117" t="s">
        <v>3173</v>
      </c>
      <c r="AD13" s="114">
        <v>7.3</v>
      </c>
      <c r="AE13" s="114">
        <v>52.042999999999999</v>
      </c>
      <c r="AF13" s="118">
        <v>8.7216248506571073E-2</v>
      </c>
      <c r="AG13" s="118">
        <v>0.39347551769214656</v>
      </c>
      <c r="AH13" s="114">
        <v>5.0999999999999996</v>
      </c>
      <c r="AI13" s="114">
        <v>4.5510000000000002</v>
      </c>
      <c r="AJ13" s="118">
        <v>6.0931899641577046E-2</v>
      </c>
      <c r="AK13" s="118">
        <v>3.4408221682396462E-2</v>
      </c>
      <c r="AL13" s="114">
        <v>83.700000000000017</v>
      </c>
      <c r="AM13" s="114">
        <v>132.26490000000001</v>
      </c>
      <c r="AN13" s="115">
        <v>6.3</v>
      </c>
      <c r="AO13" s="115">
        <v>1</v>
      </c>
      <c r="AP13" s="117" t="s">
        <v>503</v>
      </c>
      <c r="AQ13" s="117" t="s">
        <v>511</v>
      </c>
      <c r="AR13" s="119">
        <v>29.7</v>
      </c>
      <c r="AS13" s="119">
        <v>67.032000000000011</v>
      </c>
      <c r="AT13" s="119">
        <v>54</v>
      </c>
      <c r="AU13" s="119">
        <v>65.232900000000001</v>
      </c>
      <c r="AV13" s="10"/>
      <c r="AY13" s="2" t="s">
        <v>108</v>
      </c>
    </row>
    <row r="14" spans="1:56" ht="15.6" customHeight="1" x14ac:dyDescent="0.25">
      <c r="A14" s="128" t="s">
        <v>604</v>
      </c>
      <c r="B14" s="112" t="s">
        <v>129</v>
      </c>
      <c r="C14" s="111" t="s">
        <v>130</v>
      </c>
      <c r="D14" s="111">
        <v>34003300</v>
      </c>
      <c r="E14" s="111">
        <v>1643</v>
      </c>
      <c r="F14" s="111" t="s">
        <v>3238</v>
      </c>
      <c r="G14" s="111">
        <v>149</v>
      </c>
      <c r="H14" s="111" t="s">
        <v>118</v>
      </c>
      <c r="I14" s="111">
        <v>100</v>
      </c>
      <c r="J14" s="111">
        <v>3.7</v>
      </c>
      <c r="K14" s="111"/>
      <c r="L14" s="111" t="s">
        <v>3226</v>
      </c>
      <c r="M14" s="111">
        <v>1.3</v>
      </c>
      <c r="N14" s="111"/>
      <c r="O14" s="111">
        <v>74</v>
      </c>
      <c r="P14" s="111">
        <v>37</v>
      </c>
      <c r="Q14" s="111">
        <v>0.6</v>
      </c>
      <c r="R14" s="111" t="s">
        <v>18</v>
      </c>
      <c r="S14" s="113" t="s">
        <v>18</v>
      </c>
      <c r="T14" s="113" t="s">
        <v>503</v>
      </c>
      <c r="U14" s="114">
        <f>VLOOKUP(D14,'Lake FQI'!$B$2:$V$3648,6,FALSE)</f>
        <v>8</v>
      </c>
      <c r="V14" s="115">
        <f>VLOOKUP(D14,'Lake FQI'!$B$2:$V$3648,8,FALSE)</f>
        <v>3.8961039999999998</v>
      </c>
      <c r="W14" s="116">
        <f>VLOOKUP(D14,'Lake FQI'!$B$2:$V$3648,4,FALSE)</f>
        <v>38887</v>
      </c>
      <c r="X14" s="113">
        <v>43</v>
      </c>
      <c r="Y14" s="113">
        <v>7</v>
      </c>
      <c r="Z14" s="113">
        <v>2011</v>
      </c>
      <c r="AA14" s="117">
        <v>33.149857223261414</v>
      </c>
      <c r="AB14" s="117">
        <v>36</v>
      </c>
      <c r="AC14" s="117" t="s">
        <v>3173</v>
      </c>
      <c r="AD14" s="114">
        <v>1</v>
      </c>
      <c r="AE14" s="114">
        <v>6.45</v>
      </c>
      <c r="AF14" s="118">
        <v>9.1449474165523539E-3</v>
      </c>
      <c r="AG14" s="118">
        <v>9.3448194928588219E-2</v>
      </c>
      <c r="AH14" s="114">
        <v>5.33</v>
      </c>
      <c r="AI14" s="114">
        <v>4.4712999999999994</v>
      </c>
      <c r="AJ14" s="118">
        <v>4.8742569730224047E-2</v>
      </c>
      <c r="AK14" s="118">
        <v>6.4780606819255265E-2</v>
      </c>
      <c r="AL14" s="114">
        <v>109.35000000000001</v>
      </c>
      <c r="AM14" s="114">
        <v>69.022199999999984</v>
      </c>
      <c r="AN14" s="115">
        <v>1</v>
      </c>
      <c r="AO14" s="115">
        <v>0</v>
      </c>
      <c r="AP14" s="117" t="s">
        <v>511</v>
      </c>
      <c r="AQ14" s="117" t="s">
        <v>14</v>
      </c>
      <c r="AR14" s="119">
        <v>50.350000000000009</v>
      </c>
      <c r="AS14" s="119">
        <v>27.262199999999996</v>
      </c>
      <c r="AT14" s="119">
        <v>59</v>
      </c>
      <c r="AU14" s="119">
        <v>41.76</v>
      </c>
      <c r="AV14" s="10"/>
    </row>
    <row r="15" spans="1:56" ht="15.6" customHeight="1" x14ac:dyDescent="0.25">
      <c r="A15" s="128" t="s">
        <v>606</v>
      </c>
      <c r="B15" s="112" t="s">
        <v>245</v>
      </c>
      <c r="C15" s="111" t="s">
        <v>246</v>
      </c>
      <c r="D15" s="111">
        <v>47012700</v>
      </c>
      <c r="E15" s="111">
        <v>1684</v>
      </c>
      <c r="F15" s="111" t="s">
        <v>3239</v>
      </c>
      <c r="G15" s="111">
        <v>121</v>
      </c>
      <c r="H15" s="111"/>
      <c r="I15" s="111">
        <v>100</v>
      </c>
      <c r="J15" s="111">
        <v>3.7</v>
      </c>
      <c r="K15" s="191">
        <f t="shared" ref="K15:K26" si="1">J15*3.28</f>
        <v>12.135999999999999</v>
      </c>
      <c r="L15" s="191" t="s">
        <v>3226</v>
      </c>
      <c r="M15" s="122">
        <v>1.8</v>
      </c>
      <c r="N15" s="111"/>
      <c r="O15" s="111">
        <v>399</v>
      </c>
      <c r="P15" s="111">
        <v>99</v>
      </c>
      <c r="Q15" s="111">
        <v>0.9</v>
      </c>
      <c r="R15" s="121" t="s">
        <v>119</v>
      </c>
      <c r="S15" s="113" t="s">
        <v>14</v>
      </c>
      <c r="T15" s="113" t="s">
        <v>503</v>
      </c>
      <c r="U15" s="114">
        <f>VLOOKUP(D15,'Lake FQI'!$B$2:$V$3648,6,FALSE)</f>
        <v>10</v>
      </c>
      <c r="V15" s="115">
        <f>VLOOKUP(D15,'Lake FQI'!$B$2:$V$3648,8,FALSE)</f>
        <v>29.87013</v>
      </c>
      <c r="W15" s="116">
        <f>VLOOKUP(D15,'Lake FQI'!$B$2:$V$3648,4,FALSE)</f>
        <v>39609</v>
      </c>
      <c r="X15" s="113"/>
      <c r="Y15" s="113"/>
      <c r="Z15" s="113"/>
      <c r="AA15" s="117"/>
      <c r="AB15" s="117"/>
      <c r="AC15" s="117"/>
      <c r="AD15" s="114">
        <v>120.3</v>
      </c>
      <c r="AE15" s="114">
        <v>72.426000000000002</v>
      </c>
      <c r="AF15" s="118">
        <v>0.51432235998289855</v>
      </c>
      <c r="AG15" s="118">
        <v>0.68012658584454744</v>
      </c>
      <c r="AH15" s="114">
        <v>73.8</v>
      </c>
      <c r="AI15" s="114">
        <v>15.257999999999999</v>
      </c>
      <c r="AJ15" s="118">
        <v>0.31551945275758864</v>
      </c>
      <c r="AK15" s="118">
        <v>0.14328240475542076</v>
      </c>
      <c r="AL15" s="114">
        <v>233.90000000000003</v>
      </c>
      <c r="AM15" s="114">
        <v>106.48899999999999</v>
      </c>
      <c r="AN15" s="115">
        <v>12.3</v>
      </c>
      <c r="AO15" s="115">
        <v>108</v>
      </c>
      <c r="AP15" s="117" t="s">
        <v>503</v>
      </c>
      <c r="AQ15" s="117" t="s">
        <v>503</v>
      </c>
      <c r="AR15" s="119">
        <v>59.4</v>
      </c>
      <c r="AS15" s="119">
        <v>17.199000000000002</v>
      </c>
      <c r="AT15" s="119">
        <v>174.5</v>
      </c>
      <c r="AU15" s="119">
        <v>89.289999999999992</v>
      </c>
      <c r="AV15" s="10">
        <f>VLOOKUP(B15,'Lake TMDL Reductions'!$B$2:$I$34,7,0)</f>
        <v>2098.4</v>
      </c>
      <c r="AX15" s="4" t="s">
        <v>153</v>
      </c>
      <c r="AY15" s="5" t="s">
        <v>154</v>
      </c>
    </row>
    <row r="16" spans="1:56" ht="15.6" customHeight="1" x14ac:dyDescent="0.25">
      <c r="A16" s="128" t="s">
        <v>595</v>
      </c>
      <c r="B16" s="112" t="s">
        <v>266</v>
      </c>
      <c r="C16" s="111" t="s">
        <v>267</v>
      </c>
      <c r="D16" s="111">
        <v>47006200</v>
      </c>
      <c r="E16" s="111">
        <v>1668</v>
      </c>
      <c r="F16" s="111" t="s">
        <v>3239</v>
      </c>
      <c r="G16" s="111">
        <v>229</v>
      </c>
      <c r="H16" s="111" t="s">
        <v>118</v>
      </c>
      <c r="I16" s="111">
        <v>80</v>
      </c>
      <c r="J16" s="111">
        <v>5.5</v>
      </c>
      <c r="K16" s="191">
        <f t="shared" si="1"/>
        <v>18.04</v>
      </c>
      <c r="L16" s="191" t="s">
        <v>3226</v>
      </c>
      <c r="M16" s="111">
        <v>2.6</v>
      </c>
      <c r="N16" s="111"/>
      <c r="O16" s="111">
        <v>74</v>
      </c>
      <c r="P16" s="111">
        <v>33</v>
      </c>
      <c r="Q16" s="111">
        <v>0.7</v>
      </c>
      <c r="R16" s="123" t="s">
        <v>119</v>
      </c>
      <c r="S16" s="113" t="s">
        <v>18</v>
      </c>
      <c r="T16" s="113" t="s">
        <v>503</v>
      </c>
      <c r="U16" s="114">
        <f>VLOOKUP(D16,'Lake FQI'!$B$2:$V$3648,6,FALSE)</f>
        <v>19.242809000000001</v>
      </c>
      <c r="V16" s="115">
        <f>VLOOKUP(D16,'Lake FQI'!$B$2:$V$3648,8,FALSE)</f>
        <v>3.455965</v>
      </c>
      <c r="W16" s="116">
        <f>VLOOKUP(D16,'Lake FQI'!$B$2:$V$3648,4,FALSE)</f>
        <v>38922</v>
      </c>
      <c r="X16" s="113"/>
      <c r="Y16" s="113"/>
      <c r="Z16" s="113"/>
      <c r="AA16" s="117"/>
      <c r="AB16" s="117"/>
      <c r="AC16" s="117"/>
      <c r="AD16" s="114">
        <v>1.7800000000000002</v>
      </c>
      <c r="AE16" s="114">
        <v>15.152500000000002</v>
      </c>
      <c r="AF16" s="118">
        <v>2.0931326434619008E-2</v>
      </c>
      <c r="AG16" s="118">
        <v>0.15051295091802722</v>
      </c>
      <c r="AH16" s="114">
        <v>21.61</v>
      </c>
      <c r="AI16" s="114">
        <v>12.383600000000001</v>
      </c>
      <c r="AJ16" s="118">
        <v>0.25411571025399815</v>
      </c>
      <c r="AK16" s="118">
        <v>0.12300888823550449</v>
      </c>
      <c r="AL16" s="114">
        <v>85.039999999999992</v>
      </c>
      <c r="AM16" s="114">
        <v>100.6724</v>
      </c>
      <c r="AN16" s="115">
        <v>1.1100000000000001</v>
      </c>
      <c r="AO16" s="115">
        <v>0.67</v>
      </c>
      <c r="AP16" s="117" t="s">
        <v>511</v>
      </c>
      <c r="AQ16" s="117" t="s">
        <v>511</v>
      </c>
      <c r="AR16" s="119">
        <v>29.199999999999996</v>
      </c>
      <c r="AS16" s="119">
        <v>32.438200000000002</v>
      </c>
      <c r="AT16" s="119">
        <v>55.84</v>
      </c>
      <c r="AU16" s="119">
        <v>68.234200000000001</v>
      </c>
      <c r="AV16" s="10">
        <f>VLOOKUP(B16,'Lake TMDL Reductions'!$B$2:$I$34,7,0)</f>
        <v>253.70000000000002</v>
      </c>
      <c r="AY16" s="5" t="s">
        <v>158</v>
      </c>
    </row>
    <row r="17" spans="1:51" ht="15.6" customHeight="1" x14ac:dyDescent="0.25">
      <c r="A17" s="128" t="s">
        <v>380</v>
      </c>
      <c r="B17" s="120" t="s">
        <v>391</v>
      </c>
      <c r="C17" s="111" t="s">
        <v>390</v>
      </c>
      <c r="D17" s="111">
        <v>27015200</v>
      </c>
      <c r="E17" s="111">
        <v>1658</v>
      </c>
      <c r="F17" s="111" t="s">
        <v>582</v>
      </c>
      <c r="G17" s="111">
        <v>31</v>
      </c>
      <c r="H17" s="111" t="s">
        <v>118</v>
      </c>
      <c r="I17" s="111">
        <v>55</v>
      </c>
      <c r="J17" s="111">
        <v>7.9</v>
      </c>
      <c r="K17" s="191">
        <f t="shared" si="1"/>
        <v>25.911999999999999</v>
      </c>
      <c r="L17" s="191" t="s">
        <v>3227</v>
      </c>
      <c r="M17" s="111"/>
      <c r="N17" s="111" t="s">
        <v>249</v>
      </c>
      <c r="O17" s="111">
        <v>129</v>
      </c>
      <c r="P17" s="111">
        <v>50</v>
      </c>
      <c r="Q17" s="111">
        <v>1</v>
      </c>
      <c r="R17" s="121" t="s">
        <v>119</v>
      </c>
      <c r="S17" s="113" t="s">
        <v>14</v>
      </c>
      <c r="T17" s="113" t="e">
        <v>#N/A</v>
      </c>
      <c r="U17" s="114" t="e">
        <f>VLOOKUP(D17,'Lake FQI'!$B$2:$V$3648,6,FALSE)</f>
        <v>#N/A</v>
      </c>
      <c r="V17" s="115" t="e">
        <f>VLOOKUP(D17,'Lake FQI'!$B$2:$V$3648,8,FALSE)</f>
        <v>#N/A</v>
      </c>
      <c r="W17" s="116" t="e">
        <f>VLOOKUP(D17,'Lake FQI'!$B$2:$V$3648,4,FALSE)</f>
        <v>#N/A</v>
      </c>
      <c r="X17" s="113"/>
      <c r="Y17" s="113"/>
      <c r="Z17" s="113"/>
      <c r="AA17" s="117"/>
      <c r="AB17" s="117"/>
      <c r="AC17" s="117"/>
      <c r="AD17" s="114"/>
      <c r="AE17" s="114"/>
      <c r="AF17" s="118"/>
      <c r="AG17" s="118"/>
      <c r="AH17" s="114"/>
      <c r="AI17" s="114"/>
      <c r="AJ17" s="118"/>
      <c r="AK17" s="118"/>
      <c r="AL17" s="114"/>
      <c r="AM17" s="114"/>
      <c r="AN17" s="115" t="s">
        <v>14</v>
      </c>
      <c r="AO17" s="115" t="s">
        <v>14</v>
      </c>
      <c r="AP17" s="117" t="s">
        <v>14</v>
      </c>
      <c r="AQ17" s="117" t="s">
        <v>14</v>
      </c>
      <c r="AR17" s="115" t="s">
        <v>14</v>
      </c>
      <c r="AS17" s="115" t="s">
        <v>14</v>
      </c>
      <c r="AT17" s="117" t="s">
        <v>14</v>
      </c>
      <c r="AU17" s="117" t="s">
        <v>14</v>
      </c>
      <c r="AV17" s="10">
        <f>VLOOKUP(B17,'Lake TMDL Reductions'!$B$2:$I$34,7,0)</f>
        <v>1373.1000000000001</v>
      </c>
      <c r="AY17" s="5" t="s">
        <v>156</v>
      </c>
    </row>
    <row r="18" spans="1:51" ht="15.6" customHeight="1" x14ac:dyDescent="0.25">
      <c r="A18" s="128" t="s">
        <v>595</v>
      </c>
      <c r="B18" s="112" t="s">
        <v>268</v>
      </c>
      <c r="C18" s="111" t="s">
        <v>269</v>
      </c>
      <c r="D18" s="111">
        <v>47010600</v>
      </c>
      <c r="E18" s="111">
        <v>1675</v>
      </c>
      <c r="F18" s="111" t="s">
        <v>3239</v>
      </c>
      <c r="G18" s="111">
        <v>137</v>
      </c>
      <c r="H18" s="111" t="s">
        <v>118</v>
      </c>
      <c r="I18" s="111">
        <v>100</v>
      </c>
      <c r="J18" s="111">
        <v>2.2000000000000002</v>
      </c>
      <c r="K18" s="191">
        <f t="shared" si="1"/>
        <v>7.2160000000000002</v>
      </c>
      <c r="L18" s="191" t="s">
        <v>3226</v>
      </c>
      <c r="M18" s="111">
        <v>1.4</v>
      </c>
      <c r="N18" s="111"/>
      <c r="O18" s="111">
        <v>123</v>
      </c>
      <c r="P18" s="111">
        <v>62</v>
      </c>
      <c r="Q18" s="111">
        <v>1</v>
      </c>
      <c r="R18" s="121" t="s">
        <v>119</v>
      </c>
      <c r="S18" s="113" t="s">
        <v>14</v>
      </c>
      <c r="T18" s="113" t="s">
        <v>502</v>
      </c>
      <c r="U18" s="114">
        <f>VLOOKUP(D18,'Lake FQI'!$B$2:$V$3648,6,FALSE)</f>
        <v>15.811388000000001</v>
      </c>
      <c r="V18" s="115">
        <f>VLOOKUP(D18,'Lake FQI'!$B$2:$V$3648,8,FALSE)</f>
        <v>-11.171976000000001</v>
      </c>
      <c r="W18" s="116">
        <f>VLOOKUP(D18,'Lake FQI'!$B$2:$V$3648,4,FALSE)</f>
        <v>38159</v>
      </c>
      <c r="X18" s="113"/>
      <c r="Y18" s="113"/>
      <c r="Z18" s="113"/>
      <c r="AA18" s="117"/>
      <c r="AB18" s="117"/>
      <c r="AC18" s="117"/>
      <c r="AD18" s="114">
        <v>23.5</v>
      </c>
      <c r="AE18" s="114">
        <v>50.781999999999996</v>
      </c>
      <c r="AF18" s="118">
        <v>6.4489571899012083E-2</v>
      </c>
      <c r="AG18" s="118">
        <v>0.37307610364612798</v>
      </c>
      <c r="AH18" s="114">
        <v>301</v>
      </c>
      <c r="AI18" s="114">
        <v>41.63</v>
      </c>
      <c r="AJ18" s="118">
        <v>0.82601536772777173</v>
      </c>
      <c r="AK18" s="118">
        <v>0.30583982897066497</v>
      </c>
      <c r="AL18" s="114">
        <v>364.4</v>
      </c>
      <c r="AM18" s="114">
        <v>136.11699999999999</v>
      </c>
      <c r="AN18" s="115">
        <v>15.8</v>
      </c>
      <c r="AO18" s="115">
        <v>7.7</v>
      </c>
      <c r="AP18" s="117" t="s">
        <v>503</v>
      </c>
      <c r="AQ18" s="117" t="s">
        <v>503</v>
      </c>
      <c r="AR18" s="119">
        <v>78.099999999999994</v>
      </c>
      <c r="AS18" s="119">
        <v>48.504999999999995</v>
      </c>
      <c r="AT18" s="119">
        <v>286.3</v>
      </c>
      <c r="AU18" s="119">
        <v>87.611999999999995</v>
      </c>
      <c r="AV18" s="10">
        <f>VLOOKUP(B18,'Lake TMDL Reductions'!$B$2:$I$34,7,0)</f>
        <v>2614.6</v>
      </c>
      <c r="AY18" s="5" t="s">
        <v>155</v>
      </c>
    </row>
    <row r="19" spans="1:51" ht="15.6" customHeight="1" x14ac:dyDescent="0.25">
      <c r="A19" s="128" t="s">
        <v>380</v>
      </c>
      <c r="B19" s="120" t="s">
        <v>395</v>
      </c>
      <c r="C19" s="111" t="s">
        <v>394</v>
      </c>
      <c r="D19" s="111">
        <v>27017600</v>
      </c>
      <c r="E19" s="111">
        <v>1662</v>
      </c>
      <c r="F19" s="111" t="s">
        <v>582</v>
      </c>
      <c r="G19" s="111">
        <v>814</v>
      </c>
      <c r="H19" s="111" t="s">
        <v>137</v>
      </c>
      <c r="I19" s="111">
        <v>51</v>
      </c>
      <c r="J19" s="111">
        <v>17.7</v>
      </c>
      <c r="K19" s="191">
        <f t="shared" si="1"/>
        <v>58.055999999999997</v>
      </c>
      <c r="L19" s="191" t="s">
        <v>3227</v>
      </c>
      <c r="M19" s="111">
        <v>4.8</v>
      </c>
      <c r="N19" s="111" t="s">
        <v>138</v>
      </c>
      <c r="O19" s="111">
        <v>57</v>
      </c>
      <c r="P19" s="111">
        <v>29</v>
      </c>
      <c r="Q19" s="111">
        <v>1.4</v>
      </c>
      <c r="R19" s="123" t="s">
        <v>119</v>
      </c>
      <c r="S19" s="113" t="s">
        <v>18</v>
      </c>
      <c r="T19" s="113" t="s">
        <v>503</v>
      </c>
      <c r="U19" s="114">
        <f>VLOOKUP(D19,'Lake FQI'!$B$2:$V$3648,6,FALSE)</f>
        <v>19.25</v>
      </c>
      <c r="V19" s="115">
        <f>VLOOKUP(D19,'Lake FQI'!$B$2:$V$3648,8,FALSE)</f>
        <v>3.494624</v>
      </c>
      <c r="W19" s="116">
        <f>VLOOKUP(D19,'Lake FQI'!$B$2:$V$3648,4,FALSE)</f>
        <v>34540</v>
      </c>
      <c r="X19" s="113">
        <v>24</v>
      </c>
      <c r="Y19" s="113">
        <v>2</v>
      </c>
      <c r="Z19" s="113">
        <v>2010</v>
      </c>
      <c r="AA19" s="117">
        <v>29.418871705232835</v>
      </c>
      <c r="AB19" s="117">
        <v>45</v>
      </c>
      <c r="AC19" s="117" t="s">
        <v>3173</v>
      </c>
      <c r="AD19" s="114">
        <v>0.92</v>
      </c>
      <c r="AE19" s="114">
        <v>7.9910000000000005</v>
      </c>
      <c r="AF19" s="118">
        <v>4.2343627744281312E-3</v>
      </c>
      <c r="AG19" s="118">
        <v>8.3853636525808822E-2</v>
      </c>
      <c r="AH19" s="114">
        <v>2.92</v>
      </c>
      <c r="AI19" s="114">
        <v>1.4596</v>
      </c>
      <c r="AJ19" s="118">
        <v>1.3439499240576242E-2</v>
      </c>
      <c r="AK19" s="118">
        <v>1.531632685184214E-2</v>
      </c>
      <c r="AL19" s="114">
        <v>217.26999999999998</v>
      </c>
      <c r="AM19" s="114">
        <v>95.296999999999969</v>
      </c>
      <c r="AN19" s="115">
        <v>0.17</v>
      </c>
      <c r="AO19" s="115">
        <v>0.75</v>
      </c>
      <c r="AP19" s="117" t="s">
        <v>502</v>
      </c>
      <c r="AQ19" s="117" t="s">
        <v>511</v>
      </c>
      <c r="AR19" s="119">
        <v>89.09</v>
      </c>
      <c r="AS19" s="119">
        <v>25.674399999999999</v>
      </c>
      <c r="AT19" s="119">
        <v>128.18</v>
      </c>
      <c r="AU19" s="119">
        <v>44.145299999999999</v>
      </c>
      <c r="AV19" s="10">
        <f>VLOOKUP(B19,'Lake TMDL Reductions'!$B$2:$I$34,7,0)</f>
        <v>1081</v>
      </c>
      <c r="AY19" s="5" t="s">
        <v>157</v>
      </c>
    </row>
    <row r="20" spans="1:51" ht="15.6" customHeight="1" x14ac:dyDescent="0.25">
      <c r="A20" s="128" t="s">
        <v>380</v>
      </c>
      <c r="B20" s="120" t="s">
        <v>409</v>
      </c>
      <c r="C20" s="111" t="s">
        <v>408</v>
      </c>
      <c r="D20" s="111">
        <v>27018900</v>
      </c>
      <c r="E20" s="111">
        <v>1671</v>
      </c>
      <c r="F20" s="111" t="s">
        <v>582</v>
      </c>
      <c r="G20" s="111">
        <v>19</v>
      </c>
      <c r="H20" s="111" t="s">
        <v>118</v>
      </c>
      <c r="I20" s="111"/>
      <c r="J20" s="111"/>
      <c r="K20" s="191">
        <f t="shared" si="1"/>
        <v>0</v>
      </c>
      <c r="L20" s="191" t="s">
        <v>3226</v>
      </c>
      <c r="M20" s="111"/>
      <c r="N20" s="111"/>
      <c r="O20" s="111">
        <v>177</v>
      </c>
      <c r="P20" s="111">
        <v>68</v>
      </c>
      <c r="Q20" s="111">
        <v>0.7</v>
      </c>
      <c r="R20" s="121" t="s">
        <v>119</v>
      </c>
      <c r="S20" s="113" t="s">
        <v>14</v>
      </c>
      <c r="T20" s="113" t="e">
        <v>#N/A</v>
      </c>
      <c r="U20" s="114" t="e">
        <f>VLOOKUP(D20,'Lake FQI'!$B$2:$V$3648,6,FALSE)</f>
        <v>#N/A</v>
      </c>
      <c r="V20" s="115" t="e">
        <f>VLOOKUP(D20,'Lake FQI'!$B$2:$V$3648,8,FALSE)</f>
        <v>#N/A</v>
      </c>
      <c r="W20" s="116" t="e">
        <f>VLOOKUP(D20,'Lake FQI'!$B$2:$V$3648,4,FALSE)</f>
        <v>#N/A</v>
      </c>
      <c r="X20" s="113"/>
      <c r="Y20" s="113"/>
      <c r="Z20" s="113"/>
      <c r="AA20" s="117"/>
      <c r="AB20" s="117"/>
      <c r="AC20" s="117"/>
      <c r="AD20" s="114"/>
      <c r="AE20" s="114"/>
      <c r="AF20" s="118"/>
      <c r="AG20" s="118"/>
      <c r="AH20" s="114"/>
      <c r="AI20" s="114"/>
      <c r="AJ20" s="118"/>
      <c r="AK20" s="118"/>
      <c r="AL20" s="114"/>
      <c r="AM20" s="114"/>
      <c r="AN20" s="115" t="s">
        <v>14</v>
      </c>
      <c r="AO20" s="115" t="s">
        <v>14</v>
      </c>
      <c r="AP20" s="117" t="s">
        <v>14</v>
      </c>
      <c r="AQ20" s="117" t="s">
        <v>14</v>
      </c>
      <c r="AR20" s="115" t="s">
        <v>14</v>
      </c>
      <c r="AS20" s="115" t="s">
        <v>14</v>
      </c>
      <c r="AT20" s="117" t="s">
        <v>14</v>
      </c>
      <c r="AU20" s="117" t="s">
        <v>14</v>
      </c>
      <c r="AV20" s="10"/>
      <c r="AY20" s="5" t="s">
        <v>162</v>
      </c>
    </row>
    <row r="21" spans="1:51" ht="15.6" customHeight="1" x14ac:dyDescent="0.25">
      <c r="A21" s="128" t="s">
        <v>604</v>
      </c>
      <c r="B21" s="112" t="s">
        <v>116</v>
      </c>
      <c r="C21" s="111" t="s">
        <v>117</v>
      </c>
      <c r="D21" s="111">
        <v>34001200</v>
      </c>
      <c r="E21" s="111">
        <v>1660</v>
      </c>
      <c r="F21" s="111" t="s">
        <v>3238</v>
      </c>
      <c r="G21" s="111">
        <v>101</v>
      </c>
      <c r="H21" s="111" t="s">
        <v>118</v>
      </c>
      <c r="I21" s="111"/>
      <c r="J21" s="111"/>
      <c r="K21" s="191">
        <f t="shared" si="1"/>
        <v>0</v>
      </c>
      <c r="L21" s="191" t="s">
        <v>3226</v>
      </c>
      <c r="M21" s="111"/>
      <c r="N21" s="111"/>
      <c r="O21" s="111">
        <v>210</v>
      </c>
      <c r="P21" s="111">
        <v>66</v>
      </c>
      <c r="Q21" s="111">
        <v>0.4</v>
      </c>
      <c r="R21" s="121" t="s">
        <v>119</v>
      </c>
      <c r="S21" s="113" t="s">
        <v>14</v>
      </c>
      <c r="T21" s="113" t="e">
        <v>#N/A</v>
      </c>
      <c r="U21" s="114" t="e">
        <f>VLOOKUP(D21,'Lake FQI'!$B$2:$V$3648,6,FALSE)</f>
        <v>#N/A</v>
      </c>
      <c r="V21" s="115" t="e">
        <f>VLOOKUP(D21,'Lake FQI'!$B$2:$V$3648,8,FALSE)</f>
        <v>#N/A</v>
      </c>
      <c r="W21" s="116" t="e">
        <f>VLOOKUP(D21,'Lake FQI'!$B$2:$V$3648,4,FALSE)</f>
        <v>#N/A</v>
      </c>
      <c r="X21" s="113"/>
      <c r="Y21" s="113"/>
      <c r="Z21" s="113"/>
      <c r="AA21" s="117"/>
      <c r="AB21" s="117"/>
      <c r="AC21" s="117"/>
      <c r="AD21" s="114"/>
      <c r="AE21" s="114"/>
      <c r="AF21" s="118"/>
      <c r="AG21" s="118"/>
      <c r="AH21" s="114"/>
      <c r="AI21" s="114"/>
      <c r="AJ21" s="118"/>
      <c r="AK21" s="118"/>
      <c r="AL21" s="114"/>
      <c r="AM21" s="114"/>
      <c r="AN21" s="115" t="s">
        <v>14</v>
      </c>
      <c r="AO21" s="115" t="s">
        <v>14</v>
      </c>
      <c r="AP21" s="117" t="s">
        <v>14</v>
      </c>
      <c r="AQ21" s="117" t="s">
        <v>14</v>
      </c>
      <c r="AR21" s="115" t="s">
        <v>14</v>
      </c>
      <c r="AS21" s="115" t="s">
        <v>14</v>
      </c>
      <c r="AT21" s="117" t="s">
        <v>14</v>
      </c>
      <c r="AU21" s="117" t="s">
        <v>14</v>
      </c>
      <c r="AV21" s="10">
        <f>VLOOKUP(B21,'Lake TMDL Reductions'!$B$2:$I$34,7,0)</f>
        <v>366.70000000000005</v>
      </c>
      <c r="AY21" s="5" t="s">
        <v>160</v>
      </c>
    </row>
    <row r="22" spans="1:51" ht="15.6" customHeight="1" x14ac:dyDescent="0.25">
      <c r="A22" s="128" t="s">
        <v>599</v>
      </c>
      <c r="B22" s="112" t="s">
        <v>143</v>
      </c>
      <c r="C22" s="111" t="s">
        <v>144</v>
      </c>
      <c r="D22" s="111">
        <v>34010500</v>
      </c>
      <c r="E22" s="111">
        <v>1640</v>
      </c>
      <c r="F22" s="111" t="s">
        <v>3238</v>
      </c>
      <c r="G22" s="111">
        <v>434</v>
      </c>
      <c r="H22" s="111" t="s">
        <v>118</v>
      </c>
      <c r="I22" s="111"/>
      <c r="J22" s="111"/>
      <c r="K22" s="191">
        <f t="shared" si="1"/>
        <v>0</v>
      </c>
      <c r="L22" s="191" t="s">
        <v>3226</v>
      </c>
      <c r="M22" s="111"/>
      <c r="N22" s="111"/>
      <c r="O22" s="111">
        <v>384</v>
      </c>
      <c r="P22" s="111">
        <v>168</v>
      </c>
      <c r="Q22" s="111">
        <v>0.2</v>
      </c>
      <c r="R22" s="123" t="s">
        <v>119</v>
      </c>
      <c r="S22" s="113" t="s">
        <v>14</v>
      </c>
      <c r="T22" s="113" t="s">
        <v>502</v>
      </c>
      <c r="U22" s="114">
        <f>VLOOKUP(D22,'Lake FQI'!$B$2:$V$3648,6,FALSE)</f>
        <v>0</v>
      </c>
      <c r="V22" s="115">
        <f>VLOOKUP(D22,'Lake FQI'!$B$2:$V$3648,8,FALSE)</f>
        <v>-100</v>
      </c>
      <c r="W22" s="116">
        <f>VLOOKUP(D22,'Lake FQI'!$B$2:$V$3648,4,FALSE)</f>
        <v>40399</v>
      </c>
      <c r="X22" s="113"/>
      <c r="Y22" s="113"/>
      <c r="Z22" s="113"/>
      <c r="AA22" s="117"/>
      <c r="AB22" s="117"/>
      <c r="AC22" s="117"/>
      <c r="AD22" s="114"/>
      <c r="AE22" s="114"/>
      <c r="AF22" s="118"/>
      <c r="AG22" s="118"/>
      <c r="AH22" s="114"/>
      <c r="AI22" s="114"/>
      <c r="AJ22" s="118"/>
      <c r="AK22" s="118"/>
      <c r="AL22" s="114"/>
      <c r="AM22" s="114"/>
      <c r="AN22" s="115" t="s">
        <v>14</v>
      </c>
      <c r="AO22" s="115" t="s">
        <v>14</v>
      </c>
      <c r="AP22" s="117" t="s">
        <v>14</v>
      </c>
      <c r="AQ22" s="117" t="s">
        <v>14</v>
      </c>
      <c r="AR22" s="115" t="s">
        <v>14</v>
      </c>
      <c r="AS22" s="115" t="s">
        <v>14</v>
      </c>
      <c r="AT22" s="117" t="s">
        <v>14</v>
      </c>
      <c r="AU22" s="117" t="s">
        <v>14</v>
      </c>
      <c r="AV22" s="10">
        <f>VLOOKUP(B22,'Lake TMDL Reductions'!$B$2:$I$34,7,0)</f>
        <v>12177.5</v>
      </c>
      <c r="AY22" s="5" t="s">
        <v>161</v>
      </c>
    </row>
    <row r="23" spans="1:51" ht="15.6" customHeight="1" x14ac:dyDescent="0.25">
      <c r="A23" s="128" t="s">
        <v>603</v>
      </c>
      <c r="B23" s="112" t="s">
        <v>131</v>
      </c>
      <c r="C23" s="111" t="s">
        <v>132</v>
      </c>
      <c r="D23" s="111">
        <v>34007200</v>
      </c>
      <c r="E23" s="111">
        <v>1697</v>
      </c>
      <c r="F23" s="111" t="s">
        <v>3238</v>
      </c>
      <c r="G23" s="111">
        <v>1071</v>
      </c>
      <c r="H23" s="111" t="s">
        <v>118</v>
      </c>
      <c r="I23" s="111">
        <v>100</v>
      </c>
      <c r="J23" s="111">
        <v>2.4</v>
      </c>
      <c r="K23" s="191">
        <f t="shared" si="1"/>
        <v>7.871999999999999</v>
      </c>
      <c r="L23" s="191" t="s">
        <v>3226</v>
      </c>
      <c r="M23" s="111">
        <v>0.7</v>
      </c>
      <c r="N23" s="111"/>
      <c r="O23" s="111">
        <v>87</v>
      </c>
      <c r="P23" s="111">
        <v>49</v>
      </c>
      <c r="Q23" s="111">
        <v>1.3</v>
      </c>
      <c r="R23" s="121" t="s">
        <v>119</v>
      </c>
      <c r="S23" s="113" t="s">
        <v>18</v>
      </c>
      <c r="T23" s="113" t="s">
        <v>503</v>
      </c>
      <c r="U23" s="114">
        <f>VLOOKUP(D23,'Lake FQI'!$B$2:$V$3648,6,FALSE)</f>
        <v>12.850792</v>
      </c>
      <c r="V23" s="115">
        <f>VLOOKUP(D23,'Lake FQI'!$B$2:$V$3648,8,FALSE)</f>
        <v>66.893404000000004</v>
      </c>
      <c r="W23" s="116">
        <f>VLOOKUP(D23,'Lake FQI'!$B$2:$V$3648,4,FALSE)</f>
        <v>35261</v>
      </c>
      <c r="X23" s="113"/>
      <c r="Y23" s="113"/>
      <c r="Z23" s="113"/>
      <c r="AA23" s="117"/>
      <c r="AB23" s="117"/>
      <c r="AC23" s="117"/>
      <c r="AD23" s="114">
        <v>3.92</v>
      </c>
      <c r="AE23" s="114">
        <v>28.686399999999999</v>
      </c>
      <c r="AF23" s="118">
        <v>1.7018320743249108E-2</v>
      </c>
      <c r="AG23" s="118">
        <v>0.25221385213788838</v>
      </c>
      <c r="AH23" s="114">
        <v>183.34</v>
      </c>
      <c r="AI23" s="114">
        <v>49.558400000000006</v>
      </c>
      <c r="AJ23" s="118">
        <v>0.79595380741512545</v>
      </c>
      <c r="AK23" s="118">
        <v>0.43572267589486058</v>
      </c>
      <c r="AL23" s="114">
        <v>230.34</v>
      </c>
      <c r="AM23" s="114">
        <v>113.73839999999998</v>
      </c>
      <c r="AN23" s="115">
        <v>2.42</v>
      </c>
      <c r="AO23" s="115">
        <v>1.5</v>
      </c>
      <c r="AP23" s="117" t="s">
        <v>511</v>
      </c>
      <c r="AQ23" s="117" t="s">
        <v>511</v>
      </c>
      <c r="AR23" s="119">
        <v>102.84</v>
      </c>
      <c r="AS23" s="119">
        <v>45.750900000000009</v>
      </c>
      <c r="AT23" s="119">
        <v>127.5</v>
      </c>
      <c r="AU23" s="119">
        <v>67.987499999999997</v>
      </c>
      <c r="AV23" s="10">
        <f>VLOOKUP(B23,'Lake TMDL Reductions'!$B$2:$I$34,7,0)</f>
        <v>3362.6</v>
      </c>
    </row>
    <row r="24" spans="1:51" ht="15.6" customHeight="1" x14ac:dyDescent="0.25">
      <c r="A24" s="128" t="s">
        <v>599</v>
      </c>
      <c r="B24" s="112" t="s">
        <v>139</v>
      </c>
      <c r="C24" s="111" t="s">
        <v>140</v>
      </c>
      <c r="D24" s="111">
        <v>34009600</v>
      </c>
      <c r="E24" s="111">
        <v>1650</v>
      </c>
      <c r="F24" s="111" t="s">
        <v>3238</v>
      </c>
      <c r="G24" s="111">
        <v>669</v>
      </c>
      <c r="H24" s="111" t="s">
        <v>118</v>
      </c>
      <c r="I24" s="111"/>
      <c r="J24" s="111"/>
      <c r="K24" s="191">
        <f t="shared" si="1"/>
        <v>0</v>
      </c>
      <c r="L24" s="191" t="s">
        <v>3226</v>
      </c>
      <c r="M24" s="111"/>
      <c r="N24" s="111"/>
      <c r="O24" s="111">
        <v>303</v>
      </c>
      <c r="P24" s="111">
        <v>152</v>
      </c>
      <c r="Q24" s="111">
        <v>0.3</v>
      </c>
      <c r="R24" s="123" t="s">
        <v>119</v>
      </c>
      <c r="S24" s="113" t="s">
        <v>18</v>
      </c>
      <c r="T24" s="113" t="s">
        <v>502</v>
      </c>
      <c r="U24" s="114">
        <f>VLOOKUP(D24,'Lake FQI'!$B$2:$V$3648,6,FALSE)</f>
        <v>0</v>
      </c>
      <c r="V24" s="115">
        <f>VLOOKUP(D24,'Lake FQI'!$B$2:$V$3648,8,FALSE)</f>
        <v>-100</v>
      </c>
      <c r="W24" s="116">
        <f>VLOOKUP(D24,'Lake FQI'!$B$2:$V$3648,4,FALSE)</f>
        <v>41122</v>
      </c>
      <c r="X24" s="113"/>
      <c r="Y24" s="113"/>
      <c r="Z24" s="113"/>
      <c r="AA24" s="117"/>
      <c r="AB24" s="117"/>
      <c r="AC24" s="117"/>
      <c r="AD24" s="114"/>
      <c r="AE24" s="114"/>
      <c r="AF24" s="118"/>
      <c r="AG24" s="118"/>
      <c r="AH24" s="114"/>
      <c r="AI24" s="114"/>
      <c r="AJ24" s="118"/>
      <c r="AK24" s="118"/>
      <c r="AL24" s="114"/>
      <c r="AM24" s="114"/>
      <c r="AN24" s="115" t="s">
        <v>14</v>
      </c>
      <c r="AO24" s="115" t="s">
        <v>14</v>
      </c>
      <c r="AP24" s="117" t="s">
        <v>14</v>
      </c>
      <c r="AQ24" s="117" t="s">
        <v>14</v>
      </c>
      <c r="AR24" s="115" t="s">
        <v>14</v>
      </c>
      <c r="AS24" s="115" t="s">
        <v>14</v>
      </c>
      <c r="AT24" s="117" t="s">
        <v>14</v>
      </c>
      <c r="AU24" s="117" t="s">
        <v>14</v>
      </c>
      <c r="AV24" s="10">
        <f>VLOOKUP(B24,'Lake TMDL Reductions'!$B$2:$I$34,7,0)</f>
        <v>9939.3999999999978</v>
      </c>
    </row>
    <row r="25" spans="1:51" ht="15.6" customHeight="1" x14ac:dyDescent="0.25">
      <c r="A25" s="128" t="s">
        <v>613</v>
      </c>
      <c r="B25" s="112" t="s">
        <v>298</v>
      </c>
      <c r="C25" s="111" t="s">
        <v>299</v>
      </c>
      <c r="D25" s="111">
        <v>43008400</v>
      </c>
      <c r="E25" s="111">
        <v>1781</v>
      </c>
      <c r="F25" s="111" t="s">
        <v>187</v>
      </c>
      <c r="G25" s="111">
        <v>522</v>
      </c>
      <c r="H25" s="111" t="s">
        <v>118</v>
      </c>
      <c r="I25" s="111">
        <v>100</v>
      </c>
      <c r="J25" s="111">
        <v>4.5999999999999996</v>
      </c>
      <c r="K25" s="191">
        <f t="shared" si="1"/>
        <v>15.087999999999997</v>
      </c>
      <c r="L25" s="191" t="s">
        <v>3226</v>
      </c>
      <c r="M25" s="111">
        <v>2</v>
      </c>
      <c r="N25" s="111"/>
      <c r="O25" s="111">
        <v>92</v>
      </c>
      <c r="P25" s="111">
        <v>40</v>
      </c>
      <c r="Q25" s="111">
        <v>1.1000000000000001</v>
      </c>
      <c r="R25" s="123" t="s">
        <v>119</v>
      </c>
      <c r="S25" s="113" t="s">
        <v>14</v>
      </c>
      <c r="T25" s="113" t="s">
        <v>503</v>
      </c>
      <c r="U25" s="114">
        <f>VLOOKUP(D25,'Lake FQI'!$B$2:$V$3648,6,FALSE)</f>
        <v>21.688707000000001</v>
      </c>
      <c r="V25" s="115">
        <f>VLOOKUP(D25,'Lake FQI'!$B$2:$V$3648,8,FALSE)</f>
        <v>171.108834</v>
      </c>
      <c r="W25" s="116">
        <f>VLOOKUP(D25,'Lake FQI'!$B$2:$V$3648,4,FALSE)</f>
        <v>40399</v>
      </c>
      <c r="X25" s="113">
        <v>42</v>
      </c>
      <c r="Y25" s="113">
        <v>7</v>
      </c>
      <c r="Z25" s="113">
        <v>2010</v>
      </c>
      <c r="AA25" s="117">
        <v>12.060628364589505</v>
      </c>
      <c r="AB25" s="117">
        <v>36</v>
      </c>
      <c r="AC25" s="117" t="s">
        <v>3173</v>
      </c>
      <c r="AD25" s="114">
        <v>2.69</v>
      </c>
      <c r="AE25" s="114">
        <v>18.815899999999999</v>
      </c>
      <c r="AF25" s="118">
        <v>1.9930354893680075E-2</v>
      </c>
      <c r="AG25" s="118">
        <v>0.19847283958170278</v>
      </c>
      <c r="AH25" s="114">
        <v>0.73</v>
      </c>
      <c r="AI25" s="114">
        <v>0.62860000000000005</v>
      </c>
      <c r="AJ25" s="118">
        <v>5.4086093205897605E-3</v>
      </c>
      <c r="AK25" s="118">
        <v>6.6305638827299463E-3</v>
      </c>
      <c r="AL25" s="114">
        <v>134.97</v>
      </c>
      <c r="AM25" s="114">
        <v>94.803399999999982</v>
      </c>
      <c r="AN25" s="115">
        <v>1.89</v>
      </c>
      <c r="AO25" s="115">
        <v>0.8</v>
      </c>
      <c r="AP25" s="117" t="s">
        <v>511</v>
      </c>
      <c r="AQ25" s="117" t="s">
        <v>511</v>
      </c>
      <c r="AR25" s="119">
        <v>13.770000000000003</v>
      </c>
      <c r="AS25" s="119">
        <v>22.203400000000002</v>
      </c>
      <c r="AT25" s="119">
        <v>121.2</v>
      </c>
      <c r="AU25" s="119">
        <v>72.599999999999994</v>
      </c>
      <c r="AV25" s="10">
        <f>VLOOKUP(B25,'Lake TMDL Reductions'!$B$2:$I$34,7,0)</f>
        <v>488.5</v>
      </c>
    </row>
    <row r="26" spans="1:51" ht="15.6" customHeight="1" x14ac:dyDescent="0.25">
      <c r="A26" s="128" t="s">
        <v>599</v>
      </c>
      <c r="B26" s="112" t="s">
        <v>133</v>
      </c>
      <c r="C26" s="111" t="s">
        <v>134</v>
      </c>
      <c r="D26" s="111">
        <v>34007600</v>
      </c>
      <c r="E26" s="111">
        <v>1641</v>
      </c>
      <c r="F26" s="111" t="s">
        <v>3238</v>
      </c>
      <c r="G26" s="111">
        <v>771</v>
      </c>
      <c r="H26" s="111" t="s">
        <v>118</v>
      </c>
      <c r="I26" s="111">
        <v>97</v>
      </c>
      <c r="J26" s="111">
        <v>2.7</v>
      </c>
      <c r="K26" s="191">
        <f t="shared" si="1"/>
        <v>8.8559999999999999</v>
      </c>
      <c r="L26" s="191" t="s">
        <v>3226</v>
      </c>
      <c r="M26" s="122">
        <v>1.1000000000000001</v>
      </c>
      <c r="N26" s="111"/>
      <c r="O26" s="111">
        <v>264</v>
      </c>
      <c r="P26" s="111">
        <v>32</v>
      </c>
      <c r="Q26" s="111">
        <v>0.4</v>
      </c>
      <c r="R26" s="121" t="s">
        <v>119</v>
      </c>
      <c r="S26" s="113" t="s">
        <v>18</v>
      </c>
      <c r="T26" s="113" t="s">
        <v>502</v>
      </c>
      <c r="U26" s="114">
        <f>VLOOKUP(D26,'Lake FQI'!$B$2:$V$3648,6,FALSE)</f>
        <v>7</v>
      </c>
      <c r="V26" s="115">
        <f>VLOOKUP(D26,'Lake FQI'!$B$2:$V$3648,8,FALSE)</f>
        <v>-9.0909089999999999</v>
      </c>
      <c r="W26" s="116">
        <f>VLOOKUP(D26,'Lake FQI'!$B$2:$V$3648,4,FALSE)</f>
        <v>39272</v>
      </c>
      <c r="X26" s="113"/>
      <c r="Y26" s="113"/>
      <c r="Z26" s="113"/>
      <c r="AA26" s="117"/>
      <c r="AB26" s="117"/>
      <c r="AC26" s="117"/>
      <c r="AD26" s="114">
        <v>10.92</v>
      </c>
      <c r="AE26" s="114">
        <v>54.052899999999994</v>
      </c>
      <c r="AF26" s="118">
        <v>8.7887323943661971E-2</v>
      </c>
      <c r="AG26" s="118">
        <v>0.44007630293862376</v>
      </c>
      <c r="AH26" s="114">
        <v>39.67</v>
      </c>
      <c r="AI26" s="114">
        <v>13.4214</v>
      </c>
      <c r="AJ26" s="118">
        <v>0.31927565392354124</v>
      </c>
      <c r="AK26" s="118">
        <v>0.10927147465280208</v>
      </c>
      <c r="AL26" s="114">
        <v>124.25</v>
      </c>
      <c r="AM26" s="114">
        <v>122.82620000000001</v>
      </c>
      <c r="AN26" s="115">
        <v>3.67</v>
      </c>
      <c r="AO26" s="115">
        <v>7.25</v>
      </c>
      <c r="AP26" s="117" t="s">
        <v>511</v>
      </c>
      <c r="AQ26" s="117" t="s">
        <v>511</v>
      </c>
      <c r="AR26" s="119">
        <v>37.249999999999993</v>
      </c>
      <c r="AS26" s="119">
        <v>19.136199999999999</v>
      </c>
      <c r="AT26" s="119">
        <v>87</v>
      </c>
      <c r="AU26" s="119">
        <v>103.69</v>
      </c>
      <c r="AV26" s="10">
        <f>VLOOKUP(B26,'Lake TMDL Reductions'!$B$2:$I$34,7,0)</f>
        <v>8287.2999999999993</v>
      </c>
    </row>
    <row r="27" spans="1:51" ht="15.6" customHeight="1" x14ac:dyDescent="0.25">
      <c r="A27" s="128" t="s">
        <v>604</v>
      </c>
      <c r="B27" s="112" t="s">
        <v>120</v>
      </c>
      <c r="C27" s="111" t="s">
        <v>121</v>
      </c>
      <c r="D27" s="111">
        <v>34002100</v>
      </c>
      <c r="E27" s="111">
        <v>1644</v>
      </c>
      <c r="F27" s="111" t="s">
        <v>3238</v>
      </c>
      <c r="G27" s="111">
        <v>67</v>
      </c>
      <c r="H27" s="111" t="s">
        <v>118</v>
      </c>
      <c r="I27" s="111"/>
      <c r="J27" s="111"/>
      <c r="K27" s="111"/>
      <c r="L27" s="111" t="s">
        <v>3226</v>
      </c>
      <c r="M27" s="111"/>
      <c r="N27" s="111"/>
      <c r="O27" s="111">
        <v>131</v>
      </c>
      <c r="P27" s="111"/>
      <c r="Q27" s="111">
        <v>0.5</v>
      </c>
      <c r="R27" s="111" t="s">
        <v>18</v>
      </c>
      <c r="S27" s="113" t="s">
        <v>14</v>
      </c>
      <c r="T27" s="113" t="s">
        <v>502</v>
      </c>
      <c r="U27" s="114">
        <f>VLOOKUP(D27,'Lake FQI'!$B$2:$V$3648,6,FALSE)</f>
        <v>0</v>
      </c>
      <c r="V27" s="115">
        <f>VLOOKUP(D27,'Lake FQI'!$B$2:$V$3648,8,FALSE)</f>
        <v>-100</v>
      </c>
      <c r="W27" s="116">
        <f>VLOOKUP(D27,'Lake FQI'!$B$2:$V$3648,4,FALSE)</f>
        <v>39616</v>
      </c>
      <c r="X27" s="113"/>
      <c r="Y27" s="113"/>
      <c r="Z27" s="113"/>
      <c r="AA27" s="117"/>
      <c r="AB27" s="117"/>
      <c r="AC27" s="117"/>
      <c r="AD27" s="114"/>
      <c r="AE27" s="114"/>
      <c r="AF27" s="118"/>
      <c r="AG27" s="118"/>
      <c r="AH27" s="114"/>
      <c r="AI27" s="114"/>
      <c r="AJ27" s="118"/>
      <c r="AK27" s="118"/>
      <c r="AL27" s="114"/>
      <c r="AM27" s="114"/>
      <c r="AN27" s="115" t="s">
        <v>14</v>
      </c>
      <c r="AO27" s="115" t="s">
        <v>14</v>
      </c>
      <c r="AP27" s="117" t="s">
        <v>14</v>
      </c>
      <c r="AQ27" s="117" t="s">
        <v>14</v>
      </c>
      <c r="AR27" s="115" t="s">
        <v>14</v>
      </c>
      <c r="AS27" s="115" t="s">
        <v>14</v>
      </c>
      <c r="AT27" s="117" t="s">
        <v>14</v>
      </c>
      <c r="AU27" s="117" t="s">
        <v>14</v>
      </c>
      <c r="AV27" s="10"/>
    </row>
    <row r="28" spans="1:51" ht="15.6" customHeight="1" x14ac:dyDescent="0.25">
      <c r="A28" s="129" t="s">
        <v>592</v>
      </c>
      <c r="B28" s="120" t="s">
        <v>120</v>
      </c>
      <c r="C28" s="111" t="s">
        <v>383</v>
      </c>
      <c r="D28" s="111">
        <v>10009400</v>
      </c>
      <c r="E28" s="125">
        <v>1732</v>
      </c>
      <c r="F28" s="111" t="s">
        <v>582</v>
      </c>
      <c r="G28" s="111">
        <v>209</v>
      </c>
      <c r="H28" s="111" t="s">
        <v>118</v>
      </c>
      <c r="I28" s="111">
        <v>100</v>
      </c>
      <c r="J28" s="111">
        <v>2.1</v>
      </c>
      <c r="K28" s="191">
        <f>J28*3.28</f>
        <v>6.8879999999999999</v>
      </c>
      <c r="L28" s="191" t="s">
        <v>3226</v>
      </c>
      <c r="M28" s="122">
        <v>1</v>
      </c>
      <c r="N28" s="111"/>
      <c r="O28" s="111">
        <v>202</v>
      </c>
      <c r="P28" s="111">
        <v>141</v>
      </c>
      <c r="Q28" s="111">
        <v>0.3</v>
      </c>
      <c r="R28" s="121" t="s">
        <v>119</v>
      </c>
      <c r="S28" s="113" t="s">
        <v>14</v>
      </c>
      <c r="T28" s="113" t="e">
        <v>#N/A</v>
      </c>
      <c r="U28" s="114" t="e">
        <f>VLOOKUP(D28,'Lake FQI'!$B$2:$V$3648,6,FALSE)</f>
        <v>#N/A</v>
      </c>
      <c r="V28" s="115" t="e">
        <f>VLOOKUP(D28,'Lake FQI'!$B$2:$V$3648,8,FALSE)</f>
        <v>#N/A</v>
      </c>
      <c r="W28" s="116" t="e">
        <f>VLOOKUP(D28,'Lake FQI'!$B$2:$V$3648,4,FALSE)</f>
        <v>#N/A</v>
      </c>
      <c r="X28" s="113"/>
      <c r="Y28" s="113"/>
      <c r="Z28" s="113"/>
      <c r="AA28" s="117"/>
      <c r="AB28" s="117"/>
      <c r="AC28" s="117"/>
      <c r="AD28" s="114"/>
      <c r="AE28" s="114"/>
      <c r="AF28" s="118"/>
      <c r="AG28" s="118"/>
      <c r="AH28" s="114"/>
      <c r="AI28" s="114"/>
      <c r="AJ28" s="118"/>
      <c r="AK28" s="118"/>
      <c r="AL28" s="114"/>
      <c r="AM28" s="114"/>
      <c r="AN28" s="115" t="s">
        <v>14</v>
      </c>
      <c r="AO28" s="115" t="s">
        <v>14</v>
      </c>
      <c r="AP28" s="117" t="s">
        <v>14</v>
      </c>
      <c r="AQ28" s="117" t="s">
        <v>14</v>
      </c>
      <c r="AR28" s="115" t="s">
        <v>14</v>
      </c>
      <c r="AS28" s="115" t="s">
        <v>14</v>
      </c>
      <c r="AT28" s="117" t="s">
        <v>14</v>
      </c>
      <c r="AU28" s="117" t="s">
        <v>14</v>
      </c>
      <c r="AV28" s="10">
        <f>VLOOKUP(B28,'Lake TMDL Reductions'!$B$2:$I$34,7,0)</f>
        <v>2008.2</v>
      </c>
    </row>
    <row r="29" spans="1:51" ht="15.6" customHeight="1" x14ac:dyDescent="0.25">
      <c r="A29" s="129" t="s">
        <v>592</v>
      </c>
      <c r="B29" s="120" t="s">
        <v>399</v>
      </c>
      <c r="C29" s="111" t="s">
        <v>398</v>
      </c>
      <c r="D29" s="111">
        <v>27017901</v>
      </c>
      <c r="E29" s="125">
        <v>1720</v>
      </c>
      <c r="F29" s="111" t="s">
        <v>582</v>
      </c>
      <c r="G29" s="111">
        <v>49</v>
      </c>
      <c r="H29" s="111" t="s">
        <v>126</v>
      </c>
      <c r="I29" s="111">
        <v>78</v>
      </c>
      <c r="J29" s="111">
        <v>23.2</v>
      </c>
      <c r="K29" s="111"/>
      <c r="L29" s="111" t="s">
        <v>3227</v>
      </c>
      <c r="M29" s="111">
        <v>1.6</v>
      </c>
      <c r="N29" s="111" t="s">
        <v>249</v>
      </c>
      <c r="O29" s="111">
        <v>17</v>
      </c>
      <c r="P29" s="111">
        <v>4.5999999999999996</v>
      </c>
      <c r="Q29" s="111">
        <v>4.2</v>
      </c>
      <c r="R29" s="126" t="s">
        <v>128</v>
      </c>
      <c r="S29" s="113" t="s">
        <v>18</v>
      </c>
      <c r="T29" s="113" t="e">
        <v>#N/A</v>
      </c>
      <c r="U29" s="114" t="e">
        <f>VLOOKUP(D29,'Lake FQI'!$B$2:$V$3648,6,FALSE)</f>
        <v>#N/A</v>
      </c>
      <c r="V29" s="115" t="e">
        <f>VLOOKUP(D29,'Lake FQI'!$B$2:$V$3648,8,FALSE)</f>
        <v>#N/A</v>
      </c>
      <c r="W29" s="116" t="e">
        <f>VLOOKUP(D29,'Lake FQI'!$B$2:$V$3648,4,FALSE)</f>
        <v>#N/A</v>
      </c>
      <c r="X29" s="113"/>
      <c r="Y29" s="113"/>
      <c r="Z29" s="113"/>
      <c r="AA29" s="117"/>
      <c r="AB29" s="117"/>
      <c r="AC29" s="117"/>
      <c r="AD29" s="114"/>
      <c r="AE29" s="114"/>
      <c r="AF29" s="118"/>
      <c r="AG29" s="118"/>
      <c r="AH29" s="114"/>
      <c r="AI29" s="114"/>
      <c r="AJ29" s="118"/>
      <c r="AK29" s="118"/>
      <c r="AL29" s="114"/>
      <c r="AM29" s="114"/>
      <c r="AN29" s="115" t="s">
        <v>14</v>
      </c>
      <c r="AO29" s="115" t="s">
        <v>14</v>
      </c>
      <c r="AP29" s="117" t="s">
        <v>14</v>
      </c>
      <c r="AQ29" s="117" t="s">
        <v>14</v>
      </c>
      <c r="AR29" s="115" t="s">
        <v>14</v>
      </c>
      <c r="AS29" s="115" t="s">
        <v>14</v>
      </c>
      <c r="AT29" s="117" t="s">
        <v>14</v>
      </c>
      <c r="AU29" s="117" t="s">
        <v>14</v>
      </c>
      <c r="AV29" s="10"/>
    </row>
    <row r="30" spans="1:51" ht="15.6" customHeight="1" x14ac:dyDescent="0.25">
      <c r="A30" s="129" t="s">
        <v>592</v>
      </c>
      <c r="B30" s="120" t="s">
        <v>403</v>
      </c>
      <c r="C30" s="111" t="s">
        <v>402</v>
      </c>
      <c r="D30" s="111">
        <v>27018401</v>
      </c>
      <c r="E30" s="125">
        <v>1726</v>
      </c>
      <c r="F30" s="111" t="s">
        <v>582</v>
      </c>
      <c r="G30" s="111">
        <v>347</v>
      </c>
      <c r="H30" s="111" t="s">
        <v>118</v>
      </c>
      <c r="I30" s="111">
        <v>100</v>
      </c>
      <c r="J30" s="111">
        <v>3.1</v>
      </c>
      <c r="K30" s="191">
        <f t="shared" ref="K30:K32" si="2">J30*3.28</f>
        <v>10.167999999999999</v>
      </c>
      <c r="L30" s="191" t="s">
        <v>3226</v>
      </c>
      <c r="M30" s="111">
        <v>1.6</v>
      </c>
      <c r="N30" s="111" t="s">
        <v>138</v>
      </c>
      <c r="O30" s="111">
        <v>82</v>
      </c>
      <c r="P30" s="111">
        <v>37</v>
      </c>
      <c r="Q30" s="111">
        <v>0.6</v>
      </c>
      <c r="R30" s="123" t="s">
        <v>119</v>
      </c>
      <c r="S30" s="113" t="s">
        <v>18</v>
      </c>
      <c r="T30" s="113" t="e">
        <v>#N/A</v>
      </c>
      <c r="U30" s="114" t="e">
        <f>VLOOKUP(D30,'Lake FQI'!$B$2:$V$3648,6,FALSE)</f>
        <v>#N/A</v>
      </c>
      <c r="V30" s="115" t="e">
        <f>VLOOKUP(D30,'Lake FQI'!$B$2:$V$3648,8,FALSE)</f>
        <v>#N/A</v>
      </c>
      <c r="W30" s="116" t="e">
        <f>VLOOKUP(D30,'Lake FQI'!$B$2:$V$3648,4,FALSE)</f>
        <v>#N/A</v>
      </c>
      <c r="X30" s="113"/>
      <c r="Y30" s="113"/>
      <c r="Z30" s="113"/>
      <c r="AA30" s="117"/>
      <c r="AB30" s="117"/>
      <c r="AC30" s="117"/>
      <c r="AD30" s="114"/>
      <c r="AE30" s="114"/>
      <c r="AF30" s="118"/>
      <c r="AG30" s="118"/>
      <c r="AH30" s="114"/>
      <c r="AI30" s="114"/>
      <c r="AJ30" s="118"/>
      <c r="AK30" s="118"/>
      <c r="AL30" s="114"/>
      <c r="AM30" s="114"/>
      <c r="AN30" s="115" t="s">
        <v>14</v>
      </c>
      <c r="AO30" s="115" t="s">
        <v>14</v>
      </c>
      <c r="AP30" s="117" t="s">
        <v>14</v>
      </c>
      <c r="AQ30" s="117" t="s">
        <v>14</v>
      </c>
      <c r="AR30" s="115" t="s">
        <v>14</v>
      </c>
      <c r="AS30" s="115" t="s">
        <v>14</v>
      </c>
      <c r="AT30" s="117" t="s">
        <v>14</v>
      </c>
      <c r="AU30" s="117" t="s">
        <v>14</v>
      </c>
      <c r="AV30" s="10">
        <f>VLOOKUP(B30,'Lake TMDL Reductions'!$B$2:$I$34,7,0)</f>
        <v>212.26</v>
      </c>
    </row>
    <row r="31" spans="1:51" ht="15.6" customHeight="1" x14ac:dyDescent="0.25">
      <c r="A31" s="129" t="s">
        <v>592</v>
      </c>
      <c r="B31" s="120" t="s">
        <v>382</v>
      </c>
      <c r="C31" s="111" t="s">
        <v>381</v>
      </c>
      <c r="D31" s="111">
        <v>10009300</v>
      </c>
      <c r="E31" s="125">
        <v>1715</v>
      </c>
      <c r="F31" s="111" t="s">
        <v>582</v>
      </c>
      <c r="G31" s="111">
        <v>287</v>
      </c>
      <c r="H31" s="111" t="s">
        <v>118</v>
      </c>
      <c r="I31" s="111">
        <v>100</v>
      </c>
      <c r="J31" s="111">
        <v>2.7</v>
      </c>
      <c r="K31" s="191">
        <f t="shared" si="2"/>
        <v>8.8559999999999999</v>
      </c>
      <c r="L31" s="191" t="s">
        <v>3226</v>
      </c>
      <c r="M31" s="111">
        <v>1.1000000000000001</v>
      </c>
      <c r="N31" s="111" t="s">
        <v>138</v>
      </c>
      <c r="O31" s="111">
        <v>135</v>
      </c>
      <c r="P31" s="111">
        <v>64</v>
      </c>
      <c r="Q31" s="111">
        <v>0.9</v>
      </c>
      <c r="R31" s="123" t="s">
        <v>119</v>
      </c>
      <c r="S31" s="113" t="s">
        <v>14</v>
      </c>
      <c r="T31" s="113" t="s">
        <v>502</v>
      </c>
      <c r="U31" s="114">
        <f>VLOOKUP(D31,'Lake FQI'!$B$2:$V$3648,6,FALSE)</f>
        <v>14.333333</v>
      </c>
      <c r="V31" s="115">
        <f>VLOOKUP(D31,'Lake FQI'!$B$2:$V$3648,8,FALSE)</f>
        <v>-19.475655</v>
      </c>
      <c r="W31" s="116">
        <f>VLOOKUP(D31,'Lake FQI'!$B$2:$V$3648,4,FALSE)</f>
        <v>38623</v>
      </c>
      <c r="X31" s="113"/>
      <c r="Y31" s="113"/>
      <c r="Z31" s="113"/>
      <c r="AA31" s="117"/>
      <c r="AB31" s="117"/>
      <c r="AC31" s="117"/>
      <c r="AD31" s="114">
        <v>11.219999999999999</v>
      </c>
      <c r="AE31" s="114">
        <v>23.3856</v>
      </c>
      <c r="AF31" s="118">
        <v>4.4923126201153102E-2</v>
      </c>
      <c r="AG31" s="118">
        <v>0.15862010493008616</v>
      </c>
      <c r="AH31" s="114">
        <v>109.66</v>
      </c>
      <c r="AI31" s="114">
        <v>58.110799999999998</v>
      </c>
      <c r="AJ31" s="118">
        <v>0.43906149903907754</v>
      </c>
      <c r="AK31" s="118">
        <v>0.39415457347988719</v>
      </c>
      <c r="AL31" s="114">
        <v>249.76</v>
      </c>
      <c r="AM31" s="114">
        <v>147.43150000000003</v>
      </c>
      <c r="AN31" s="115">
        <v>4.8899999999999997</v>
      </c>
      <c r="AO31" s="115">
        <v>6.33</v>
      </c>
      <c r="AP31" s="117" t="s">
        <v>503</v>
      </c>
      <c r="AQ31" s="117" t="s">
        <v>503</v>
      </c>
      <c r="AR31" s="119">
        <v>48.099999999999994</v>
      </c>
      <c r="AS31" s="119">
        <v>34.335500000000003</v>
      </c>
      <c r="AT31" s="119">
        <v>201.66</v>
      </c>
      <c r="AU31" s="119">
        <v>113.096</v>
      </c>
      <c r="AV31" s="10">
        <f>VLOOKUP(B31,'Lake TMDL Reductions'!$B$2:$I$34,7,0)</f>
        <v>5145.5830800000003</v>
      </c>
    </row>
    <row r="32" spans="1:51" ht="15.6" customHeight="1" x14ac:dyDescent="0.25">
      <c r="A32" s="129" t="s">
        <v>601</v>
      </c>
      <c r="B32" s="112" t="s">
        <v>243</v>
      </c>
      <c r="C32" s="111" t="s">
        <v>244</v>
      </c>
      <c r="D32" s="111">
        <v>43008501</v>
      </c>
      <c r="E32" s="125">
        <v>1733</v>
      </c>
      <c r="F32" s="111" t="s">
        <v>3239</v>
      </c>
      <c r="G32" s="111">
        <v>352</v>
      </c>
      <c r="H32" s="111"/>
      <c r="I32" s="111"/>
      <c r="J32" s="111">
        <v>1.4</v>
      </c>
      <c r="K32" s="191">
        <f t="shared" si="2"/>
        <v>4.5919999999999996</v>
      </c>
      <c r="L32" s="191" t="s">
        <v>3226</v>
      </c>
      <c r="M32" s="111">
        <v>0.8</v>
      </c>
      <c r="N32" s="111" t="s">
        <v>138</v>
      </c>
      <c r="O32" s="111">
        <v>350</v>
      </c>
      <c r="P32" s="111">
        <v>95</v>
      </c>
      <c r="Q32" s="111">
        <v>0.4</v>
      </c>
      <c r="R32" s="123" t="s">
        <v>119</v>
      </c>
      <c r="S32" s="113" t="s">
        <v>18</v>
      </c>
      <c r="T32" s="113" t="e">
        <v>#N/A</v>
      </c>
      <c r="U32" s="114" t="e">
        <f>VLOOKUP(D32,'Lake FQI'!$B$2:$V$3648,6,FALSE)</f>
        <v>#N/A</v>
      </c>
      <c r="V32" s="115" t="e">
        <f>VLOOKUP(D32,'Lake FQI'!$B$2:$V$3648,8,FALSE)</f>
        <v>#N/A</v>
      </c>
      <c r="W32" s="116" t="e">
        <f>VLOOKUP(D32,'Lake FQI'!$B$2:$V$3648,4,FALSE)</f>
        <v>#N/A</v>
      </c>
      <c r="X32" s="113"/>
      <c r="Y32" s="113"/>
      <c r="Z32" s="113"/>
      <c r="AA32" s="117"/>
      <c r="AB32" s="117"/>
      <c r="AC32" s="117"/>
      <c r="AD32" s="114">
        <v>11.440000000000001</v>
      </c>
      <c r="AE32" s="114">
        <v>41.534400000000005</v>
      </c>
      <c r="AF32" s="118">
        <v>7.9566003616636502E-2</v>
      </c>
      <c r="AG32" s="118">
        <v>0.29645004243218881</v>
      </c>
      <c r="AH32" s="114">
        <v>74</v>
      </c>
      <c r="AI32" s="114">
        <v>17.981400000000001</v>
      </c>
      <c r="AJ32" s="118">
        <v>0.51467519821950181</v>
      </c>
      <c r="AK32" s="118">
        <v>0.12834149025844022</v>
      </c>
      <c r="AL32" s="114">
        <v>143.78000000000006</v>
      </c>
      <c r="AM32" s="114">
        <v>140.10590000000002</v>
      </c>
      <c r="AN32" s="115">
        <v>4</v>
      </c>
      <c r="AO32" s="115">
        <v>7.44</v>
      </c>
      <c r="AP32" s="117" t="s">
        <v>503</v>
      </c>
      <c r="AQ32" s="117" t="s">
        <v>503</v>
      </c>
      <c r="AR32" s="119">
        <v>22.119999999999997</v>
      </c>
      <c r="AS32" s="119">
        <v>36.460999999999999</v>
      </c>
      <c r="AT32" s="119">
        <v>121.66</v>
      </c>
      <c r="AU32" s="119">
        <v>103.64490000000001</v>
      </c>
      <c r="AV32" s="10"/>
    </row>
    <row r="33" spans="1:48" ht="15.6" customHeight="1" x14ac:dyDescent="0.25">
      <c r="A33" s="129" t="s">
        <v>592</v>
      </c>
      <c r="B33" s="120" t="s">
        <v>397</v>
      </c>
      <c r="C33" s="111" t="s">
        <v>396</v>
      </c>
      <c r="D33" s="111">
        <v>27017800</v>
      </c>
      <c r="E33" s="125">
        <v>1696</v>
      </c>
      <c r="F33" s="111" t="s">
        <v>582</v>
      </c>
      <c r="G33" s="111">
        <v>93</v>
      </c>
      <c r="H33" s="111" t="s">
        <v>118</v>
      </c>
      <c r="I33" s="111">
        <v>100</v>
      </c>
      <c r="J33" s="111">
        <v>1.2</v>
      </c>
      <c r="K33" s="111"/>
      <c r="L33" s="111" t="s">
        <v>3226</v>
      </c>
      <c r="M33" s="111"/>
      <c r="N33" s="111" t="s">
        <v>138</v>
      </c>
      <c r="O33" s="111"/>
      <c r="P33" s="111"/>
      <c r="Q33" s="111">
        <v>0.7</v>
      </c>
      <c r="R33" s="111" t="s">
        <v>18</v>
      </c>
      <c r="S33" s="113" t="s">
        <v>14</v>
      </c>
      <c r="T33" s="113" t="s">
        <v>502</v>
      </c>
      <c r="U33" s="114">
        <f>VLOOKUP(D33,'Lake FQI'!$B$2:$V$3648,6,FALSE)</f>
        <v>3</v>
      </c>
      <c r="V33" s="115">
        <f>VLOOKUP(D33,'Lake FQI'!$B$2:$V$3648,8,FALSE)</f>
        <v>-83.146067000000002</v>
      </c>
      <c r="W33" s="116">
        <f>VLOOKUP(D33,'Lake FQI'!$B$2:$V$3648,4,FALSE)</f>
        <v>41116</v>
      </c>
      <c r="X33" s="113"/>
      <c r="Y33" s="113"/>
      <c r="Z33" s="113"/>
      <c r="AA33" s="117"/>
      <c r="AB33" s="117"/>
      <c r="AC33" s="117"/>
      <c r="AD33" s="114"/>
      <c r="AE33" s="114"/>
      <c r="AF33" s="118"/>
      <c r="AG33" s="118"/>
      <c r="AH33" s="114"/>
      <c r="AI33" s="114"/>
      <c r="AJ33" s="118"/>
      <c r="AK33" s="118"/>
      <c r="AL33" s="114"/>
      <c r="AM33" s="114"/>
      <c r="AN33" s="115" t="s">
        <v>14</v>
      </c>
      <c r="AO33" s="115" t="s">
        <v>14</v>
      </c>
      <c r="AP33" s="117" t="s">
        <v>14</v>
      </c>
      <c r="AQ33" s="117" t="s">
        <v>14</v>
      </c>
      <c r="AR33" s="115" t="s">
        <v>14</v>
      </c>
      <c r="AS33" s="115" t="s">
        <v>14</v>
      </c>
      <c r="AT33" s="117" t="s">
        <v>14</v>
      </c>
      <c r="AU33" s="117" t="s">
        <v>14</v>
      </c>
      <c r="AV33" s="10"/>
    </row>
    <row r="34" spans="1:48" ht="15.6" customHeight="1" x14ac:dyDescent="0.25">
      <c r="A34" s="129" t="s">
        <v>380</v>
      </c>
      <c r="B34" s="120" t="s">
        <v>387</v>
      </c>
      <c r="C34" s="111" t="s">
        <v>386</v>
      </c>
      <c r="D34" s="111">
        <v>27014702</v>
      </c>
      <c r="E34" s="125">
        <v>1658</v>
      </c>
      <c r="F34" s="111" t="s">
        <v>582</v>
      </c>
      <c r="G34" s="111">
        <v>14</v>
      </c>
      <c r="H34" s="111" t="s">
        <v>137</v>
      </c>
      <c r="I34" s="111"/>
      <c r="J34" s="111">
        <v>20.7</v>
      </c>
      <c r="K34" s="191">
        <f t="shared" ref="K34:K39" si="3">J34*3.28</f>
        <v>67.895999999999987</v>
      </c>
      <c r="L34" s="191" t="s">
        <v>3227</v>
      </c>
      <c r="M34" s="111"/>
      <c r="N34" s="111" t="s">
        <v>138</v>
      </c>
      <c r="O34" s="111">
        <v>53</v>
      </c>
      <c r="P34" s="111">
        <v>26</v>
      </c>
      <c r="Q34" s="111">
        <v>3</v>
      </c>
      <c r="R34" s="121" t="s">
        <v>119</v>
      </c>
      <c r="S34" s="113" t="s">
        <v>14</v>
      </c>
      <c r="T34" s="113" t="e">
        <v>#N/A</v>
      </c>
      <c r="U34" s="114" t="e">
        <f>VLOOKUP(D34,'Lake FQI'!$B$2:$V$3648,6,FALSE)</f>
        <v>#N/A</v>
      </c>
      <c r="V34" s="115" t="e">
        <f>VLOOKUP(D34,'Lake FQI'!$B$2:$V$3648,8,FALSE)</f>
        <v>#N/A</v>
      </c>
      <c r="W34" s="116" t="e">
        <f>VLOOKUP(D34,'Lake FQI'!$B$2:$V$3648,4,FALSE)</f>
        <v>#N/A</v>
      </c>
      <c r="X34" s="113"/>
      <c r="Y34" s="113"/>
      <c r="Z34" s="113"/>
      <c r="AA34" s="117"/>
      <c r="AB34" s="117"/>
      <c r="AC34" s="117"/>
      <c r="AD34" s="114">
        <v>0</v>
      </c>
      <c r="AE34" s="114">
        <v>0</v>
      </c>
      <c r="AF34" s="118">
        <v>0</v>
      </c>
      <c r="AG34" s="118">
        <v>0</v>
      </c>
      <c r="AH34" s="114">
        <v>7.1</v>
      </c>
      <c r="AI34" s="114">
        <v>3.31</v>
      </c>
      <c r="AJ34" s="118">
        <v>8.0865603644646927E-2</v>
      </c>
      <c r="AK34" s="118">
        <v>9.8286664489117187E-2</v>
      </c>
      <c r="AL34" s="114">
        <v>87.8</v>
      </c>
      <c r="AM34" s="114">
        <v>33.677000000000007</v>
      </c>
      <c r="AN34" s="115">
        <v>0</v>
      </c>
      <c r="AO34" s="115">
        <v>0</v>
      </c>
      <c r="AP34" s="117" t="s">
        <v>14</v>
      </c>
      <c r="AQ34" s="117" t="s">
        <v>14</v>
      </c>
      <c r="AR34" s="119">
        <v>40.799999999999997</v>
      </c>
      <c r="AS34" s="119">
        <v>7.081999999999999</v>
      </c>
      <c r="AT34" s="119">
        <v>47</v>
      </c>
      <c r="AU34" s="119">
        <v>26.594999999999999</v>
      </c>
      <c r="AV34" s="10">
        <f>VLOOKUP(B34,'Lake TMDL Reductions'!$B$2:$I$34,7,0)</f>
        <v>95.6</v>
      </c>
    </row>
    <row r="35" spans="1:48" ht="15.6" customHeight="1" x14ac:dyDescent="0.25">
      <c r="A35" s="129" t="s">
        <v>593</v>
      </c>
      <c r="B35" s="112" t="s">
        <v>193</v>
      </c>
      <c r="C35" s="111" t="s">
        <v>194</v>
      </c>
      <c r="D35" s="111">
        <v>65000200</v>
      </c>
      <c r="E35" s="125">
        <v>1783</v>
      </c>
      <c r="F35" s="111" t="s">
        <v>612</v>
      </c>
      <c r="G35" s="111">
        <v>659</v>
      </c>
      <c r="H35" s="111" t="s">
        <v>118</v>
      </c>
      <c r="I35" s="111">
        <v>100</v>
      </c>
      <c r="J35" s="111">
        <v>3</v>
      </c>
      <c r="K35" s="191">
        <f t="shared" si="3"/>
        <v>9.84</v>
      </c>
      <c r="L35" s="191" t="s">
        <v>3226</v>
      </c>
      <c r="M35" s="111">
        <v>1.8</v>
      </c>
      <c r="N35" s="111" t="s">
        <v>138</v>
      </c>
      <c r="O35" s="111">
        <v>123</v>
      </c>
      <c r="P35" s="111">
        <v>43</v>
      </c>
      <c r="Q35" s="111">
        <v>0.7</v>
      </c>
      <c r="R35" s="127" t="s">
        <v>119</v>
      </c>
      <c r="S35" s="113" t="s">
        <v>18</v>
      </c>
      <c r="T35" s="113" t="s">
        <v>502</v>
      </c>
      <c r="U35" s="114">
        <f>VLOOKUP(D35,'Lake FQI'!$B$2:$V$3648,6,FALSE)</f>
        <v>0</v>
      </c>
      <c r="V35" s="115">
        <f>VLOOKUP(D35,'Lake FQI'!$B$2:$V$3648,8,FALSE)</f>
        <v>-100</v>
      </c>
      <c r="W35" s="116">
        <f>VLOOKUP(D35,'Lake FQI'!$B$2:$V$3648,4,FALSE)</f>
        <v>38565</v>
      </c>
      <c r="X35" s="113"/>
      <c r="Y35" s="113"/>
      <c r="Z35" s="113"/>
      <c r="AA35" s="117"/>
      <c r="AB35" s="117"/>
      <c r="AC35" s="117"/>
      <c r="AD35" s="114">
        <v>13.67</v>
      </c>
      <c r="AE35" s="114">
        <v>42.459299999999999</v>
      </c>
      <c r="AF35" s="118">
        <v>0.35423684892459184</v>
      </c>
      <c r="AG35" s="118">
        <v>0.7167904948569519</v>
      </c>
      <c r="AH35" s="114">
        <v>1.3299999999999998</v>
      </c>
      <c r="AI35" s="114">
        <v>0.59700000000000009</v>
      </c>
      <c r="AJ35" s="118">
        <v>3.4464887276496492E-2</v>
      </c>
      <c r="AK35" s="118">
        <v>1.0078449843252252E-2</v>
      </c>
      <c r="AL35" s="114">
        <v>38.590000000000003</v>
      </c>
      <c r="AM35" s="114">
        <v>59.235299999999995</v>
      </c>
      <c r="AN35" s="115">
        <v>2.25</v>
      </c>
      <c r="AO35" s="115">
        <v>11.42</v>
      </c>
      <c r="AP35" s="117" t="s">
        <v>511</v>
      </c>
      <c r="AQ35" s="117" t="s">
        <v>511</v>
      </c>
      <c r="AR35" s="119">
        <v>6.33</v>
      </c>
      <c r="AS35" s="119">
        <v>13.6433</v>
      </c>
      <c r="AT35" s="119">
        <v>32.260000000000005</v>
      </c>
      <c r="AU35" s="119">
        <v>45.591999999999992</v>
      </c>
      <c r="AV35" s="10">
        <f>VLOOKUP(B35,'Lake TMDL Reductions'!$B$2:$I$34,7,0)</f>
        <v>1602.9999999999998</v>
      </c>
    </row>
    <row r="36" spans="1:48" ht="15.6" customHeight="1" x14ac:dyDescent="0.25">
      <c r="A36" s="129" t="s">
        <v>582</v>
      </c>
      <c r="B36" s="112" t="s">
        <v>372</v>
      </c>
      <c r="C36" s="111" t="s">
        <v>373</v>
      </c>
      <c r="D36" s="111">
        <v>27019200</v>
      </c>
      <c r="E36" s="125">
        <v>1656</v>
      </c>
      <c r="F36" s="111" t="s">
        <v>582</v>
      </c>
      <c r="G36" s="111">
        <v>264</v>
      </c>
      <c r="H36" s="111" t="s">
        <v>118</v>
      </c>
      <c r="I36" s="111">
        <v>54</v>
      </c>
      <c r="J36" s="111">
        <v>9.1</v>
      </c>
      <c r="K36" s="191">
        <f t="shared" si="3"/>
        <v>29.847999999999995</v>
      </c>
      <c r="L36" s="191" t="s">
        <v>3227</v>
      </c>
      <c r="M36" s="111"/>
      <c r="N36" s="111" t="s">
        <v>138</v>
      </c>
      <c r="O36" s="111">
        <v>75</v>
      </c>
      <c r="P36" s="111">
        <v>46</v>
      </c>
      <c r="Q36" s="111">
        <v>1.3</v>
      </c>
      <c r="R36" s="127" t="s">
        <v>119</v>
      </c>
      <c r="S36" s="113" t="s">
        <v>18</v>
      </c>
      <c r="T36" s="113" t="s">
        <v>502</v>
      </c>
      <c r="U36" s="114">
        <f>VLOOKUP(D36,'Lake FQI'!$B$2:$V$3648,6,FALSE)</f>
        <v>15</v>
      </c>
      <c r="V36" s="115">
        <f>VLOOKUP(D36,'Lake FQI'!$B$2:$V$3648,8,FALSE)</f>
        <v>-19.354838999999998</v>
      </c>
      <c r="W36" s="116">
        <f>VLOOKUP(D36,'Lake FQI'!$B$2:$V$3648,4,FALSE)</f>
        <v>36318</v>
      </c>
      <c r="X36" s="113">
        <v>24</v>
      </c>
      <c r="Y36" s="113">
        <v>2</v>
      </c>
      <c r="Z36" s="113">
        <v>2011</v>
      </c>
      <c r="AA36" s="117">
        <v>25.942712133878199</v>
      </c>
      <c r="AB36" s="117">
        <v>45</v>
      </c>
      <c r="AC36" s="117" t="s">
        <v>3173</v>
      </c>
      <c r="AD36" s="114">
        <v>0.8</v>
      </c>
      <c r="AE36" s="114">
        <v>4.6880000000000006</v>
      </c>
      <c r="AF36" s="118">
        <v>2.7127839945744331E-3</v>
      </c>
      <c r="AG36" s="118">
        <v>7.5282631038026723E-2</v>
      </c>
      <c r="AH36" s="114">
        <v>0.2</v>
      </c>
      <c r="AI36" s="114">
        <v>7.8000000000000014E-2</v>
      </c>
      <c r="AJ36" s="118">
        <v>6.7819599864360827E-4</v>
      </c>
      <c r="AK36" s="118">
        <v>1.2525693730729703E-3</v>
      </c>
      <c r="AL36" s="114">
        <v>294.89999999999992</v>
      </c>
      <c r="AM36" s="114">
        <v>62.272000000000006</v>
      </c>
      <c r="AN36" s="115">
        <v>0.8</v>
      </c>
      <c r="AO36" s="115" t="s">
        <v>14</v>
      </c>
      <c r="AP36" s="117" t="s">
        <v>511</v>
      </c>
      <c r="AQ36" s="117" t="s">
        <v>14</v>
      </c>
      <c r="AR36" s="119">
        <v>294.89999999999992</v>
      </c>
      <c r="AS36" s="119">
        <v>62.272000000000006</v>
      </c>
      <c r="AT36" s="117" t="s">
        <v>14</v>
      </c>
      <c r="AU36" s="117" t="s">
        <v>14</v>
      </c>
      <c r="AV36" s="10"/>
    </row>
    <row r="37" spans="1:48" ht="15.6" customHeight="1" x14ac:dyDescent="0.25">
      <c r="A37" s="129" t="s">
        <v>592</v>
      </c>
      <c r="B37" s="120" t="s">
        <v>411</v>
      </c>
      <c r="C37" s="111" t="s">
        <v>410</v>
      </c>
      <c r="D37" s="111">
        <v>86003200</v>
      </c>
      <c r="E37" s="125">
        <v>1693</v>
      </c>
      <c r="F37" s="111" t="s">
        <v>582</v>
      </c>
      <c r="G37" s="111">
        <v>140</v>
      </c>
      <c r="H37" s="111" t="s">
        <v>118</v>
      </c>
      <c r="I37" s="111">
        <v>100</v>
      </c>
      <c r="J37" s="111">
        <v>0.6</v>
      </c>
      <c r="K37" s="191">
        <f t="shared" si="3"/>
        <v>1.9679999999999997</v>
      </c>
      <c r="L37" s="191" t="s">
        <v>3226</v>
      </c>
      <c r="M37" s="122">
        <v>0.3</v>
      </c>
      <c r="N37" s="111"/>
      <c r="O37" s="111">
        <v>349</v>
      </c>
      <c r="P37" s="111">
        <v>81</v>
      </c>
      <c r="Q37" s="111">
        <v>0.6</v>
      </c>
      <c r="R37" s="121" t="s">
        <v>119</v>
      </c>
      <c r="S37" s="113" t="s">
        <v>14</v>
      </c>
      <c r="T37" s="113" t="s">
        <v>502</v>
      </c>
      <c r="U37" s="114">
        <f>VLOOKUP(D37,'Lake FQI'!$B$2:$V$3648,6,FALSE)</f>
        <v>0</v>
      </c>
      <c r="V37" s="115">
        <f>VLOOKUP(D37,'Lake FQI'!$B$2:$V$3648,8,FALSE)</f>
        <v>-100</v>
      </c>
      <c r="W37" s="116">
        <f>VLOOKUP(D37,'Lake FQI'!$B$2:$V$3648,4,FALSE)</f>
        <v>41116</v>
      </c>
      <c r="X37" s="113"/>
      <c r="Y37" s="113"/>
      <c r="Z37" s="113"/>
      <c r="AA37" s="117"/>
      <c r="AB37" s="117"/>
      <c r="AC37" s="117"/>
      <c r="AD37" s="114"/>
      <c r="AE37" s="114"/>
      <c r="AF37" s="118"/>
      <c r="AG37" s="118"/>
      <c r="AH37" s="114"/>
      <c r="AI37" s="114"/>
      <c r="AJ37" s="118"/>
      <c r="AK37" s="118"/>
      <c r="AL37" s="114"/>
      <c r="AM37" s="114"/>
      <c r="AN37" s="115" t="s">
        <v>14</v>
      </c>
      <c r="AO37" s="115" t="s">
        <v>14</v>
      </c>
      <c r="AP37" s="117" t="s">
        <v>14</v>
      </c>
      <c r="AQ37" s="117" t="s">
        <v>14</v>
      </c>
      <c r="AR37" s="115" t="s">
        <v>14</v>
      </c>
      <c r="AS37" s="115" t="s">
        <v>14</v>
      </c>
      <c r="AT37" s="117" t="s">
        <v>14</v>
      </c>
      <c r="AU37" s="117" t="s">
        <v>14</v>
      </c>
      <c r="AV37" s="10">
        <f>VLOOKUP(B37,'Lake TMDL Reductions'!$B$2:$I$34,7,0)</f>
        <v>3252.7000000000003</v>
      </c>
    </row>
    <row r="38" spans="1:48" ht="15.6" customHeight="1" x14ac:dyDescent="0.25">
      <c r="A38" s="129" t="s">
        <v>380</v>
      </c>
      <c r="B38" s="120" t="s">
        <v>407</v>
      </c>
      <c r="C38" s="111" t="s">
        <v>406</v>
      </c>
      <c r="D38" s="111">
        <v>27018800</v>
      </c>
      <c r="E38" s="125">
        <v>1665</v>
      </c>
      <c r="F38" s="111" t="s">
        <v>582</v>
      </c>
      <c r="G38" s="111">
        <v>234</v>
      </c>
      <c r="H38" s="111" t="s">
        <v>118</v>
      </c>
      <c r="I38" s="111"/>
      <c r="J38" s="111"/>
      <c r="K38" s="191">
        <f t="shared" si="3"/>
        <v>0</v>
      </c>
      <c r="L38" s="191" t="s">
        <v>3226</v>
      </c>
      <c r="M38" s="111"/>
      <c r="N38" s="111"/>
      <c r="O38" s="111">
        <v>143</v>
      </c>
      <c r="P38" s="111">
        <v>78</v>
      </c>
      <c r="Q38" s="111">
        <v>0.7</v>
      </c>
      <c r="R38" s="121" t="s">
        <v>119</v>
      </c>
      <c r="S38" s="113" t="s">
        <v>14</v>
      </c>
      <c r="T38" s="113" t="s">
        <v>503</v>
      </c>
      <c r="U38" s="114">
        <f>VLOOKUP(D38,'Lake FQI'!$B$2:$V$3648,6,FALSE)</f>
        <v>19.052558999999999</v>
      </c>
      <c r="V38" s="115">
        <f>VLOOKUP(D38,'Lake FQI'!$B$2:$V$3648,8,FALSE)</f>
        <v>7.036848</v>
      </c>
      <c r="W38" s="116">
        <f>VLOOKUP(D38,'Lake FQI'!$B$2:$V$3648,4,FALSE)</f>
        <v>41465</v>
      </c>
      <c r="X38" s="113"/>
      <c r="Y38" s="113"/>
      <c r="Z38" s="113"/>
      <c r="AA38" s="117"/>
      <c r="AB38" s="117"/>
      <c r="AC38" s="117"/>
      <c r="AD38" s="114"/>
      <c r="AE38" s="114"/>
      <c r="AF38" s="118"/>
      <c r="AG38" s="118"/>
      <c r="AH38" s="114"/>
      <c r="AI38" s="114"/>
      <c r="AJ38" s="118"/>
      <c r="AK38" s="118"/>
      <c r="AL38" s="114"/>
      <c r="AM38" s="114"/>
      <c r="AN38" s="115" t="s">
        <v>14</v>
      </c>
      <c r="AO38" s="115" t="s">
        <v>14</v>
      </c>
      <c r="AP38" s="117" t="s">
        <v>14</v>
      </c>
      <c r="AQ38" s="117" t="s">
        <v>14</v>
      </c>
      <c r="AR38" s="115" t="s">
        <v>14</v>
      </c>
      <c r="AS38" s="115" t="s">
        <v>14</v>
      </c>
      <c r="AT38" s="117" t="s">
        <v>14</v>
      </c>
      <c r="AU38" s="117" t="s">
        <v>14</v>
      </c>
      <c r="AV38" s="10"/>
    </row>
    <row r="39" spans="1:48" ht="15.6" customHeight="1" x14ac:dyDescent="0.25">
      <c r="A39" s="129" t="s">
        <v>315</v>
      </c>
      <c r="B39" s="112" t="s">
        <v>324</v>
      </c>
      <c r="C39" s="111" t="s">
        <v>325</v>
      </c>
      <c r="D39" s="111">
        <v>43003400</v>
      </c>
      <c r="E39" s="125">
        <v>1749</v>
      </c>
      <c r="F39" s="111" t="s">
        <v>596</v>
      </c>
      <c r="G39" s="111">
        <v>443</v>
      </c>
      <c r="H39" s="111" t="s">
        <v>118</v>
      </c>
      <c r="I39" s="111">
        <v>100</v>
      </c>
      <c r="J39" s="111">
        <v>1.8</v>
      </c>
      <c r="K39" s="191">
        <f t="shared" si="3"/>
        <v>5.9039999999999999</v>
      </c>
      <c r="L39" s="191" t="s">
        <v>3226</v>
      </c>
      <c r="M39" s="111">
        <v>1.1000000000000001</v>
      </c>
      <c r="N39" s="111" t="s">
        <v>138</v>
      </c>
      <c r="O39" s="111">
        <v>271</v>
      </c>
      <c r="P39" s="111">
        <v>131</v>
      </c>
      <c r="Q39" s="111">
        <v>0.6</v>
      </c>
      <c r="R39" s="121" t="s">
        <v>119</v>
      </c>
      <c r="S39" s="113" t="s">
        <v>18</v>
      </c>
      <c r="T39" s="113" t="e">
        <v>#N/A</v>
      </c>
      <c r="U39" s="114" t="e">
        <f>VLOOKUP(D39,'Lake FQI'!$B$2:$V$3648,6,FALSE)</f>
        <v>#N/A</v>
      </c>
      <c r="V39" s="115" t="e">
        <f>VLOOKUP(D39,'Lake FQI'!$B$2:$V$3648,8,FALSE)</f>
        <v>#N/A</v>
      </c>
      <c r="W39" s="116" t="e">
        <f>VLOOKUP(D39,'Lake FQI'!$B$2:$V$3648,4,FALSE)</f>
        <v>#N/A</v>
      </c>
      <c r="X39" s="113"/>
      <c r="Y39" s="113"/>
      <c r="Z39" s="113"/>
      <c r="AA39" s="117"/>
      <c r="AB39" s="117"/>
      <c r="AC39" s="117"/>
      <c r="AD39" s="114">
        <v>0.2</v>
      </c>
      <c r="AE39" s="114">
        <v>0.75600000000000001</v>
      </c>
      <c r="AF39" s="118">
        <v>8.2474226804123715E-4</v>
      </c>
      <c r="AG39" s="118">
        <v>1.6250026868430672E-2</v>
      </c>
      <c r="AH39" s="114">
        <v>209.4</v>
      </c>
      <c r="AI39" s="114">
        <v>35.895000000000003</v>
      </c>
      <c r="AJ39" s="118">
        <v>0.86350515463917532</v>
      </c>
      <c r="AK39" s="118">
        <v>0.77155385508243246</v>
      </c>
      <c r="AL39" s="114">
        <v>242.5</v>
      </c>
      <c r="AM39" s="114">
        <v>46.522999999999996</v>
      </c>
      <c r="AN39" s="115">
        <v>0.2</v>
      </c>
      <c r="AO39" s="115" t="s">
        <v>14</v>
      </c>
      <c r="AP39" s="117" t="s">
        <v>14</v>
      </c>
      <c r="AQ39" s="117" t="s">
        <v>14</v>
      </c>
      <c r="AR39" s="119">
        <v>242.5</v>
      </c>
      <c r="AS39" s="119">
        <v>46.522999999999996</v>
      </c>
      <c r="AT39" s="117" t="s">
        <v>14</v>
      </c>
      <c r="AU39" s="117" t="s">
        <v>14</v>
      </c>
      <c r="AV39" s="10">
        <f>VLOOKUP(B39,'Lake TMDL Reductions'!$B$2:$I$34,7,0)</f>
        <v>5234.2</v>
      </c>
    </row>
    <row r="40" spans="1:48" ht="15.6" customHeight="1" x14ac:dyDescent="0.25">
      <c r="A40" s="129" t="s">
        <v>595</v>
      </c>
      <c r="B40" s="112" t="s">
        <v>262</v>
      </c>
      <c r="C40" s="111" t="s">
        <v>263</v>
      </c>
      <c r="D40" s="111">
        <v>47006000</v>
      </c>
      <c r="E40" s="125">
        <v>1668</v>
      </c>
      <c r="F40" s="111" t="s">
        <v>3239</v>
      </c>
      <c r="G40" s="111">
        <v>396</v>
      </c>
      <c r="H40" s="111" t="s">
        <v>118</v>
      </c>
      <c r="I40" s="111">
        <v>100</v>
      </c>
      <c r="J40" s="111">
        <v>2.1</v>
      </c>
      <c r="K40" s="111"/>
      <c r="L40" s="111" t="s">
        <v>3226</v>
      </c>
      <c r="M40" s="111"/>
      <c r="N40" s="111"/>
      <c r="O40" s="111">
        <v>113</v>
      </c>
      <c r="P40" s="111"/>
      <c r="Q40" s="111">
        <v>0.5</v>
      </c>
      <c r="R40" s="111" t="s">
        <v>18</v>
      </c>
      <c r="S40" s="113" t="s">
        <v>14</v>
      </c>
      <c r="T40" s="113" t="s">
        <v>502</v>
      </c>
      <c r="U40" s="114">
        <f>VLOOKUP(D40,'Lake FQI'!$B$2:$V$3648,6,FALSE)</f>
        <v>10.285913000000001</v>
      </c>
      <c r="V40" s="115">
        <f>VLOOKUP(D40,'Lake FQI'!$B$2:$V$3648,8,FALSE)</f>
        <v>-42.213974</v>
      </c>
      <c r="W40" s="116">
        <f>VLOOKUP(D40,'Lake FQI'!$B$2:$V$3648,4,FALSE)</f>
        <v>39685</v>
      </c>
      <c r="X40" s="113"/>
      <c r="Y40" s="113"/>
      <c r="Z40" s="113"/>
      <c r="AA40" s="117"/>
      <c r="AB40" s="117"/>
      <c r="AC40" s="117"/>
      <c r="AD40" s="114"/>
      <c r="AE40" s="114"/>
      <c r="AF40" s="118"/>
      <c r="AG40" s="118"/>
      <c r="AH40" s="114"/>
      <c r="AI40" s="114"/>
      <c r="AJ40" s="118"/>
      <c r="AK40" s="118"/>
      <c r="AL40" s="114"/>
      <c r="AM40" s="114"/>
      <c r="AN40" s="115" t="s">
        <v>14</v>
      </c>
      <c r="AO40" s="115" t="s">
        <v>14</v>
      </c>
      <c r="AP40" s="117" t="s">
        <v>14</v>
      </c>
      <c r="AQ40" s="117" t="s">
        <v>14</v>
      </c>
      <c r="AR40" s="115" t="s">
        <v>14</v>
      </c>
      <c r="AS40" s="115" t="s">
        <v>14</v>
      </c>
      <c r="AT40" s="117" t="s">
        <v>14</v>
      </c>
      <c r="AU40" s="117" t="s">
        <v>14</v>
      </c>
      <c r="AV40" s="10"/>
    </row>
    <row r="41" spans="1:48" ht="15.6" customHeight="1" x14ac:dyDescent="0.25">
      <c r="A41" s="129" t="s">
        <v>803</v>
      </c>
      <c r="B41" s="112" t="s">
        <v>352</v>
      </c>
      <c r="C41" s="111" t="s">
        <v>353</v>
      </c>
      <c r="D41" s="111">
        <v>43001400</v>
      </c>
      <c r="E41" s="125">
        <v>1722</v>
      </c>
      <c r="F41" s="111" t="s">
        <v>596</v>
      </c>
      <c r="G41" s="111">
        <v>178</v>
      </c>
      <c r="H41" s="111" t="s">
        <v>118</v>
      </c>
      <c r="I41" s="111"/>
      <c r="J41" s="111"/>
      <c r="K41" s="191">
        <f>J41*3.28</f>
        <v>0</v>
      </c>
      <c r="L41" s="191" t="s">
        <v>3226</v>
      </c>
      <c r="M41" s="111"/>
      <c r="N41" s="111"/>
      <c r="O41" s="111">
        <v>621</v>
      </c>
      <c r="P41" s="111">
        <v>287</v>
      </c>
      <c r="Q41" s="111">
        <v>0.3</v>
      </c>
      <c r="R41" s="121" t="s">
        <v>119</v>
      </c>
      <c r="S41" s="113" t="s">
        <v>18</v>
      </c>
      <c r="T41" s="113" t="s">
        <v>502</v>
      </c>
      <c r="U41" s="114">
        <f>VLOOKUP(D41,'Lake FQI'!$B$2:$V$3648,6,FALSE)</f>
        <v>0</v>
      </c>
      <c r="V41" s="115">
        <f>VLOOKUP(D41,'Lake FQI'!$B$2:$V$3648,8,FALSE)</f>
        <v>-100</v>
      </c>
      <c r="W41" s="116">
        <f>VLOOKUP(D41,'Lake FQI'!$B$2:$V$3648,4,FALSE)</f>
        <v>39286</v>
      </c>
      <c r="X41" s="113"/>
      <c r="Y41" s="113"/>
      <c r="Z41" s="113"/>
      <c r="AA41" s="117"/>
      <c r="AB41" s="117"/>
      <c r="AC41" s="117"/>
      <c r="AD41" s="114"/>
      <c r="AE41" s="114"/>
      <c r="AF41" s="118"/>
      <c r="AG41" s="118"/>
      <c r="AH41" s="114"/>
      <c r="AI41" s="114"/>
      <c r="AJ41" s="118"/>
      <c r="AK41" s="118"/>
      <c r="AL41" s="114"/>
      <c r="AM41" s="114"/>
      <c r="AN41" s="115" t="s">
        <v>14</v>
      </c>
      <c r="AO41" s="115" t="s">
        <v>14</v>
      </c>
      <c r="AP41" s="117" t="s">
        <v>14</v>
      </c>
      <c r="AQ41" s="117" t="s">
        <v>14</v>
      </c>
      <c r="AR41" s="115" t="s">
        <v>14</v>
      </c>
      <c r="AS41" s="115" t="s">
        <v>14</v>
      </c>
      <c r="AT41" s="117" t="s">
        <v>14</v>
      </c>
      <c r="AU41" s="117" t="s">
        <v>14</v>
      </c>
      <c r="AV41" s="10"/>
    </row>
    <row r="42" spans="1:48" ht="15.6" customHeight="1" x14ac:dyDescent="0.25">
      <c r="A42" s="128" t="s">
        <v>592</v>
      </c>
      <c r="B42" s="120" t="s">
        <v>401</v>
      </c>
      <c r="C42" s="111" t="s">
        <v>400</v>
      </c>
      <c r="D42" s="111">
        <v>27017902</v>
      </c>
      <c r="E42" s="111">
        <v>1720</v>
      </c>
      <c r="F42" s="111" t="s">
        <v>582</v>
      </c>
      <c r="G42" s="111">
        <v>17</v>
      </c>
      <c r="H42" s="111" t="s">
        <v>126</v>
      </c>
      <c r="I42" s="111"/>
      <c r="J42" s="111">
        <v>12.2</v>
      </c>
      <c r="K42" s="111"/>
      <c r="L42" s="111" t="s">
        <v>3227</v>
      </c>
      <c r="M42" s="111">
        <v>3.7</v>
      </c>
      <c r="N42" s="111" t="s">
        <v>138</v>
      </c>
      <c r="O42" s="111">
        <v>16</v>
      </c>
      <c r="P42" s="111">
        <v>4.5</v>
      </c>
      <c r="Q42" s="111">
        <v>4.8</v>
      </c>
      <c r="R42" s="126" t="s">
        <v>128</v>
      </c>
      <c r="S42" s="113" t="s">
        <v>14</v>
      </c>
      <c r="T42" s="113" t="e">
        <v>#N/A</v>
      </c>
      <c r="U42" s="114" t="e">
        <f>VLOOKUP(D42,'Lake FQI'!$B$2:$V$3648,6,FALSE)</f>
        <v>#N/A</v>
      </c>
      <c r="V42" s="115" t="e">
        <f>VLOOKUP(D42,'Lake FQI'!$B$2:$V$3648,8,FALSE)</f>
        <v>#N/A</v>
      </c>
      <c r="W42" s="116" t="e">
        <f>VLOOKUP(D42,'Lake FQI'!$B$2:$V$3648,4,FALSE)</f>
        <v>#N/A</v>
      </c>
      <c r="X42" s="113"/>
      <c r="Y42" s="113"/>
      <c r="Z42" s="113"/>
      <c r="AA42" s="117"/>
      <c r="AB42" s="117"/>
      <c r="AC42" s="117"/>
      <c r="AD42" s="114"/>
      <c r="AE42" s="114"/>
      <c r="AF42" s="118"/>
      <c r="AG42" s="118"/>
      <c r="AH42" s="114"/>
      <c r="AI42" s="114"/>
      <c r="AJ42" s="118"/>
      <c r="AK42" s="118"/>
      <c r="AL42" s="114"/>
      <c r="AM42" s="114"/>
      <c r="AN42" s="115" t="s">
        <v>14</v>
      </c>
      <c r="AO42" s="115" t="s">
        <v>14</v>
      </c>
      <c r="AP42" s="117" t="s">
        <v>14</v>
      </c>
      <c r="AQ42" s="117" t="s">
        <v>14</v>
      </c>
      <c r="AR42" s="115" t="s">
        <v>14</v>
      </c>
      <c r="AS42" s="115" t="s">
        <v>14</v>
      </c>
      <c r="AT42" s="117" t="s">
        <v>14</v>
      </c>
      <c r="AU42" s="117" t="s">
        <v>14</v>
      </c>
      <c r="AV42" s="10"/>
    </row>
    <row r="43" spans="1:48" ht="15.6" customHeight="1" x14ac:dyDescent="0.25">
      <c r="A43" s="128" t="s">
        <v>592</v>
      </c>
      <c r="B43" s="120" t="s">
        <v>405</v>
      </c>
      <c r="C43" s="111" t="s">
        <v>404</v>
      </c>
      <c r="D43" s="111">
        <v>27018402</v>
      </c>
      <c r="E43" s="111">
        <v>1726</v>
      </c>
      <c r="F43" s="111" t="s">
        <v>582</v>
      </c>
      <c r="G43" s="111">
        <v>151</v>
      </c>
      <c r="H43" s="111" t="s">
        <v>118</v>
      </c>
      <c r="I43" s="111">
        <v>66</v>
      </c>
      <c r="J43" s="111">
        <v>7.1</v>
      </c>
      <c r="K43" s="191">
        <f t="shared" ref="K43:K44" si="4">J43*3.28</f>
        <v>23.287999999999997</v>
      </c>
      <c r="L43" s="191" t="s">
        <v>3227</v>
      </c>
      <c r="M43" s="111">
        <v>3.7</v>
      </c>
      <c r="N43" s="111" t="s">
        <v>127</v>
      </c>
      <c r="O43" s="111">
        <v>53</v>
      </c>
      <c r="P43" s="111">
        <v>29</v>
      </c>
      <c r="Q43" s="111">
        <v>1.1000000000000001</v>
      </c>
      <c r="R43" s="123" t="s">
        <v>119</v>
      </c>
      <c r="S43" s="113" t="s">
        <v>18</v>
      </c>
      <c r="T43" s="113" t="e">
        <v>#N/A</v>
      </c>
      <c r="U43" s="114" t="e">
        <f>VLOOKUP(D43,'Lake FQI'!$B$2:$V$3648,6,FALSE)</f>
        <v>#N/A</v>
      </c>
      <c r="V43" s="115" t="e">
        <f>VLOOKUP(D43,'Lake FQI'!$B$2:$V$3648,8,FALSE)</f>
        <v>#N/A</v>
      </c>
      <c r="W43" s="116" t="e">
        <f>VLOOKUP(D43,'Lake FQI'!$B$2:$V$3648,4,FALSE)</f>
        <v>#N/A</v>
      </c>
      <c r="X43" s="113"/>
      <c r="Y43" s="113"/>
      <c r="Z43" s="113"/>
      <c r="AA43" s="117"/>
      <c r="AB43" s="117"/>
      <c r="AC43" s="117"/>
      <c r="AD43" s="114"/>
      <c r="AE43" s="114"/>
      <c r="AF43" s="118"/>
      <c r="AG43" s="118"/>
      <c r="AH43" s="114"/>
      <c r="AI43" s="114"/>
      <c r="AJ43" s="118"/>
      <c r="AK43" s="118"/>
      <c r="AL43" s="114"/>
      <c r="AM43" s="114"/>
      <c r="AN43" s="115" t="s">
        <v>14</v>
      </c>
      <c r="AO43" s="115" t="s">
        <v>14</v>
      </c>
      <c r="AP43" s="117" t="s">
        <v>14</v>
      </c>
      <c r="AQ43" s="117" t="s">
        <v>14</v>
      </c>
      <c r="AR43" s="115" t="s">
        <v>14</v>
      </c>
      <c r="AS43" s="115" t="s">
        <v>14</v>
      </c>
      <c r="AT43" s="117" t="s">
        <v>14</v>
      </c>
      <c r="AU43" s="117" t="s">
        <v>14</v>
      </c>
      <c r="AV43" s="10">
        <f>VLOOKUP(B43,'Lake TMDL Reductions'!$B$2:$I$34,7,0)</f>
        <v>180.22899999999998</v>
      </c>
    </row>
    <row r="44" spans="1:48" ht="15.6" customHeight="1" x14ac:dyDescent="0.25">
      <c r="A44" s="128" t="s">
        <v>380</v>
      </c>
      <c r="B44" s="120" t="s">
        <v>389</v>
      </c>
      <c r="C44" s="111" t="s">
        <v>388</v>
      </c>
      <c r="D44" s="111">
        <v>27014900</v>
      </c>
      <c r="E44" s="111">
        <v>1658</v>
      </c>
      <c r="F44" s="111" t="s">
        <v>582</v>
      </c>
      <c r="G44" s="111">
        <v>73</v>
      </c>
      <c r="H44" s="111" t="s">
        <v>118</v>
      </c>
      <c r="I44" s="111">
        <v>57</v>
      </c>
      <c r="J44" s="111">
        <v>11</v>
      </c>
      <c r="K44" s="191">
        <f t="shared" si="4"/>
        <v>36.08</v>
      </c>
      <c r="L44" s="191" t="s">
        <v>3227</v>
      </c>
      <c r="M44" s="111"/>
      <c r="N44" s="111" t="s">
        <v>138</v>
      </c>
      <c r="O44" s="111">
        <v>153</v>
      </c>
      <c r="P44" s="111">
        <v>71</v>
      </c>
      <c r="Q44" s="111">
        <v>1</v>
      </c>
      <c r="R44" s="123" t="s">
        <v>119</v>
      </c>
      <c r="S44" s="113" t="s">
        <v>14</v>
      </c>
      <c r="T44" s="113" t="e">
        <v>#N/A</v>
      </c>
      <c r="U44" s="114" t="e">
        <f>VLOOKUP(D44,'Lake FQI'!$B$2:$V$3648,6,FALSE)</f>
        <v>#N/A</v>
      </c>
      <c r="V44" s="115" t="e">
        <f>VLOOKUP(D44,'Lake FQI'!$B$2:$V$3648,8,FALSE)</f>
        <v>#N/A</v>
      </c>
      <c r="W44" s="116" t="e">
        <f>VLOOKUP(D44,'Lake FQI'!$B$2:$V$3648,4,FALSE)</f>
        <v>#N/A</v>
      </c>
      <c r="X44" s="113"/>
      <c r="Y44" s="113"/>
      <c r="Z44" s="113"/>
      <c r="AA44" s="117"/>
      <c r="AB44" s="117"/>
      <c r="AC44" s="117"/>
      <c r="AD44" s="114">
        <v>0.86</v>
      </c>
      <c r="AE44" s="114">
        <v>8.6E-3</v>
      </c>
      <c r="AF44" s="118">
        <v>6.1494458348230249E-3</v>
      </c>
      <c r="AG44" s="118">
        <v>1.7385573612742415E-4</v>
      </c>
      <c r="AH44" s="114">
        <v>7.5</v>
      </c>
      <c r="AI44" s="114">
        <v>7.9468999999999994</v>
      </c>
      <c r="AJ44" s="118">
        <v>5.3628888094386845E-2</v>
      </c>
      <c r="AK44" s="118">
        <v>0.16065280807337523</v>
      </c>
      <c r="AL44" s="114">
        <v>139.85</v>
      </c>
      <c r="AM44" s="114">
        <v>49.46629999999999</v>
      </c>
      <c r="AN44" s="115">
        <v>0.86</v>
      </c>
      <c r="AO44" s="115">
        <v>0</v>
      </c>
      <c r="AP44" s="117" t="s">
        <v>511</v>
      </c>
      <c r="AQ44" s="117" t="s">
        <v>14</v>
      </c>
      <c r="AR44" s="119">
        <v>81.849999999999994</v>
      </c>
      <c r="AS44" s="119">
        <v>30.631300000000003</v>
      </c>
      <c r="AT44" s="119">
        <v>58</v>
      </c>
      <c r="AU44" s="119">
        <v>18.835000000000001</v>
      </c>
      <c r="AV44" s="10">
        <f>VLOOKUP(B44,'Lake TMDL Reductions'!$B$2:$I$34,7,0)</f>
        <v>1868.3</v>
      </c>
    </row>
    <row r="45" spans="1:48" ht="15.6" customHeight="1" x14ac:dyDescent="0.25">
      <c r="A45" s="128" t="s">
        <v>607</v>
      </c>
      <c r="B45" s="112" t="s">
        <v>256</v>
      </c>
      <c r="C45" s="111" t="s">
        <v>257</v>
      </c>
      <c r="D45" s="111">
        <v>43010400</v>
      </c>
      <c r="E45" s="111">
        <v>1707</v>
      </c>
      <c r="F45" s="111" t="s">
        <v>3239</v>
      </c>
      <c r="G45" s="111">
        <v>140</v>
      </c>
      <c r="H45" s="111" t="s">
        <v>137</v>
      </c>
      <c r="I45" s="111">
        <v>58</v>
      </c>
      <c r="J45" s="111">
        <v>10.7</v>
      </c>
      <c r="K45" s="111"/>
      <c r="L45" s="111" t="s">
        <v>3227</v>
      </c>
      <c r="M45" s="111"/>
      <c r="N45" s="111"/>
      <c r="O45" s="111">
        <v>31</v>
      </c>
      <c r="P45" s="111">
        <v>15.5</v>
      </c>
      <c r="Q45" s="111">
        <v>1.4</v>
      </c>
      <c r="R45" s="124" t="s">
        <v>128</v>
      </c>
      <c r="S45" s="113" t="s">
        <v>18</v>
      </c>
      <c r="T45" s="113" t="s">
        <v>503</v>
      </c>
      <c r="U45" s="114">
        <f>VLOOKUP(D45,'Lake FQI'!$B$2:$V$3648,6,FALSE)</f>
        <v>25.095057000000001</v>
      </c>
      <c r="V45" s="115">
        <f>VLOOKUP(D45,'Lake FQI'!$B$2:$V$3648,8,FALSE)</f>
        <v>34.919663</v>
      </c>
      <c r="W45" s="116">
        <f>VLOOKUP(D45,'Lake FQI'!$B$2:$V$3648,4,FALSE)</f>
        <v>39629</v>
      </c>
      <c r="X45" s="113"/>
      <c r="Y45" s="113"/>
      <c r="Z45" s="113"/>
      <c r="AA45" s="117"/>
      <c r="AB45" s="117"/>
      <c r="AC45" s="117"/>
      <c r="AD45" s="114">
        <v>1.1599999999999999</v>
      </c>
      <c r="AE45" s="114">
        <v>5.9146000000000001</v>
      </c>
      <c r="AF45" s="118">
        <v>5.9532974082627654E-3</v>
      </c>
      <c r="AG45" s="118">
        <v>8.0322670451073219E-2</v>
      </c>
      <c r="AH45" s="114">
        <v>3.5</v>
      </c>
      <c r="AI45" s="114">
        <v>2.5301</v>
      </c>
      <c r="AJ45" s="118">
        <v>1.7962535283551448E-2</v>
      </c>
      <c r="AK45" s="118">
        <v>3.4359785701190332E-2</v>
      </c>
      <c r="AL45" s="114">
        <v>194.85000000000002</v>
      </c>
      <c r="AM45" s="114">
        <v>73.635499999999979</v>
      </c>
      <c r="AN45" s="115">
        <v>0.33</v>
      </c>
      <c r="AO45" s="115">
        <v>0.83</v>
      </c>
      <c r="AP45" s="117" t="s">
        <v>502</v>
      </c>
      <c r="AQ45" s="117" t="s">
        <v>511</v>
      </c>
      <c r="AR45" s="119">
        <v>155.00000000000006</v>
      </c>
      <c r="AS45" s="119">
        <v>28.994300000000003</v>
      </c>
      <c r="AT45" s="119">
        <v>39.850000000000009</v>
      </c>
      <c r="AU45" s="119">
        <v>44.641199999999991</v>
      </c>
      <c r="AV45" s="10"/>
    </row>
    <row r="46" spans="1:48" ht="15.6" customHeight="1" x14ac:dyDescent="0.25">
      <c r="A46" s="128" t="s">
        <v>234</v>
      </c>
      <c r="B46" s="112" t="s">
        <v>247</v>
      </c>
      <c r="C46" s="111" t="s">
        <v>248</v>
      </c>
      <c r="D46" s="111">
        <v>47012900</v>
      </c>
      <c r="E46" s="111">
        <v>1646</v>
      </c>
      <c r="F46" s="111" t="s">
        <v>3239</v>
      </c>
      <c r="G46" s="111">
        <v>536</v>
      </c>
      <c r="H46" s="111"/>
      <c r="I46" s="111">
        <v>100</v>
      </c>
      <c r="J46" s="111">
        <v>4.0999999999999996</v>
      </c>
      <c r="K46" s="111"/>
      <c r="L46" s="111" t="s">
        <v>3226</v>
      </c>
      <c r="M46" s="111">
        <v>2.2999999999999998</v>
      </c>
      <c r="N46" s="111" t="s">
        <v>249</v>
      </c>
      <c r="O46" s="111">
        <v>73</v>
      </c>
      <c r="P46" s="111">
        <v>48</v>
      </c>
      <c r="Q46" s="111">
        <v>0.4</v>
      </c>
      <c r="R46" s="111" t="s">
        <v>18</v>
      </c>
      <c r="S46" s="113" t="s">
        <v>18</v>
      </c>
      <c r="T46" s="113" t="s">
        <v>503</v>
      </c>
      <c r="U46" s="114">
        <f>VLOOKUP(D46,'Lake FQI'!$B$2:$V$3648,6,FALSE)</f>
        <v>21.920310000000001</v>
      </c>
      <c r="V46" s="115">
        <f>VLOOKUP(D46,'Lake FQI'!$B$2:$V$3648,8,FALSE)</f>
        <v>174.00387799999999</v>
      </c>
      <c r="W46" s="116">
        <f>VLOOKUP(D46,'Lake FQI'!$B$2:$V$3648,4,FALSE)</f>
        <v>39247</v>
      </c>
      <c r="X46" s="113"/>
      <c r="Y46" s="113"/>
      <c r="Z46" s="113"/>
      <c r="AA46" s="117"/>
      <c r="AB46" s="117"/>
      <c r="AC46" s="117"/>
      <c r="AD46" s="114">
        <v>0.67</v>
      </c>
      <c r="AE46" s="114">
        <v>5.4939999999999998</v>
      </c>
      <c r="AF46" s="118">
        <v>1.5113918339724792E-2</v>
      </c>
      <c r="AG46" s="118">
        <v>0.10987494575249537</v>
      </c>
      <c r="AH46" s="114">
        <v>1.3300000000000003</v>
      </c>
      <c r="AI46" s="114">
        <v>1.2845</v>
      </c>
      <c r="AJ46" s="118">
        <v>3.0002255808707429E-2</v>
      </c>
      <c r="AK46" s="118">
        <v>2.5688818314357535E-2</v>
      </c>
      <c r="AL46" s="114">
        <v>44.33</v>
      </c>
      <c r="AM46" s="114">
        <v>50.002300000000005</v>
      </c>
      <c r="AN46" s="115">
        <v>0.67</v>
      </c>
      <c r="AO46" s="115">
        <v>0</v>
      </c>
      <c r="AP46" s="117" t="s">
        <v>502</v>
      </c>
      <c r="AQ46" s="117" t="s">
        <v>511</v>
      </c>
      <c r="AR46" s="119">
        <v>18.440000000000001</v>
      </c>
      <c r="AS46" s="119">
        <v>21.3</v>
      </c>
      <c r="AT46" s="119">
        <v>25.89</v>
      </c>
      <c r="AU46" s="119">
        <v>28.702300000000001</v>
      </c>
      <c r="AV46" s="10">
        <f>VLOOKUP(B46,'Lake TMDL Reductions'!$B$2:$I$34,7,0)</f>
        <v>1468.2</v>
      </c>
    </row>
    <row r="47" spans="1:48" ht="15.6" customHeight="1" x14ac:dyDescent="0.25">
      <c r="A47" s="128" t="s">
        <v>335</v>
      </c>
      <c r="B47" s="112" t="s">
        <v>337</v>
      </c>
      <c r="C47" s="111" t="s">
        <v>338</v>
      </c>
      <c r="D47" s="111">
        <v>43004000</v>
      </c>
      <c r="E47" s="111">
        <v>1743</v>
      </c>
      <c r="F47" s="111" t="s">
        <v>596</v>
      </c>
      <c r="G47" s="111">
        <v>341</v>
      </c>
      <c r="H47" s="111" t="s">
        <v>118</v>
      </c>
      <c r="I47" s="111">
        <v>100</v>
      </c>
      <c r="J47" s="111">
        <v>3</v>
      </c>
      <c r="K47" s="111"/>
      <c r="L47" s="111" t="s">
        <v>3226</v>
      </c>
      <c r="M47" s="122">
        <v>1.5</v>
      </c>
      <c r="N47" s="111"/>
      <c r="O47" s="111">
        <v>45</v>
      </c>
      <c r="P47" s="111">
        <v>51</v>
      </c>
      <c r="Q47" s="111">
        <v>0.5</v>
      </c>
      <c r="R47" s="111" t="s">
        <v>18</v>
      </c>
      <c r="S47" s="113" t="s">
        <v>18</v>
      </c>
      <c r="T47" s="113" t="s">
        <v>503</v>
      </c>
      <c r="U47" s="114">
        <f>VLOOKUP(D47,'Lake FQI'!$B$2:$V$3648,6,FALSE)</f>
        <v>8.5</v>
      </c>
      <c r="V47" s="115">
        <f>VLOOKUP(D47,'Lake FQI'!$B$2:$V$3648,8,FALSE)</f>
        <v>10.389609999999999</v>
      </c>
      <c r="W47" s="116">
        <f>VLOOKUP(D47,'Lake FQI'!$B$2:$V$3648,4,FALSE)</f>
        <v>39279</v>
      </c>
      <c r="X47" s="113">
        <v>43</v>
      </c>
      <c r="Y47" s="113">
        <v>7</v>
      </c>
      <c r="Z47" s="113">
        <v>2012</v>
      </c>
      <c r="AA47" s="117">
        <v>21.185084702924957</v>
      </c>
      <c r="AB47" s="117">
        <v>36</v>
      </c>
      <c r="AC47" s="117" t="s">
        <v>3173</v>
      </c>
      <c r="AD47" s="114">
        <v>7.67</v>
      </c>
      <c r="AE47" s="114">
        <v>19.077599999999997</v>
      </c>
      <c r="AF47" s="118">
        <v>1.6072251791626507E-2</v>
      </c>
      <c r="AG47" s="118">
        <v>0.15064291873418759</v>
      </c>
      <c r="AH47" s="114">
        <v>0.78</v>
      </c>
      <c r="AI47" s="114">
        <v>0.42900000000000005</v>
      </c>
      <c r="AJ47" s="118">
        <v>1.6344662838942211E-3</v>
      </c>
      <c r="AK47" s="118">
        <v>3.38752317571217E-3</v>
      </c>
      <c r="AL47" s="114">
        <v>477.21999999999991</v>
      </c>
      <c r="AM47" s="114">
        <v>126.6412</v>
      </c>
      <c r="AN47" s="115">
        <v>1.78</v>
      </c>
      <c r="AO47" s="115">
        <v>5.89</v>
      </c>
      <c r="AP47" s="117" t="s">
        <v>511</v>
      </c>
      <c r="AQ47" s="117" t="s">
        <v>511</v>
      </c>
      <c r="AR47" s="119">
        <v>84.99</v>
      </c>
      <c r="AS47" s="119">
        <v>23.944299999999998</v>
      </c>
      <c r="AT47" s="119">
        <v>392.22999999999996</v>
      </c>
      <c r="AU47" s="119">
        <v>102.6969</v>
      </c>
      <c r="AV47" s="10"/>
    </row>
    <row r="48" spans="1:48" ht="15.6" customHeight="1" x14ac:dyDescent="0.25">
      <c r="A48" s="128" t="s">
        <v>592</v>
      </c>
      <c r="B48" s="120" t="s">
        <v>385</v>
      </c>
      <c r="C48" s="111" t="s">
        <v>384</v>
      </c>
      <c r="D48" s="111">
        <v>10009500</v>
      </c>
      <c r="E48" s="111">
        <v>1737</v>
      </c>
      <c r="F48" s="111" t="s">
        <v>582</v>
      </c>
      <c r="G48" s="111">
        <v>312</v>
      </c>
      <c r="H48" s="111" t="s">
        <v>118</v>
      </c>
      <c r="I48" s="111">
        <v>100</v>
      </c>
      <c r="J48" s="111">
        <v>1.8</v>
      </c>
      <c r="K48" s="191">
        <f t="shared" ref="K48:K52" si="5">J48*3.28</f>
        <v>5.9039999999999999</v>
      </c>
      <c r="L48" s="191" t="s">
        <v>3226</v>
      </c>
      <c r="M48" s="122">
        <v>1.4</v>
      </c>
      <c r="N48" s="111" t="s">
        <v>138</v>
      </c>
      <c r="O48" s="111">
        <v>369</v>
      </c>
      <c r="P48" s="111">
        <v>125</v>
      </c>
      <c r="Q48" s="111">
        <v>0.5</v>
      </c>
      <c r="R48" s="123" t="s">
        <v>119</v>
      </c>
      <c r="S48" s="113" t="s">
        <v>14</v>
      </c>
      <c r="T48" s="113" t="s">
        <v>502</v>
      </c>
      <c r="U48" s="114">
        <f>VLOOKUP(D48,'Lake FQI'!$B$2:$V$3648,6,FALSE)</f>
        <v>10.392305</v>
      </c>
      <c r="V48" s="115">
        <f>VLOOKUP(D48,'Lake FQI'!$B$2:$V$3648,8,FALSE)</f>
        <v>-41.616264999999999</v>
      </c>
      <c r="W48" s="116">
        <f>VLOOKUP(D48,'Lake FQI'!$B$2:$V$3648,4,FALSE)</f>
        <v>41092</v>
      </c>
      <c r="X48" s="113"/>
      <c r="Y48" s="113"/>
      <c r="Z48" s="113"/>
      <c r="AA48" s="117"/>
      <c r="AB48" s="117"/>
      <c r="AC48" s="117"/>
      <c r="AD48" s="114">
        <v>3.56</v>
      </c>
      <c r="AE48" s="114">
        <v>13.6348</v>
      </c>
      <c r="AF48" s="118">
        <v>9.0343864991752308E-3</v>
      </c>
      <c r="AG48" s="118">
        <v>0.10740401437746114</v>
      </c>
      <c r="AH48" s="114">
        <v>99.17</v>
      </c>
      <c r="AI48" s="114">
        <v>32.802399999999999</v>
      </c>
      <c r="AJ48" s="118">
        <v>0.25166856997842912</v>
      </c>
      <c r="AK48" s="118">
        <v>0.2583909878557244</v>
      </c>
      <c r="AL48" s="114">
        <v>394.05</v>
      </c>
      <c r="AM48" s="114">
        <v>126.94869999999999</v>
      </c>
      <c r="AN48" s="115">
        <v>3.56</v>
      </c>
      <c r="AO48" s="115">
        <v>0</v>
      </c>
      <c r="AP48" s="117" t="s">
        <v>511</v>
      </c>
      <c r="AQ48" s="117" t="s">
        <v>14</v>
      </c>
      <c r="AR48" s="119">
        <v>72.55</v>
      </c>
      <c r="AS48" s="119">
        <v>37.988700000000001</v>
      </c>
      <c r="AT48" s="119">
        <v>321.5</v>
      </c>
      <c r="AU48" s="119">
        <v>88.96</v>
      </c>
      <c r="AV48" s="10">
        <f>VLOOKUP(B48,'Lake TMDL Reductions'!$B$2:$I$34,7,0)</f>
        <v>13243.152339999997</v>
      </c>
    </row>
    <row r="49" spans="1:48" ht="15.6" customHeight="1" x14ac:dyDescent="0.25">
      <c r="A49" s="128" t="s">
        <v>802</v>
      </c>
      <c r="B49" s="112" t="s">
        <v>147</v>
      </c>
      <c r="C49" s="111" t="s">
        <v>148</v>
      </c>
      <c r="D49" s="111">
        <v>47015900</v>
      </c>
      <c r="E49" s="111">
        <v>1712</v>
      </c>
      <c r="F49" s="111" t="s">
        <v>3238</v>
      </c>
      <c r="G49" s="111">
        <v>222</v>
      </c>
      <c r="H49" s="111" t="s">
        <v>118</v>
      </c>
      <c r="I49" s="111">
        <v>100</v>
      </c>
      <c r="J49" s="111">
        <v>2.4</v>
      </c>
      <c r="K49" s="191">
        <f t="shared" si="5"/>
        <v>7.871999999999999</v>
      </c>
      <c r="L49" s="191" t="s">
        <v>3226</v>
      </c>
      <c r="M49" s="122">
        <v>1.1000000000000001</v>
      </c>
      <c r="N49" s="111"/>
      <c r="O49" s="111">
        <v>111</v>
      </c>
      <c r="P49" s="111">
        <v>36</v>
      </c>
      <c r="Q49" s="111">
        <v>1.1000000000000001</v>
      </c>
      <c r="R49" s="121" t="s">
        <v>119</v>
      </c>
      <c r="S49" s="113" t="s">
        <v>18</v>
      </c>
      <c r="T49" s="113" t="e">
        <v>#N/A</v>
      </c>
      <c r="U49" s="114" t="e">
        <f>VLOOKUP(D49,'Lake FQI'!$B$2:$V$3648,6,FALSE)</f>
        <v>#N/A</v>
      </c>
      <c r="V49" s="115" t="e">
        <f>VLOOKUP(D49,'Lake FQI'!$B$2:$V$3648,8,FALSE)</f>
        <v>#N/A</v>
      </c>
      <c r="W49" s="116" t="e">
        <f>VLOOKUP(D49,'Lake FQI'!$B$2:$V$3648,4,FALSE)</f>
        <v>#N/A</v>
      </c>
      <c r="X49" s="113"/>
      <c r="Y49" s="113"/>
      <c r="Z49" s="113"/>
      <c r="AA49" s="117"/>
      <c r="AB49" s="117"/>
      <c r="AC49" s="117"/>
      <c r="AD49" s="114">
        <v>4.62</v>
      </c>
      <c r="AE49" s="114">
        <v>15.7584</v>
      </c>
      <c r="AF49" s="118">
        <v>8.4654145671094819E-3</v>
      </c>
      <c r="AG49" s="118">
        <v>0.17665535927680534</v>
      </c>
      <c r="AH49" s="114">
        <v>412.88</v>
      </c>
      <c r="AI49" s="114">
        <v>54.929600000000001</v>
      </c>
      <c r="AJ49" s="118">
        <v>0.75653687585890972</v>
      </c>
      <c r="AK49" s="118">
        <v>0.61577369675418869</v>
      </c>
      <c r="AL49" s="114">
        <v>545.75</v>
      </c>
      <c r="AM49" s="114">
        <v>89.2042</v>
      </c>
      <c r="AN49" s="115">
        <v>3.12</v>
      </c>
      <c r="AO49" s="115">
        <v>1.5</v>
      </c>
      <c r="AP49" s="117" t="s">
        <v>511</v>
      </c>
      <c r="AQ49" s="117" t="s">
        <v>511</v>
      </c>
      <c r="AR49" s="119">
        <v>52.25</v>
      </c>
      <c r="AS49" s="119">
        <v>19.214200000000005</v>
      </c>
      <c r="AT49" s="119">
        <v>493.5</v>
      </c>
      <c r="AU49" s="119">
        <v>69.990000000000009</v>
      </c>
      <c r="AV49" s="10">
        <f>VLOOKUP(B49,'Lake TMDL Reductions'!$B$2:$I$34,7,0)</f>
        <v>1102.3999999999999</v>
      </c>
    </row>
    <row r="50" spans="1:48" ht="15.6" customHeight="1" x14ac:dyDescent="0.25">
      <c r="A50" s="128" t="s">
        <v>590</v>
      </c>
      <c r="B50" s="112" t="s">
        <v>145</v>
      </c>
      <c r="C50" s="111" t="s">
        <v>146</v>
      </c>
      <c r="D50" s="111">
        <v>34016900</v>
      </c>
      <c r="E50" s="111">
        <v>1647</v>
      </c>
      <c r="F50" s="111" t="s">
        <v>3238</v>
      </c>
      <c r="G50" s="111">
        <v>1555</v>
      </c>
      <c r="H50" s="111" t="s">
        <v>118</v>
      </c>
      <c r="I50" s="111">
        <v>95</v>
      </c>
      <c r="J50" s="111">
        <v>4.5999999999999996</v>
      </c>
      <c r="K50" s="191">
        <f t="shared" si="5"/>
        <v>15.087999999999997</v>
      </c>
      <c r="L50" s="191" t="s">
        <v>3226</v>
      </c>
      <c r="M50" s="111">
        <v>2.1</v>
      </c>
      <c r="N50" s="111" t="s">
        <v>138</v>
      </c>
      <c r="O50" s="111">
        <v>190</v>
      </c>
      <c r="P50" s="111">
        <v>121</v>
      </c>
      <c r="Q50" s="111">
        <v>0.4</v>
      </c>
      <c r="R50" s="123" t="s">
        <v>119</v>
      </c>
      <c r="S50" s="113" t="s">
        <v>18</v>
      </c>
      <c r="T50" s="113" t="s">
        <v>503</v>
      </c>
      <c r="U50" s="114">
        <f>VLOOKUP(D50,'Lake FQI'!$B$2:$V$3648,6,FALSE)</f>
        <v>11.627553000000001</v>
      </c>
      <c r="V50" s="115">
        <f>VLOOKUP(D50,'Lake FQI'!$B$2:$V$3648,8,FALSE)</f>
        <v>51.007187999999999</v>
      </c>
      <c r="W50" s="116">
        <f>VLOOKUP(D50,'Lake FQI'!$B$2:$V$3648,4,FALSE)</f>
        <v>41506</v>
      </c>
      <c r="X50" s="113"/>
      <c r="Y50" s="113"/>
      <c r="Z50" s="113"/>
      <c r="AA50" s="117"/>
      <c r="AB50" s="117"/>
      <c r="AC50" s="117"/>
      <c r="AD50" s="114">
        <v>66.23</v>
      </c>
      <c r="AE50" s="114">
        <v>151.52980000000002</v>
      </c>
      <c r="AF50" s="118">
        <v>0.24944446536853604</v>
      </c>
      <c r="AG50" s="118">
        <v>0.48319466938605549</v>
      </c>
      <c r="AH50" s="114">
        <v>89.3</v>
      </c>
      <c r="AI50" s="114">
        <v>26.978999999999999</v>
      </c>
      <c r="AJ50" s="118">
        <v>0.33633384806598621</v>
      </c>
      <c r="AK50" s="118">
        <v>8.6030001922832264E-2</v>
      </c>
      <c r="AL50" s="114">
        <v>265.51</v>
      </c>
      <c r="AM50" s="114">
        <v>313.59989999999993</v>
      </c>
      <c r="AN50" s="115">
        <v>10.73</v>
      </c>
      <c r="AO50" s="115">
        <v>55.5</v>
      </c>
      <c r="AP50" s="117" t="s">
        <v>503</v>
      </c>
      <c r="AQ50" s="117" t="s">
        <v>503</v>
      </c>
      <c r="AR50" s="119">
        <v>70.010000000000019</v>
      </c>
      <c r="AS50" s="119">
        <v>69.729900000000001</v>
      </c>
      <c r="AT50" s="119">
        <v>195.5</v>
      </c>
      <c r="AU50" s="119">
        <v>243.87000000000003</v>
      </c>
      <c r="AV50" s="10">
        <f>VLOOKUP(B50,'Lake TMDL Reductions'!$B$2:$I$34,7,0)</f>
        <v>9000.6</v>
      </c>
    </row>
    <row r="51" spans="1:48" ht="15.6" customHeight="1" x14ac:dyDescent="0.25">
      <c r="A51" s="128" t="s">
        <v>595</v>
      </c>
      <c r="B51" s="112" t="s">
        <v>264</v>
      </c>
      <c r="C51" s="111" t="s">
        <v>265</v>
      </c>
      <c r="D51" s="111">
        <v>47006100</v>
      </c>
      <c r="E51" s="111">
        <v>1670</v>
      </c>
      <c r="F51" s="111" t="s">
        <v>3239</v>
      </c>
      <c r="G51" s="111">
        <v>184</v>
      </c>
      <c r="H51" s="111" t="s">
        <v>137</v>
      </c>
      <c r="I51" s="111">
        <v>67</v>
      </c>
      <c r="J51" s="111">
        <v>5.2</v>
      </c>
      <c r="K51" s="191">
        <f t="shared" si="5"/>
        <v>17.056000000000001</v>
      </c>
      <c r="L51" s="191" t="s">
        <v>3226</v>
      </c>
      <c r="M51" s="111">
        <v>2.4</v>
      </c>
      <c r="N51" s="111"/>
      <c r="O51" s="111">
        <v>61</v>
      </c>
      <c r="P51" s="111">
        <v>30</v>
      </c>
      <c r="Q51" s="111">
        <v>0.9</v>
      </c>
      <c r="R51" s="121" t="s">
        <v>119</v>
      </c>
      <c r="S51" s="113" t="s">
        <v>14</v>
      </c>
      <c r="T51" s="113" t="s">
        <v>502</v>
      </c>
      <c r="U51" s="114">
        <f>VLOOKUP(D51,'Lake FQI'!$B$2:$V$3648,6,FALSE)</f>
        <v>15.333333</v>
      </c>
      <c r="V51" s="115">
        <f>VLOOKUP(D51,'Lake FQI'!$B$2:$V$3648,8,FALSE)</f>
        <v>-17.562723999999999</v>
      </c>
      <c r="W51" s="116">
        <f>VLOOKUP(D51,'Lake FQI'!$B$2:$V$3648,4,FALSE)</f>
        <v>38908</v>
      </c>
      <c r="X51" s="113"/>
      <c r="Y51" s="113"/>
      <c r="Z51" s="113"/>
      <c r="AA51" s="117"/>
      <c r="AB51" s="117"/>
      <c r="AC51" s="117"/>
      <c r="AD51" s="114">
        <v>0.44</v>
      </c>
      <c r="AE51" s="114">
        <v>1.6643000000000001</v>
      </c>
      <c r="AF51" s="118">
        <v>2.2845275181723784E-2</v>
      </c>
      <c r="AG51" s="118">
        <v>9.2162606668401786E-2</v>
      </c>
      <c r="AH51" s="114">
        <v>1.05</v>
      </c>
      <c r="AI51" s="114">
        <v>0.46220000000000006</v>
      </c>
      <c r="AJ51" s="118">
        <v>5.4517133956386299E-2</v>
      </c>
      <c r="AK51" s="118">
        <v>2.5594878809190234E-2</v>
      </c>
      <c r="AL51" s="114">
        <v>19.259999999999998</v>
      </c>
      <c r="AM51" s="114">
        <v>18.058300000000003</v>
      </c>
      <c r="AN51" s="115">
        <v>0.11</v>
      </c>
      <c r="AO51" s="115">
        <v>0.33</v>
      </c>
      <c r="AP51" s="117" t="s">
        <v>502</v>
      </c>
      <c r="AQ51" s="117" t="s">
        <v>511</v>
      </c>
      <c r="AR51" s="119">
        <v>9.1000000000000014</v>
      </c>
      <c r="AS51" s="119">
        <v>11.118000000000002</v>
      </c>
      <c r="AT51" s="119">
        <v>10.16</v>
      </c>
      <c r="AU51" s="119">
        <v>6.9403000000000006</v>
      </c>
      <c r="AV51" s="10">
        <f>VLOOKUP(B51,'Lake TMDL Reductions'!$B$2:$I$34,7,0)</f>
        <v>321.09999999999997</v>
      </c>
    </row>
    <row r="52" spans="1:48" ht="15.6" customHeight="1" x14ac:dyDescent="0.25">
      <c r="A52" s="128" t="s">
        <v>803</v>
      </c>
      <c r="B52" s="112" t="s">
        <v>350</v>
      </c>
      <c r="C52" s="111" t="s">
        <v>351</v>
      </c>
      <c r="D52" s="111">
        <v>43001200</v>
      </c>
      <c r="E52" s="111">
        <v>1708</v>
      </c>
      <c r="F52" s="111" t="s">
        <v>596</v>
      </c>
      <c r="G52" s="111">
        <v>369</v>
      </c>
      <c r="H52" s="111" t="s">
        <v>118</v>
      </c>
      <c r="I52" s="111">
        <v>100</v>
      </c>
      <c r="J52" s="111">
        <v>3.7</v>
      </c>
      <c r="K52" s="191">
        <f t="shared" si="5"/>
        <v>12.135999999999999</v>
      </c>
      <c r="L52" s="191" t="s">
        <v>3226</v>
      </c>
      <c r="M52" s="111">
        <v>1.8</v>
      </c>
      <c r="N52" s="111" t="s">
        <v>138</v>
      </c>
      <c r="O52" s="111">
        <v>373</v>
      </c>
      <c r="P52" s="111">
        <v>78</v>
      </c>
      <c r="Q52" s="111">
        <v>0.9</v>
      </c>
      <c r="R52" s="121" t="s">
        <v>119</v>
      </c>
      <c r="S52" s="113" t="s">
        <v>18</v>
      </c>
      <c r="T52" s="113" t="s">
        <v>502</v>
      </c>
      <c r="U52" s="114">
        <f>VLOOKUP(D52,'Lake FQI'!$B$2:$V$3648,6,FALSE)</f>
        <v>12.020815000000001</v>
      </c>
      <c r="V52" s="115">
        <f>VLOOKUP(D52,'Lake FQI'!$B$2:$V$3648,8,FALSE)</f>
        <v>-32.467329999999997</v>
      </c>
      <c r="W52" s="116">
        <f>VLOOKUP(D52,'Lake FQI'!$B$2:$V$3648,4,FALSE)</f>
        <v>40000</v>
      </c>
      <c r="X52" s="113"/>
      <c r="Y52" s="113"/>
      <c r="Z52" s="113"/>
      <c r="AA52" s="117"/>
      <c r="AB52" s="117"/>
      <c r="AC52" s="117"/>
      <c r="AD52" s="114">
        <v>1.8900000000000001</v>
      </c>
      <c r="AE52" s="114">
        <v>11.6221</v>
      </c>
      <c r="AF52" s="118">
        <v>1.4973855173506577E-2</v>
      </c>
      <c r="AG52" s="118">
        <v>0.10362543232618458</v>
      </c>
      <c r="AH52" s="114">
        <v>18.34</v>
      </c>
      <c r="AI52" s="114">
        <v>16.094999999999999</v>
      </c>
      <c r="AJ52" s="118">
        <v>0.14530185390587863</v>
      </c>
      <c r="AK52" s="118">
        <v>0.14350688199980563</v>
      </c>
      <c r="AL52" s="114">
        <v>126.22</v>
      </c>
      <c r="AM52" s="114">
        <v>112.1549</v>
      </c>
      <c r="AN52" s="115">
        <v>1.33</v>
      </c>
      <c r="AO52" s="115">
        <v>0.56000000000000005</v>
      </c>
      <c r="AP52" s="117" t="s">
        <v>511</v>
      </c>
      <c r="AQ52" s="117" t="s">
        <v>502</v>
      </c>
      <c r="AR52" s="119">
        <v>23.65</v>
      </c>
      <c r="AS52" s="119">
        <v>33.417400000000001</v>
      </c>
      <c r="AT52" s="119">
        <v>102.57000000000001</v>
      </c>
      <c r="AU52" s="119">
        <v>78.737500000000011</v>
      </c>
      <c r="AV52" s="10">
        <f>VLOOKUP(B52,'Lake TMDL Reductions'!$B$2:$I$34,7,0)</f>
        <v>13497.6</v>
      </c>
    </row>
  </sheetData>
  <sortState ref="B2:N52">
    <sortCondition ref="B2:B52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.6" customHeight="1" x14ac:dyDescent="0.25"/>
  <cols>
    <col min="1" max="1" width="33.5703125" style="70" customWidth="1"/>
    <col min="2" max="2" width="20.5703125" style="6" bestFit="1" customWidth="1"/>
    <col min="3" max="3" width="13.7109375" style="6" hidden="1" customWidth="1"/>
    <col min="4" max="4" width="10.42578125" style="6" hidden="1" customWidth="1"/>
    <col min="5" max="5" width="14.42578125" style="6" hidden="1" customWidth="1"/>
    <col min="6" max="6" width="13.42578125" style="6" hidden="1" customWidth="1"/>
    <col min="7" max="7" width="40" style="6" bestFit="1" customWidth="1"/>
    <col min="8" max="8" width="16" style="6" bestFit="1" customWidth="1"/>
    <col min="9" max="9" width="17.28515625" style="6" bestFit="1" customWidth="1"/>
    <col min="10" max="10" width="16.42578125" style="6" bestFit="1" customWidth="1"/>
    <col min="11" max="11" width="17.28515625" style="6" bestFit="1" customWidth="1"/>
    <col min="12" max="12" width="21.5703125" style="6" bestFit="1" customWidth="1"/>
    <col min="13" max="13" width="10.140625" style="6" customWidth="1"/>
    <col min="14" max="14" width="20.28515625" style="6" customWidth="1"/>
    <col min="15" max="17" width="12" style="6" customWidth="1"/>
    <col min="18" max="18" width="15.140625" style="6" customWidth="1"/>
    <col min="19" max="19" width="20.140625" style="6" customWidth="1"/>
    <col min="20" max="20" width="19.85546875" style="70" customWidth="1"/>
    <col min="21" max="21" width="38.7109375" style="70" bestFit="1" customWidth="1"/>
    <col min="22" max="22" width="34.140625" style="70" bestFit="1" customWidth="1"/>
    <col min="23" max="23" width="29" style="70" bestFit="1" customWidth="1"/>
    <col min="24" max="24" width="17.7109375" style="70" bestFit="1" customWidth="1"/>
    <col min="25" max="25" width="13" style="70" bestFit="1" customWidth="1"/>
    <col min="26" max="26" width="4.42578125" style="70" bestFit="1" customWidth="1"/>
    <col min="27" max="27" width="16.7109375" style="70" bestFit="1" customWidth="1"/>
    <col min="28" max="28" width="17.28515625" style="70" bestFit="1" customWidth="1"/>
    <col min="29" max="16384" width="9.140625" style="70"/>
  </cols>
  <sheetData>
    <row r="1" spans="1:27" ht="36" customHeight="1" x14ac:dyDescent="0.25">
      <c r="A1" s="109" t="s">
        <v>619</v>
      </c>
      <c r="B1" s="109" t="s">
        <v>109</v>
      </c>
      <c r="C1" s="109" t="s">
        <v>110</v>
      </c>
      <c r="D1" s="130" t="s">
        <v>864</v>
      </c>
      <c r="E1" s="110" t="s">
        <v>618</v>
      </c>
      <c r="F1" s="109" t="s">
        <v>152</v>
      </c>
      <c r="G1" s="109" t="s">
        <v>3313</v>
      </c>
      <c r="H1" s="109" t="s">
        <v>111</v>
      </c>
      <c r="I1" s="109" t="s">
        <v>112</v>
      </c>
      <c r="J1" s="109" t="s">
        <v>113</v>
      </c>
      <c r="K1" s="109" t="s">
        <v>151</v>
      </c>
      <c r="L1" s="109" t="s">
        <v>149</v>
      </c>
      <c r="M1" s="110" t="s">
        <v>501</v>
      </c>
      <c r="N1" s="110" t="s">
        <v>3172</v>
      </c>
      <c r="O1" s="110" t="s">
        <v>3155</v>
      </c>
      <c r="P1" s="110" t="s">
        <v>3156</v>
      </c>
      <c r="Q1" s="110" t="s">
        <v>3159</v>
      </c>
      <c r="R1" s="110" t="s">
        <v>3160</v>
      </c>
      <c r="S1" s="110" t="s">
        <v>3174</v>
      </c>
      <c r="T1" s="110" t="s">
        <v>3175</v>
      </c>
      <c r="U1" s="110" t="s">
        <v>3176</v>
      </c>
    </row>
    <row r="2" spans="1:27" ht="15.6" customHeight="1" x14ac:dyDescent="0.25">
      <c r="A2" s="128" t="s">
        <v>593</v>
      </c>
      <c r="B2" s="112" t="s">
        <v>195</v>
      </c>
      <c r="C2" s="111" t="s">
        <v>196</v>
      </c>
      <c r="D2" s="111">
        <v>65000600</v>
      </c>
      <c r="E2" s="111">
        <v>1763</v>
      </c>
      <c r="F2" s="111">
        <v>504</v>
      </c>
      <c r="G2" s="111" t="s">
        <v>612</v>
      </c>
      <c r="H2" s="168" t="s">
        <v>118</v>
      </c>
      <c r="I2" s="111">
        <v>100</v>
      </c>
      <c r="J2" s="111">
        <v>3.7</v>
      </c>
      <c r="K2" s="152">
        <v>2.2999999999999998</v>
      </c>
      <c r="L2" s="167" t="s">
        <v>18</v>
      </c>
      <c r="M2" s="171" t="s">
        <v>502</v>
      </c>
      <c r="N2" s="117"/>
      <c r="O2" s="174">
        <v>0.28560528992878942</v>
      </c>
      <c r="P2" s="174">
        <v>0.66059431837446414</v>
      </c>
      <c r="Q2" s="173">
        <v>0</v>
      </c>
      <c r="R2" s="173">
        <v>0</v>
      </c>
      <c r="S2" s="176" t="str">
        <f>VLOOKUP(B2,'Lake AIS'!$B$2:$D$31,3,0)</f>
        <v>curly-leaf pondweed</v>
      </c>
      <c r="T2" s="9"/>
      <c r="U2" s="70" t="s">
        <v>3177</v>
      </c>
      <c r="AA2" s="5"/>
    </row>
    <row r="3" spans="1:27" ht="15.6" customHeight="1" x14ac:dyDescent="0.25">
      <c r="A3" s="128" t="s">
        <v>380</v>
      </c>
      <c r="B3" s="120" t="s">
        <v>393</v>
      </c>
      <c r="C3" s="111" t="s">
        <v>392</v>
      </c>
      <c r="D3" s="111">
        <v>27015300</v>
      </c>
      <c r="E3" s="111">
        <v>1662</v>
      </c>
      <c r="F3" s="111">
        <v>11</v>
      </c>
      <c r="G3" s="111" t="s">
        <v>582</v>
      </c>
      <c r="H3" s="168" t="s">
        <v>118</v>
      </c>
      <c r="I3" s="111">
        <v>90</v>
      </c>
      <c r="J3" s="111">
        <v>6.1</v>
      </c>
      <c r="K3" s="152"/>
      <c r="L3" s="168" t="s">
        <v>119</v>
      </c>
      <c r="M3" s="113" t="e">
        <v>#N/A</v>
      </c>
      <c r="N3" s="117"/>
      <c r="O3" s="175">
        <v>6.7340067340067339E-2</v>
      </c>
      <c r="P3" s="173">
        <v>4.5714285714285707E-2</v>
      </c>
      <c r="Q3" s="175">
        <v>6.7340067340067339E-2</v>
      </c>
      <c r="R3" s="174">
        <v>0.16</v>
      </c>
      <c r="S3" s="176" t="str">
        <f>VLOOKUP(B3,'Lake AIS'!$B$2:$D$31,3,0)</f>
        <v>curly-leaf pondweed</v>
      </c>
      <c r="T3" s="9"/>
      <c r="U3" s="70" t="s">
        <v>3181</v>
      </c>
      <c r="Z3" s="4" t="s">
        <v>159</v>
      </c>
    </row>
    <row r="4" spans="1:27" ht="15.6" customHeight="1" x14ac:dyDescent="0.25">
      <c r="A4" s="128" t="s">
        <v>315</v>
      </c>
      <c r="B4" s="112" t="s">
        <v>326</v>
      </c>
      <c r="C4" s="111" t="s">
        <v>327</v>
      </c>
      <c r="D4" s="111">
        <v>43007600</v>
      </c>
      <c r="E4" s="111">
        <v>1717</v>
      </c>
      <c r="F4" s="111">
        <v>170</v>
      </c>
      <c r="G4" s="111" t="s">
        <v>596</v>
      </c>
      <c r="H4" s="168" t="s">
        <v>118</v>
      </c>
      <c r="I4" s="111">
        <v>100</v>
      </c>
      <c r="J4" s="111">
        <v>2.7</v>
      </c>
      <c r="K4" s="152">
        <v>1.3</v>
      </c>
      <c r="L4" s="168" t="s">
        <v>119</v>
      </c>
      <c r="M4" s="113" t="e">
        <v>#N/A</v>
      </c>
      <c r="N4" s="117"/>
      <c r="O4" s="118"/>
      <c r="P4" s="118"/>
      <c r="Q4" s="118"/>
      <c r="R4" s="118"/>
      <c r="S4" s="10"/>
      <c r="T4" s="178">
        <f>VLOOKUP(B4,'Lake TMDL Reductions'!$B$2:$G$24,5,0)</f>
        <v>1220.3</v>
      </c>
      <c r="U4" s="70" t="s">
        <v>3194</v>
      </c>
    </row>
    <row r="5" spans="1:27" ht="15.6" customHeight="1" x14ac:dyDescent="0.25">
      <c r="A5" s="128" t="s">
        <v>607</v>
      </c>
      <c r="B5" s="112" t="s">
        <v>260</v>
      </c>
      <c r="C5" s="111" t="s">
        <v>261</v>
      </c>
      <c r="D5" s="111">
        <v>47004901</v>
      </c>
      <c r="E5" s="111">
        <v>1685</v>
      </c>
      <c r="F5" s="111">
        <v>848</v>
      </c>
      <c r="G5" s="111" t="s">
        <v>3239</v>
      </c>
      <c r="H5" s="167" t="s">
        <v>137</v>
      </c>
      <c r="I5" s="111"/>
      <c r="J5" s="111">
        <v>7.6</v>
      </c>
      <c r="K5" s="152">
        <v>4.3</v>
      </c>
      <c r="L5" s="168" t="s">
        <v>119</v>
      </c>
      <c r="M5" s="171" t="s">
        <v>502</v>
      </c>
      <c r="N5" s="172" t="s">
        <v>3173</v>
      </c>
      <c r="O5" s="173">
        <v>3.6768802228412259E-3</v>
      </c>
      <c r="P5" s="173">
        <v>4.0828836106995614E-2</v>
      </c>
      <c r="Q5" s="173">
        <v>1.1030640668523677E-2</v>
      </c>
      <c r="R5" s="173">
        <v>1.160969395321378E-2</v>
      </c>
      <c r="S5" s="176" t="str">
        <f>VLOOKUP(B5,'Lake AIS'!$B$2:$D$31,3,0)</f>
        <v>curly-leaf pondweed</v>
      </c>
      <c r="T5" s="178">
        <f>VLOOKUP(B5,'Lake TMDL Reductions'!$B$2:$G$24,5,0)</f>
        <v>511.8</v>
      </c>
      <c r="U5" s="70" t="s">
        <v>3186</v>
      </c>
    </row>
    <row r="6" spans="1:27" ht="15.6" customHeight="1" x14ac:dyDescent="0.25">
      <c r="A6" s="128" t="s">
        <v>603</v>
      </c>
      <c r="B6" s="112" t="s">
        <v>135</v>
      </c>
      <c r="C6" s="111" t="s">
        <v>136</v>
      </c>
      <c r="D6" s="111">
        <v>34008600</v>
      </c>
      <c r="E6" s="111">
        <v>1679</v>
      </c>
      <c r="F6" s="111">
        <v>2591</v>
      </c>
      <c r="G6" s="111" t="s">
        <v>3238</v>
      </c>
      <c r="H6" s="167" t="s">
        <v>137</v>
      </c>
      <c r="I6" s="111">
        <v>54</v>
      </c>
      <c r="J6" s="111">
        <v>5.5</v>
      </c>
      <c r="K6" s="152">
        <v>3.7</v>
      </c>
      <c r="L6" s="168" t="s">
        <v>119</v>
      </c>
      <c r="M6" s="170" t="s">
        <v>503</v>
      </c>
      <c r="N6" s="172" t="s">
        <v>3173</v>
      </c>
      <c r="O6" s="175">
        <v>7.5127448349879264E-2</v>
      </c>
      <c r="P6" s="173">
        <v>2.1715665648268413E-2</v>
      </c>
      <c r="Q6" s="174">
        <v>0.15468204990609069</v>
      </c>
      <c r="R6" s="174">
        <v>0.6308322767041048</v>
      </c>
      <c r="S6" s="176" t="s">
        <v>892</v>
      </c>
      <c r="T6" s="178">
        <f>VLOOKUP(B6,'Lake TMDL Reductions'!$B$2:$G$24,5,0)</f>
        <v>11576.2</v>
      </c>
      <c r="U6" s="70" t="s">
        <v>3187</v>
      </c>
    </row>
    <row r="7" spans="1:27" ht="15.6" customHeight="1" x14ac:dyDescent="0.25">
      <c r="A7" s="128" t="s">
        <v>589</v>
      </c>
      <c r="B7" s="112" t="s">
        <v>250</v>
      </c>
      <c r="C7" s="111" t="s">
        <v>251</v>
      </c>
      <c r="D7" s="111">
        <v>65001300</v>
      </c>
      <c r="E7" s="111">
        <v>1742</v>
      </c>
      <c r="F7" s="111">
        <v>745</v>
      </c>
      <c r="G7" s="111" t="s">
        <v>3239</v>
      </c>
      <c r="H7" s="111"/>
      <c r="I7" s="111">
        <v>100</v>
      </c>
      <c r="J7" s="111">
        <v>1.8</v>
      </c>
      <c r="K7" s="152">
        <v>0.9</v>
      </c>
      <c r="L7" s="168" t="s">
        <v>119</v>
      </c>
      <c r="M7" s="171" t="s">
        <v>502</v>
      </c>
      <c r="N7" s="117"/>
      <c r="O7" s="118"/>
      <c r="P7" s="118"/>
      <c r="Q7" s="118"/>
      <c r="R7" s="118"/>
      <c r="S7" s="10"/>
      <c r="T7" s="178">
        <f>VLOOKUP(B7,'Lake TMDL Reductions'!$B$2:$G$24,5,0)</f>
        <v>4017.6</v>
      </c>
      <c r="U7" s="70" t="s">
        <v>3185</v>
      </c>
      <c r="V7" s="2"/>
    </row>
    <row r="8" spans="1:27" ht="15.6" customHeight="1" x14ac:dyDescent="0.25">
      <c r="A8" s="128" t="s">
        <v>604</v>
      </c>
      <c r="B8" s="112" t="s">
        <v>124</v>
      </c>
      <c r="C8" s="111" t="s">
        <v>125</v>
      </c>
      <c r="D8" s="111">
        <v>34003200</v>
      </c>
      <c r="E8" s="111">
        <v>1644</v>
      </c>
      <c r="F8" s="111">
        <v>88</v>
      </c>
      <c r="G8" s="111" t="s">
        <v>3238</v>
      </c>
      <c r="H8" s="169" t="s">
        <v>126</v>
      </c>
      <c r="I8" s="111">
        <v>23</v>
      </c>
      <c r="J8" s="111">
        <v>7.9</v>
      </c>
      <c r="K8" s="152">
        <v>3</v>
      </c>
      <c r="L8" s="169" t="s">
        <v>128</v>
      </c>
      <c r="M8" s="171" t="s">
        <v>502</v>
      </c>
      <c r="N8" s="117"/>
      <c r="O8" s="175">
        <v>7.0921985815602828E-2</v>
      </c>
      <c r="P8" s="174">
        <v>0.25470391218194893</v>
      </c>
      <c r="Q8" s="174">
        <v>0.37352245862884154</v>
      </c>
      <c r="R8" s="174">
        <v>0.17311098251705334</v>
      </c>
      <c r="S8" s="10"/>
      <c r="T8" s="9"/>
      <c r="U8" s="70" t="s">
        <v>3188</v>
      </c>
      <c r="V8" s="2"/>
    </row>
    <row r="9" spans="1:27" ht="15.6" customHeight="1" x14ac:dyDescent="0.25">
      <c r="A9" s="128" t="s">
        <v>607</v>
      </c>
      <c r="B9" s="112" t="s">
        <v>258</v>
      </c>
      <c r="C9" s="111" t="s">
        <v>259</v>
      </c>
      <c r="D9" s="111">
        <v>43011500</v>
      </c>
      <c r="E9" s="111">
        <v>1688</v>
      </c>
      <c r="F9" s="111">
        <v>1835</v>
      </c>
      <c r="G9" s="111" t="s">
        <v>3239</v>
      </c>
      <c r="H9" s="168" t="s">
        <v>118</v>
      </c>
      <c r="I9" s="111">
        <v>100</v>
      </c>
      <c r="J9" s="111">
        <v>2.4</v>
      </c>
      <c r="K9" s="152">
        <v>1.3</v>
      </c>
      <c r="L9" s="168" t="s">
        <v>119</v>
      </c>
      <c r="M9" s="170" t="s">
        <v>503</v>
      </c>
      <c r="N9" s="117"/>
      <c r="O9" s="174">
        <v>0.14703968770331821</v>
      </c>
      <c r="P9" s="174">
        <v>0.54570727764658145</v>
      </c>
      <c r="Q9" s="174">
        <v>0.3577098243331166</v>
      </c>
      <c r="R9" s="174">
        <v>0.14728528663909787</v>
      </c>
      <c r="S9" s="176" t="str">
        <f>VLOOKUP(B9,'Lake AIS'!$B$2:$D$31,3,0)</f>
        <v>curly-leaf pondweed</v>
      </c>
      <c r="T9" s="178">
        <f>VLOOKUP(B9,'Lake TMDL Reductions'!$B$2:$G$24,5,0)</f>
        <v>1825</v>
      </c>
      <c r="U9" s="70" t="s">
        <v>3189</v>
      </c>
      <c r="V9" s="2"/>
    </row>
    <row r="10" spans="1:27" ht="15.6" customHeight="1" x14ac:dyDescent="0.25">
      <c r="A10" s="128" t="s">
        <v>588</v>
      </c>
      <c r="B10" s="112" t="s">
        <v>300</v>
      </c>
      <c r="C10" s="111" t="s">
        <v>301</v>
      </c>
      <c r="D10" s="111">
        <v>43009800</v>
      </c>
      <c r="E10" s="111">
        <v>1767</v>
      </c>
      <c r="F10" s="111">
        <v>307</v>
      </c>
      <c r="G10" s="111" t="s">
        <v>187</v>
      </c>
      <c r="H10" s="168" t="s">
        <v>118</v>
      </c>
      <c r="I10" s="111">
        <v>100</v>
      </c>
      <c r="J10" s="111">
        <v>2.1</v>
      </c>
      <c r="K10" s="152">
        <v>1</v>
      </c>
      <c r="L10" s="167" t="s">
        <v>18</v>
      </c>
      <c r="M10" s="170" t="s">
        <v>503</v>
      </c>
      <c r="N10" s="117"/>
      <c r="O10" s="118"/>
      <c r="P10" s="118"/>
      <c r="Q10" s="118"/>
      <c r="R10" s="118"/>
      <c r="S10" s="176" t="str">
        <f>VLOOKUP(B10,'Lake AIS'!$B$2:$D$31,3,0)</f>
        <v>curly-leaf pondweed</v>
      </c>
      <c r="T10" s="9"/>
      <c r="U10" s="70" t="s">
        <v>3182</v>
      </c>
      <c r="V10" s="2"/>
    </row>
    <row r="11" spans="1:27" ht="15.6" customHeight="1" x14ac:dyDescent="0.25">
      <c r="A11" s="128" t="s">
        <v>583</v>
      </c>
      <c r="B11" s="112" t="s">
        <v>300</v>
      </c>
      <c r="C11" s="111" t="s">
        <v>371</v>
      </c>
      <c r="D11" s="111">
        <v>10012100</v>
      </c>
      <c r="E11" s="111">
        <v>1784</v>
      </c>
      <c r="F11" s="111">
        <v>177</v>
      </c>
      <c r="G11" s="111" t="s">
        <v>582</v>
      </c>
      <c r="H11" s="168" t="s">
        <v>118</v>
      </c>
      <c r="I11" s="111">
        <v>100</v>
      </c>
      <c r="J11" s="111">
        <v>4.3</v>
      </c>
      <c r="K11" s="152">
        <v>2.2000000000000002</v>
      </c>
      <c r="L11" s="168" t="s">
        <v>119</v>
      </c>
      <c r="M11" s="171" t="s">
        <v>502</v>
      </c>
      <c r="N11" s="117"/>
      <c r="O11" s="173">
        <v>0</v>
      </c>
      <c r="P11" s="173">
        <v>0</v>
      </c>
      <c r="Q11" s="173">
        <v>1.359437474148628E-2</v>
      </c>
      <c r="R11" s="175">
        <v>6.8958204209664489E-2</v>
      </c>
      <c r="S11" s="176" t="str">
        <f>VLOOKUP(B11,'Lake AIS'!$B$2:$D$31,3,0)</f>
        <v>curly-leaf pondweed</v>
      </c>
      <c r="T11" s="178">
        <f>VLOOKUP(B11,'Lake TMDL Reductions'!$B$2:$G$50,5,0)</f>
        <v>1335.9997199999998</v>
      </c>
      <c r="U11" s="70" t="s">
        <v>3197</v>
      </c>
      <c r="V11" s="2"/>
    </row>
    <row r="12" spans="1:27" ht="15.6" customHeight="1" x14ac:dyDescent="0.25">
      <c r="A12" s="128" t="s">
        <v>590</v>
      </c>
      <c r="B12" s="112" t="s">
        <v>141</v>
      </c>
      <c r="C12" s="111" t="s">
        <v>142</v>
      </c>
      <c r="D12" s="111">
        <v>34009700</v>
      </c>
      <c r="E12" s="111">
        <v>1648</v>
      </c>
      <c r="F12" s="111">
        <v>167</v>
      </c>
      <c r="G12" s="111" t="s">
        <v>3238</v>
      </c>
      <c r="H12" s="168" t="s">
        <v>118</v>
      </c>
      <c r="I12" s="111"/>
      <c r="J12" s="111">
        <v>1.4</v>
      </c>
      <c r="K12" s="152"/>
      <c r="L12" s="167" t="s">
        <v>18</v>
      </c>
      <c r="M12" s="170" t="s">
        <v>503</v>
      </c>
      <c r="N12" s="117"/>
      <c r="O12" s="118"/>
      <c r="P12" s="118"/>
      <c r="Q12" s="118"/>
      <c r="R12" s="118"/>
      <c r="S12" s="10"/>
      <c r="T12" s="9"/>
      <c r="U12" s="70" t="s">
        <v>3178</v>
      </c>
      <c r="V12" s="2"/>
    </row>
    <row r="13" spans="1:27" ht="15.6" customHeight="1" x14ac:dyDescent="0.25">
      <c r="A13" s="128" t="s">
        <v>604</v>
      </c>
      <c r="B13" s="112" t="s">
        <v>122</v>
      </c>
      <c r="C13" s="111" t="s">
        <v>123</v>
      </c>
      <c r="D13" s="111">
        <v>34002202</v>
      </c>
      <c r="E13" s="111">
        <v>1645</v>
      </c>
      <c r="F13" s="111">
        <v>1018</v>
      </c>
      <c r="G13" s="111" t="s">
        <v>3238</v>
      </c>
      <c r="H13" s="168" t="s">
        <v>118</v>
      </c>
      <c r="I13" s="111">
        <v>100</v>
      </c>
      <c r="J13" s="111">
        <v>2.7</v>
      </c>
      <c r="K13" s="152">
        <v>1.2</v>
      </c>
      <c r="L13" s="167" t="s">
        <v>18</v>
      </c>
      <c r="M13" s="170" t="s">
        <v>503</v>
      </c>
      <c r="N13" s="172" t="s">
        <v>3173</v>
      </c>
      <c r="O13" s="175">
        <v>8.7216248506571073E-2</v>
      </c>
      <c r="P13" s="174">
        <v>0.39347551769214656</v>
      </c>
      <c r="Q13" s="175">
        <v>6.0931899641577046E-2</v>
      </c>
      <c r="R13" s="173">
        <v>3.4408221682396462E-2</v>
      </c>
      <c r="S13" s="176" t="s">
        <v>892</v>
      </c>
      <c r="T13" s="9"/>
      <c r="U13" s="70" t="s">
        <v>3179</v>
      </c>
      <c r="V13" s="2"/>
    </row>
    <row r="14" spans="1:27" ht="15.6" customHeight="1" x14ac:dyDescent="0.25">
      <c r="A14" s="128" t="s">
        <v>604</v>
      </c>
      <c r="B14" s="112" t="s">
        <v>129</v>
      </c>
      <c r="C14" s="111" t="s">
        <v>130</v>
      </c>
      <c r="D14" s="111">
        <v>34003300</v>
      </c>
      <c r="E14" s="111">
        <v>1643</v>
      </c>
      <c r="F14" s="111">
        <v>149</v>
      </c>
      <c r="G14" s="111" t="s">
        <v>3238</v>
      </c>
      <c r="H14" s="168" t="s">
        <v>118</v>
      </c>
      <c r="I14" s="111">
        <v>100</v>
      </c>
      <c r="J14" s="111">
        <v>3.7</v>
      </c>
      <c r="K14" s="152">
        <v>1.3</v>
      </c>
      <c r="L14" s="167" t="s">
        <v>18</v>
      </c>
      <c r="M14" s="170" t="s">
        <v>503</v>
      </c>
      <c r="N14" s="172" t="s">
        <v>3173</v>
      </c>
      <c r="O14" s="173">
        <v>9.1449474165523539E-3</v>
      </c>
      <c r="P14" s="175">
        <v>9.3448194928588219E-2</v>
      </c>
      <c r="Q14" s="173">
        <v>4.8742569730224047E-2</v>
      </c>
      <c r="R14" s="175">
        <v>6.4780606819255265E-2</v>
      </c>
      <c r="S14" s="10"/>
      <c r="T14" s="9"/>
      <c r="U14" s="179" t="s">
        <v>3180</v>
      </c>
    </row>
    <row r="15" spans="1:27" ht="15.6" customHeight="1" x14ac:dyDescent="0.25">
      <c r="A15" s="128" t="s">
        <v>606</v>
      </c>
      <c r="B15" s="112" t="s">
        <v>245</v>
      </c>
      <c r="C15" s="111" t="s">
        <v>246</v>
      </c>
      <c r="D15" s="111">
        <v>47012700</v>
      </c>
      <c r="E15" s="111">
        <v>1684</v>
      </c>
      <c r="F15" s="111">
        <v>121</v>
      </c>
      <c r="G15" s="111" t="s">
        <v>3239</v>
      </c>
      <c r="H15" s="111"/>
      <c r="I15" s="111">
        <v>100</v>
      </c>
      <c r="J15" s="111">
        <v>3.7</v>
      </c>
      <c r="K15" s="152">
        <v>1.8</v>
      </c>
      <c r="L15" s="168" t="s">
        <v>119</v>
      </c>
      <c r="M15" s="170" t="s">
        <v>503</v>
      </c>
      <c r="N15" s="117"/>
      <c r="O15" s="174">
        <v>0.51432235998289855</v>
      </c>
      <c r="P15" s="174">
        <v>0.68012658584454744</v>
      </c>
      <c r="Q15" s="174">
        <v>0.31551945275758864</v>
      </c>
      <c r="R15" s="174">
        <v>0.14328240475542076</v>
      </c>
      <c r="S15" s="10"/>
      <c r="T15" s="178">
        <f>VLOOKUP(B15,'Lake TMDL Reductions'!$B$2:$G$24,5,0)</f>
        <v>1759.5</v>
      </c>
      <c r="U15" s="184" t="s">
        <v>3190</v>
      </c>
      <c r="V15" s="5"/>
    </row>
    <row r="16" spans="1:27" ht="15.6" customHeight="1" x14ac:dyDescent="0.25">
      <c r="A16" s="128" t="s">
        <v>595</v>
      </c>
      <c r="B16" s="112" t="s">
        <v>266</v>
      </c>
      <c r="C16" s="111" t="s">
        <v>267</v>
      </c>
      <c r="D16" s="111">
        <v>47006200</v>
      </c>
      <c r="E16" s="111">
        <v>1668</v>
      </c>
      <c r="F16" s="111">
        <v>229</v>
      </c>
      <c r="G16" s="111" t="s">
        <v>3239</v>
      </c>
      <c r="H16" s="168" t="s">
        <v>118</v>
      </c>
      <c r="I16" s="111">
        <v>80</v>
      </c>
      <c r="J16" s="111">
        <v>5.5</v>
      </c>
      <c r="K16" s="152">
        <v>2.6</v>
      </c>
      <c r="L16" s="168" t="s">
        <v>119</v>
      </c>
      <c r="M16" s="170" t="s">
        <v>503</v>
      </c>
      <c r="N16" s="117"/>
      <c r="O16" s="173">
        <v>2.0931326434619008E-2</v>
      </c>
      <c r="P16" s="174">
        <v>0.15051295091802722</v>
      </c>
      <c r="Q16" s="174">
        <v>0.25411571025399815</v>
      </c>
      <c r="R16" s="174">
        <v>0.12300888823550449</v>
      </c>
      <c r="S16" s="176" t="str">
        <f>VLOOKUP(B16,'Lake AIS'!$B$2:$D$31,3,0)</f>
        <v>curly-leaf pondweed</v>
      </c>
      <c r="T16" s="178">
        <f>VLOOKUP(B16,'Lake TMDL Reductions'!$B$2:$G$24,5,0)</f>
        <v>152.9</v>
      </c>
      <c r="U16" s="179" t="s">
        <v>3189</v>
      </c>
      <c r="V16" s="5"/>
    </row>
    <row r="17" spans="1:22" ht="15.6" customHeight="1" x14ac:dyDescent="0.25">
      <c r="A17" s="128" t="s">
        <v>380</v>
      </c>
      <c r="B17" s="120" t="s">
        <v>391</v>
      </c>
      <c r="C17" s="111" t="s">
        <v>390</v>
      </c>
      <c r="D17" s="111">
        <v>27015200</v>
      </c>
      <c r="E17" s="111">
        <v>1658</v>
      </c>
      <c r="F17" s="111">
        <v>31</v>
      </c>
      <c r="G17" s="111" t="s">
        <v>582</v>
      </c>
      <c r="H17" s="168" t="s">
        <v>118</v>
      </c>
      <c r="I17" s="111">
        <v>55</v>
      </c>
      <c r="J17" s="111">
        <v>7.9</v>
      </c>
      <c r="K17" s="152"/>
      <c r="L17" s="168" t="s">
        <v>119</v>
      </c>
      <c r="M17" s="113" t="e">
        <v>#N/A</v>
      </c>
      <c r="N17" s="117"/>
      <c r="O17" s="118"/>
      <c r="P17" s="118"/>
      <c r="Q17" s="118"/>
      <c r="R17" s="118"/>
      <c r="S17" s="176" t="s">
        <v>892</v>
      </c>
      <c r="T17" s="9"/>
      <c r="U17" s="179" t="s">
        <v>3193</v>
      </c>
      <c r="V17" s="5"/>
    </row>
    <row r="18" spans="1:22" ht="15.6" customHeight="1" x14ac:dyDescent="0.25">
      <c r="A18" s="128" t="s">
        <v>595</v>
      </c>
      <c r="B18" s="112" t="s">
        <v>268</v>
      </c>
      <c r="C18" s="111" t="s">
        <v>269</v>
      </c>
      <c r="D18" s="111">
        <v>47010600</v>
      </c>
      <c r="E18" s="111">
        <v>1675</v>
      </c>
      <c r="F18" s="111">
        <v>137</v>
      </c>
      <c r="G18" s="111" t="s">
        <v>3239</v>
      </c>
      <c r="H18" s="168" t="s">
        <v>118</v>
      </c>
      <c r="I18" s="111">
        <v>100</v>
      </c>
      <c r="J18" s="111">
        <v>2.2000000000000002</v>
      </c>
      <c r="K18" s="152">
        <v>1.4</v>
      </c>
      <c r="L18" s="168" t="s">
        <v>119</v>
      </c>
      <c r="M18" s="171" t="s">
        <v>502</v>
      </c>
      <c r="N18" s="117"/>
      <c r="O18" s="175">
        <v>6.4489571899012083E-2</v>
      </c>
      <c r="P18" s="174">
        <v>0.37307610364612798</v>
      </c>
      <c r="Q18" s="174">
        <v>0.82601536772777173</v>
      </c>
      <c r="R18" s="174">
        <v>0.30583982897066497</v>
      </c>
      <c r="S18" s="176" t="str">
        <f>VLOOKUP(B18,'Lake AIS'!$B$2:$D$31,3,0)</f>
        <v>curly-leaf pondweed</v>
      </c>
      <c r="T18" s="177">
        <f>VLOOKUP(B18,'Lake TMDL Reductions'!$B$2:$G$24,5,0)</f>
        <v>0</v>
      </c>
      <c r="U18" s="179" t="s">
        <v>3183</v>
      </c>
      <c r="V18" s="5"/>
    </row>
    <row r="19" spans="1:22" ht="15.6" customHeight="1" x14ac:dyDescent="0.25">
      <c r="A19" s="128" t="s">
        <v>380</v>
      </c>
      <c r="B19" s="120" t="s">
        <v>395</v>
      </c>
      <c r="C19" s="111" t="s">
        <v>394</v>
      </c>
      <c r="D19" s="111">
        <v>27017600</v>
      </c>
      <c r="E19" s="111">
        <v>1662</v>
      </c>
      <c r="F19" s="111">
        <v>814</v>
      </c>
      <c r="G19" s="111" t="s">
        <v>582</v>
      </c>
      <c r="H19" s="167" t="s">
        <v>137</v>
      </c>
      <c r="I19" s="111">
        <v>51</v>
      </c>
      <c r="J19" s="111">
        <v>17.7</v>
      </c>
      <c r="K19" s="152">
        <v>4.8</v>
      </c>
      <c r="L19" s="168" t="s">
        <v>119</v>
      </c>
      <c r="M19" s="170" t="s">
        <v>503</v>
      </c>
      <c r="N19" s="172" t="s">
        <v>3173</v>
      </c>
      <c r="O19" s="173">
        <v>4.2343627744281312E-3</v>
      </c>
      <c r="P19" s="175">
        <v>8.3853636525808822E-2</v>
      </c>
      <c r="Q19" s="173">
        <v>1.3439499240576242E-2</v>
      </c>
      <c r="R19" s="173">
        <v>1.531632685184214E-2</v>
      </c>
      <c r="S19" s="176" t="s">
        <v>892</v>
      </c>
      <c r="T19" s="183">
        <f>VLOOKUP(B19,'Lake TMDL Reductions'!$B$2:$G$50,5,0)</f>
        <v>209</v>
      </c>
      <c r="U19" s="179" t="s">
        <v>3191</v>
      </c>
      <c r="V19" s="5"/>
    </row>
    <row r="20" spans="1:22" ht="15.6" customHeight="1" x14ac:dyDescent="0.25">
      <c r="A20" s="128" t="s">
        <v>380</v>
      </c>
      <c r="B20" s="120" t="s">
        <v>409</v>
      </c>
      <c r="C20" s="111" t="s">
        <v>408</v>
      </c>
      <c r="D20" s="111">
        <v>27018900</v>
      </c>
      <c r="E20" s="111">
        <v>1671</v>
      </c>
      <c r="F20" s="111">
        <v>19</v>
      </c>
      <c r="G20" s="111" t="s">
        <v>582</v>
      </c>
      <c r="H20" s="168" t="s">
        <v>118</v>
      </c>
      <c r="I20" s="111"/>
      <c r="J20" s="111"/>
      <c r="K20" s="152"/>
      <c r="L20" s="168" t="s">
        <v>119</v>
      </c>
      <c r="M20" s="113" t="e">
        <v>#N/A</v>
      </c>
      <c r="N20" s="117"/>
      <c r="O20" s="118"/>
      <c r="P20" s="118"/>
      <c r="Q20" s="118"/>
      <c r="R20" s="118"/>
      <c r="S20" s="10"/>
      <c r="T20" s="9"/>
      <c r="U20" s="179" t="s">
        <v>3184</v>
      </c>
      <c r="V20" s="5"/>
    </row>
    <row r="21" spans="1:22" ht="15.6" customHeight="1" x14ac:dyDescent="0.25">
      <c r="A21" s="128" t="s">
        <v>604</v>
      </c>
      <c r="B21" s="112" t="s">
        <v>116</v>
      </c>
      <c r="C21" s="111" t="s">
        <v>117</v>
      </c>
      <c r="D21" s="111">
        <v>34001200</v>
      </c>
      <c r="E21" s="111">
        <v>1660</v>
      </c>
      <c r="F21" s="111">
        <v>101</v>
      </c>
      <c r="G21" s="111" t="s">
        <v>3238</v>
      </c>
      <c r="H21" s="168" t="s">
        <v>118</v>
      </c>
      <c r="I21" s="111"/>
      <c r="J21" s="111"/>
      <c r="K21" s="152"/>
      <c r="L21" s="168" t="s">
        <v>119</v>
      </c>
      <c r="M21" s="113" t="e">
        <v>#N/A</v>
      </c>
      <c r="N21" s="117"/>
      <c r="O21" s="118"/>
      <c r="P21" s="118"/>
      <c r="Q21" s="118"/>
      <c r="R21" s="118"/>
      <c r="S21" s="10"/>
      <c r="T21" s="178">
        <f>VLOOKUP(B21,'Lake TMDL Reductions'!$B$2:$G$24,5,0)</f>
        <v>237.5</v>
      </c>
      <c r="U21" s="179" t="s">
        <v>3194</v>
      </c>
      <c r="V21" s="5"/>
    </row>
    <row r="22" spans="1:22" ht="15.6" customHeight="1" x14ac:dyDescent="0.25">
      <c r="A22" s="128" t="s">
        <v>599</v>
      </c>
      <c r="B22" s="112" t="s">
        <v>143</v>
      </c>
      <c r="C22" s="111" t="s">
        <v>144</v>
      </c>
      <c r="D22" s="111">
        <v>34010500</v>
      </c>
      <c r="E22" s="111">
        <v>1640</v>
      </c>
      <c r="F22" s="111">
        <v>434</v>
      </c>
      <c r="G22" s="111" t="s">
        <v>3238</v>
      </c>
      <c r="H22" s="168" t="s">
        <v>118</v>
      </c>
      <c r="I22" s="111"/>
      <c r="J22" s="111"/>
      <c r="K22" s="152"/>
      <c r="L22" s="168" t="s">
        <v>119</v>
      </c>
      <c r="M22" s="171" t="s">
        <v>502</v>
      </c>
      <c r="N22" s="117"/>
      <c r="O22" s="118"/>
      <c r="P22" s="118"/>
      <c r="Q22" s="118"/>
      <c r="R22" s="118"/>
      <c r="S22" s="10"/>
      <c r="T22" s="178">
        <f>VLOOKUP(B22,'Lake TMDL Reductions'!$B$2:$G$24,5,0)</f>
        <v>9192.2000000000007</v>
      </c>
      <c r="U22" s="179" t="s">
        <v>3185</v>
      </c>
      <c r="V22" s="5"/>
    </row>
    <row r="23" spans="1:22" ht="15.6" customHeight="1" x14ac:dyDescent="0.25">
      <c r="A23" s="128" t="s">
        <v>603</v>
      </c>
      <c r="B23" s="112" t="s">
        <v>131</v>
      </c>
      <c r="C23" s="111" t="s">
        <v>132</v>
      </c>
      <c r="D23" s="111">
        <v>34007200</v>
      </c>
      <c r="E23" s="111">
        <v>1697</v>
      </c>
      <c r="F23" s="111">
        <v>1071</v>
      </c>
      <c r="G23" s="111" t="s">
        <v>3238</v>
      </c>
      <c r="H23" s="168" t="s">
        <v>118</v>
      </c>
      <c r="I23" s="111">
        <v>100</v>
      </c>
      <c r="J23" s="111">
        <v>2.4</v>
      </c>
      <c r="K23" s="152">
        <v>0.7</v>
      </c>
      <c r="L23" s="168" t="s">
        <v>119</v>
      </c>
      <c r="M23" s="170" t="s">
        <v>503</v>
      </c>
      <c r="N23" s="117"/>
      <c r="O23" s="173">
        <v>1.7018320743249108E-2</v>
      </c>
      <c r="P23" s="174">
        <v>0.25221385213788838</v>
      </c>
      <c r="Q23" s="174">
        <v>0.79595380741512545</v>
      </c>
      <c r="R23" s="174">
        <v>0.43572267589486058</v>
      </c>
      <c r="S23" s="10"/>
      <c r="T23" s="177">
        <f>VLOOKUP(B23,'Lake TMDL Reductions'!$B$2:$G$24,5,0)</f>
        <v>0</v>
      </c>
      <c r="U23" s="179" t="s">
        <v>526</v>
      </c>
    </row>
    <row r="24" spans="1:22" ht="15.6" customHeight="1" x14ac:dyDescent="0.25">
      <c r="A24" s="128" t="s">
        <v>599</v>
      </c>
      <c r="B24" s="112" t="s">
        <v>139</v>
      </c>
      <c r="C24" s="111" t="s">
        <v>140</v>
      </c>
      <c r="D24" s="111">
        <v>34009600</v>
      </c>
      <c r="E24" s="111">
        <v>1650</v>
      </c>
      <c r="F24" s="111">
        <v>669</v>
      </c>
      <c r="G24" s="111" t="s">
        <v>3238</v>
      </c>
      <c r="H24" s="168" t="s">
        <v>118</v>
      </c>
      <c r="I24" s="111"/>
      <c r="J24" s="111"/>
      <c r="K24" s="152"/>
      <c r="L24" s="168" t="s">
        <v>119</v>
      </c>
      <c r="M24" s="171" t="s">
        <v>502</v>
      </c>
      <c r="N24" s="117"/>
      <c r="O24" s="118"/>
      <c r="P24" s="118"/>
      <c r="Q24" s="118"/>
      <c r="R24" s="118"/>
      <c r="S24" s="10"/>
      <c r="T24" s="178">
        <f>VLOOKUP(B24,'Lake TMDL Reductions'!$B$2:$G$24,5,0)</f>
        <v>4345.5</v>
      </c>
      <c r="U24" s="179" t="s">
        <v>3185</v>
      </c>
    </row>
    <row r="25" spans="1:22" ht="15.6" customHeight="1" x14ac:dyDescent="0.25">
      <c r="A25" s="128" t="s">
        <v>613</v>
      </c>
      <c r="B25" s="112" t="s">
        <v>298</v>
      </c>
      <c r="C25" s="111" t="s">
        <v>299</v>
      </c>
      <c r="D25" s="111">
        <v>43008400</v>
      </c>
      <c r="E25" s="111">
        <v>1781</v>
      </c>
      <c r="F25" s="111">
        <v>522</v>
      </c>
      <c r="G25" s="111" t="s">
        <v>187</v>
      </c>
      <c r="H25" s="168" t="s">
        <v>118</v>
      </c>
      <c r="I25" s="111">
        <v>100</v>
      </c>
      <c r="J25" s="111">
        <v>4.5999999999999996</v>
      </c>
      <c r="K25" s="152">
        <v>2</v>
      </c>
      <c r="L25" s="168" t="s">
        <v>119</v>
      </c>
      <c r="M25" s="170" t="s">
        <v>503</v>
      </c>
      <c r="N25" s="172" t="s">
        <v>3173</v>
      </c>
      <c r="O25" s="173">
        <v>1.9930354893680075E-2</v>
      </c>
      <c r="P25" s="174">
        <v>0.19847283958170278</v>
      </c>
      <c r="Q25" s="173">
        <v>5.4086093205897605E-3</v>
      </c>
      <c r="R25" s="173">
        <v>6.6305638827299463E-3</v>
      </c>
      <c r="S25" s="10"/>
      <c r="T25" s="177">
        <f>VLOOKUP(B25,'Lake TMDL Reductions'!$B$2:$G$24,5,0)</f>
        <v>0</v>
      </c>
      <c r="U25" s="179" t="s">
        <v>526</v>
      </c>
    </row>
    <row r="26" spans="1:22" ht="15.6" customHeight="1" x14ac:dyDescent="0.25">
      <c r="A26" s="128" t="s">
        <v>599</v>
      </c>
      <c r="B26" s="112" t="s">
        <v>133</v>
      </c>
      <c r="C26" s="111" t="s">
        <v>134</v>
      </c>
      <c r="D26" s="111">
        <v>34007600</v>
      </c>
      <c r="E26" s="111">
        <v>1641</v>
      </c>
      <c r="F26" s="111">
        <v>771</v>
      </c>
      <c r="G26" s="111" t="s">
        <v>3238</v>
      </c>
      <c r="H26" s="168" t="s">
        <v>118</v>
      </c>
      <c r="I26" s="111">
        <v>97</v>
      </c>
      <c r="J26" s="111">
        <v>2.7</v>
      </c>
      <c r="K26" s="152">
        <v>1.1000000000000001</v>
      </c>
      <c r="L26" s="168" t="s">
        <v>119</v>
      </c>
      <c r="M26" s="171" t="s">
        <v>502</v>
      </c>
      <c r="N26" s="117"/>
      <c r="O26" s="175">
        <v>8.7887323943661971E-2</v>
      </c>
      <c r="P26" s="174">
        <v>0.44007630293862376</v>
      </c>
      <c r="Q26" s="174">
        <v>0.31927565392354124</v>
      </c>
      <c r="R26" s="174">
        <v>0.10927147465280208</v>
      </c>
      <c r="S26" s="10"/>
      <c r="T26" s="178">
        <f>VLOOKUP(B26,'Lake TMDL Reductions'!$B$2:$G$24,5,0)</f>
        <v>6042.9</v>
      </c>
      <c r="U26" s="179" t="s">
        <v>3192</v>
      </c>
    </row>
    <row r="27" spans="1:22" ht="15.6" customHeight="1" x14ac:dyDescent="0.25">
      <c r="A27" s="128" t="s">
        <v>604</v>
      </c>
      <c r="B27" s="112" t="s">
        <v>120</v>
      </c>
      <c r="C27" s="111" t="s">
        <v>121</v>
      </c>
      <c r="D27" s="111">
        <v>34002100</v>
      </c>
      <c r="E27" s="111">
        <v>1644</v>
      </c>
      <c r="F27" s="111">
        <v>67</v>
      </c>
      <c r="G27" s="111" t="s">
        <v>3238</v>
      </c>
      <c r="H27" s="168" t="s">
        <v>118</v>
      </c>
      <c r="I27" s="111"/>
      <c r="J27" s="111"/>
      <c r="K27" s="152"/>
      <c r="L27" s="167" t="s">
        <v>18</v>
      </c>
      <c r="M27" s="171" t="s">
        <v>502</v>
      </c>
      <c r="N27" s="117"/>
      <c r="O27" s="118"/>
      <c r="P27" s="118"/>
      <c r="Q27" s="118"/>
      <c r="R27" s="118"/>
      <c r="S27" s="10"/>
      <c r="T27" s="185"/>
      <c r="U27" s="179" t="s">
        <v>3195</v>
      </c>
    </row>
    <row r="28" spans="1:22" ht="15.6" customHeight="1" x14ac:dyDescent="0.25">
      <c r="A28" s="129" t="s">
        <v>592</v>
      </c>
      <c r="B28" s="120" t="s">
        <v>120</v>
      </c>
      <c r="C28" s="111" t="s">
        <v>383</v>
      </c>
      <c r="D28" s="111">
        <v>10009400</v>
      </c>
      <c r="E28" s="125">
        <v>1732</v>
      </c>
      <c r="F28" s="111">
        <v>209</v>
      </c>
      <c r="G28" s="111" t="s">
        <v>582</v>
      </c>
      <c r="H28" s="168" t="s">
        <v>118</v>
      </c>
      <c r="I28" s="111">
        <v>100</v>
      </c>
      <c r="J28" s="111">
        <v>2.1</v>
      </c>
      <c r="K28" s="152">
        <v>1</v>
      </c>
      <c r="L28" s="168" t="s">
        <v>119</v>
      </c>
      <c r="M28" s="113" t="e">
        <v>#N/A</v>
      </c>
      <c r="N28" s="117"/>
      <c r="O28" s="118"/>
      <c r="P28" s="118"/>
      <c r="Q28" s="118"/>
      <c r="R28" s="118"/>
      <c r="S28" s="10"/>
      <c r="T28" s="178">
        <f>VLOOKUP(B28,'Lake TMDL Reductions'!$B$2:$G$24,5,0)</f>
        <v>354.1</v>
      </c>
      <c r="U28" s="70" t="s">
        <v>3194</v>
      </c>
    </row>
    <row r="29" spans="1:22" ht="15.6" customHeight="1" x14ac:dyDescent="0.25">
      <c r="A29" s="129" t="s">
        <v>592</v>
      </c>
      <c r="B29" s="120" t="s">
        <v>399</v>
      </c>
      <c r="C29" s="111" t="s">
        <v>398</v>
      </c>
      <c r="D29" s="111">
        <v>27017901</v>
      </c>
      <c r="E29" s="125">
        <v>1720</v>
      </c>
      <c r="F29" s="111">
        <v>49</v>
      </c>
      <c r="G29" s="111" t="s">
        <v>582</v>
      </c>
      <c r="H29" s="169" t="s">
        <v>126</v>
      </c>
      <c r="I29" s="111">
        <v>78</v>
      </c>
      <c r="J29" s="111">
        <v>23.2</v>
      </c>
      <c r="K29" s="152">
        <v>1.6</v>
      </c>
      <c r="L29" s="169" t="s">
        <v>128</v>
      </c>
      <c r="M29" s="113" t="e">
        <v>#N/A</v>
      </c>
      <c r="N29" s="117"/>
      <c r="O29" s="118"/>
      <c r="P29" s="118"/>
      <c r="Q29" s="118"/>
      <c r="R29" s="118"/>
      <c r="S29" s="10"/>
      <c r="T29" s="9"/>
      <c r="U29" s="70" t="s">
        <v>3195</v>
      </c>
    </row>
    <row r="30" spans="1:22" ht="15.6" customHeight="1" x14ac:dyDescent="0.25">
      <c r="A30" s="129" t="s">
        <v>592</v>
      </c>
      <c r="B30" s="120" t="s">
        <v>403</v>
      </c>
      <c r="C30" s="111" t="s">
        <v>402</v>
      </c>
      <c r="D30" s="111">
        <v>27018401</v>
      </c>
      <c r="E30" s="125">
        <v>1726</v>
      </c>
      <c r="F30" s="111">
        <v>347</v>
      </c>
      <c r="G30" s="111" t="s">
        <v>582</v>
      </c>
      <c r="H30" s="168" t="s">
        <v>118</v>
      </c>
      <c r="I30" s="111">
        <v>100</v>
      </c>
      <c r="J30" s="111">
        <v>3.1</v>
      </c>
      <c r="K30" s="152">
        <v>1.6</v>
      </c>
      <c r="L30" s="168" t="s">
        <v>119</v>
      </c>
      <c r="M30" s="113" t="e">
        <v>#N/A</v>
      </c>
      <c r="N30" s="117"/>
      <c r="O30" s="118"/>
      <c r="P30" s="118"/>
      <c r="Q30" s="118"/>
      <c r="R30" s="118"/>
      <c r="S30" s="176" t="s">
        <v>892</v>
      </c>
      <c r="T30" s="9"/>
      <c r="U30" s="70" t="s">
        <v>3196</v>
      </c>
    </row>
    <row r="31" spans="1:22" ht="15.6" customHeight="1" x14ac:dyDescent="0.25">
      <c r="A31" s="129" t="s">
        <v>592</v>
      </c>
      <c r="B31" s="120" t="s">
        <v>382</v>
      </c>
      <c r="C31" s="111" t="s">
        <v>381</v>
      </c>
      <c r="D31" s="111">
        <v>10009300</v>
      </c>
      <c r="E31" s="125">
        <v>1715</v>
      </c>
      <c r="F31" s="111">
        <v>287</v>
      </c>
      <c r="G31" s="111" t="s">
        <v>582</v>
      </c>
      <c r="H31" s="168" t="s">
        <v>118</v>
      </c>
      <c r="I31" s="111">
        <v>100</v>
      </c>
      <c r="J31" s="111">
        <v>2.7</v>
      </c>
      <c r="K31" s="152">
        <v>1.1000000000000001</v>
      </c>
      <c r="L31" s="168" t="s">
        <v>119</v>
      </c>
      <c r="M31" s="171" t="s">
        <v>502</v>
      </c>
      <c r="N31" s="117"/>
      <c r="O31" s="173">
        <v>4.4923126201153102E-2</v>
      </c>
      <c r="P31" s="174">
        <v>0.15862010493008616</v>
      </c>
      <c r="Q31" s="174">
        <v>0.43906149903907754</v>
      </c>
      <c r="R31" s="174">
        <v>0.39415457347988719</v>
      </c>
      <c r="S31" s="176" t="str">
        <f>VLOOKUP(B31,'Lake AIS'!$B$2:$D$31,3,0)</f>
        <v>curly-leaf pondweed</v>
      </c>
      <c r="T31" s="178">
        <f>VLOOKUP(B31,'Lake TMDL Reductions'!$B$2:$G$50,5,0)</f>
        <v>4786.23002</v>
      </c>
      <c r="U31" s="70" t="s">
        <v>3198</v>
      </c>
    </row>
    <row r="32" spans="1:22" ht="15.6" customHeight="1" x14ac:dyDescent="0.25">
      <c r="A32" s="129" t="s">
        <v>601</v>
      </c>
      <c r="B32" s="112" t="s">
        <v>243</v>
      </c>
      <c r="C32" s="111" t="s">
        <v>244</v>
      </c>
      <c r="D32" s="111">
        <v>43008501</v>
      </c>
      <c r="E32" s="125">
        <v>1733</v>
      </c>
      <c r="F32" s="111">
        <v>352</v>
      </c>
      <c r="G32" s="111" t="s">
        <v>3239</v>
      </c>
      <c r="H32" s="111"/>
      <c r="I32" s="111"/>
      <c r="J32" s="111">
        <v>1.4</v>
      </c>
      <c r="K32" s="152">
        <v>0.8</v>
      </c>
      <c r="L32" s="168" t="s">
        <v>119</v>
      </c>
      <c r="M32" s="113" t="e">
        <v>#N/A</v>
      </c>
      <c r="N32" s="117"/>
      <c r="O32" s="175">
        <v>7.9566003616636502E-2</v>
      </c>
      <c r="P32" s="174">
        <v>0.29645004243218881</v>
      </c>
      <c r="Q32" s="174">
        <v>0.51467519821950181</v>
      </c>
      <c r="R32" s="174">
        <v>0.12834149025844022</v>
      </c>
      <c r="S32" s="176" t="s">
        <v>892</v>
      </c>
      <c r="T32" s="9"/>
      <c r="U32" s="70" t="s">
        <v>3199</v>
      </c>
    </row>
    <row r="33" spans="1:21" ht="15.6" customHeight="1" x14ac:dyDescent="0.25">
      <c r="A33" s="129" t="s">
        <v>592</v>
      </c>
      <c r="B33" s="120" t="s">
        <v>397</v>
      </c>
      <c r="C33" s="111" t="s">
        <v>396</v>
      </c>
      <c r="D33" s="111">
        <v>27017800</v>
      </c>
      <c r="E33" s="125">
        <v>1696</v>
      </c>
      <c r="F33" s="111">
        <v>93</v>
      </c>
      <c r="G33" s="111" t="s">
        <v>582</v>
      </c>
      <c r="H33" s="168" t="s">
        <v>118</v>
      </c>
      <c r="I33" s="111">
        <v>100</v>
      </c>
      <c r="J33" s="111">
        <v>1.2</v>
      </c>
      <c r="K33" s="152"/>
      <c r="L33" s="167" t="s">
        <v>18</v>
      </c>
      <c r="M33" s="171" t="s">
        <v>502</v>
      </c>
      <c r="N33" s="117"/>
      <c r="O33" s="118"/>
      <c r="P33" s="118"/>
      <c r="Q33" s="118"/>
      <c r="R33" s="118"/>
      <c r="S33" s="10"/>
      <c r="T33" s="9"/>
      <c r="U33" s="70" t="s">
        <v>3200</v>
      </c>
    </row>
    <row r="34" spans="1:21" ht="15.6" customHeight="1" x14ac:dyDescent="0.25">
      <c r="A34" s="129" t="s">
        <v>380</v>
      </c>
      <c r="B34" s="120" t="s">
        <v>387</v>
      </c>
      <c r="C34" s="111" t="s">
        <v>386</v>
      </c>
      <c r="D34" s="111">
        <v>27014702</v>
      </c>
      <c r="E34" s="125">
        <v>1658</v>
      </c>
      <c r="F34" s="111">
        <v>14</v>
      </c>
      <c r="G34" s="111" t="s">
        <v>582</v>
      </c>
      <c r="H34" s="167" t="s">
        <v>137</v>
      </c>
      <c r="I34" s="111"/>
      <c r="J34" s="111">
        <v>20.7</v>
      </c>
      <c r="K34" s="152"/>
      <c r="L34" s="168" t="s">
        <v>119</v>
      </c>
      <c r="M34" s="113" t="e">
        <v>#N/A</v>
      </c>
      <c r="N34" s="117"/>
      <c r="O34" s="173">
        <v>0</v>
      </c>
      <c r="P34" s="173">
        <v>0</v>
      </c>
      <c r="Q34" s="175">
        <v>8.0865603644646927E-2</v>
      </c>
      <c r="R34" s="175">
        <v>9.8286664489117187E-2</v>
      </c>
      <c r="S34" s="176" t="s">
        <v>892</v>
      </c>
      <c r="T34" s="9"/>
      <c r="U34" s="179" t="s">
        <v>3201</v>
      </c>
    </row>
    <row r="35" spans="1:21" ht="15.6" customHeight="1" x14ac:dyDescent="0.25">
      <c r="A35" s="129" t="s">
        <v>593</v>
      </c>
      <c r="B35" s="112" t="s">
        <v>193</v>
      </c>
      <c r="C35" s="111" t="s">
        <v>194</v>
      </c>
      <c r="D35" s="111">
        <v>65000200</v>
      </c>
      <c r="E35" s="125">
        <v>1783</v>
      </c>
      <c r="F35" s="111">
        <v>659</v>
      </c>
      <c r="G35" s="111" t="s">
        <v>612</v>
      </c>
      <c r="H35" s="168" t="s">
        <v>118</v>
      </c>
      <c r="I35" s="111">
        <v>100</v>
      </c>
      <c r="J35" s="111">
        <v>3</v>
      </c>
      <c r="K35" s="152">
        <v>1.8</v>
      </c>
      <c r="L35" s="168" t="s">
        <v>119</v>
      </c>
      <c r="M35" s="171" t="s">
        <v>502</v>
      </c>
      <c r="N35" s="117"/>
      <c r="O35" s="174">
        <v>0.35423684892459184</v>
      </c>
      <c r="P35" s="174">
        <v>0.7167904948569519</v>
      </c>
      <c r="Q35" s="173">
        <v>3.4464887276496492E-2</v>
      </c>
      <c r="R35" s="173">
        <v>1.0078449843252252E-2</v>
      </c>
      <c r="S35" s="176" t="str">
        <f>VLOOKUP(B35,'Lake AIS'!$B$2:$D$31,3,0)</f>
        <v>curly-leaf pondweed</v>
      </c>
      <c r="T35" s="186">
        <v>0</v>
      </c>
      <c r="U35" s="179" t="s">
        <v>3183</v>
      </c>
    </row>
    <row r="36" spans="1:21" ht="15.6" customHeight="1" x14ac:dyDescent="0.25">
      <c r="A36" s="129" t="s">
        <v>582</v>
      </c>
      <c r="B36" s="112" t="s">
        <v>372</v>
      </c>
      <c r="C36" s="111" t="s">
        <v>373</v>
      </c>
      <c r="D36" s="111">
        <v>27019200</v>
      </c>
      <c r="E36" s="125">
        <v>1656</v>
      </c>
      <c r="F36" s="111">
        <v>264</v>
      </c>
      <c r="G36" s="111" t="s">
        <v>582</v>
      </c>
      <c r="H36" s="168" t="s">
        <v>118</v>
      </c>
      <c r="I36" s="111">
        <v>54</v>
      </c>
      <c r="J36" s="111">
        <v>9.1</v>
      </c>
      <c r="K36" s="152"/>
      <c r="L36" s="168" t="s">
        <v>119</v>
      </c>
      <c r="M36" s="171" t="s">
        <v>502</v>
      </c>
      <c r="N36" s="172" t="s">
        <v>3173</v>
      </c>
      <c r="O36" s="173">
        <v>2.7127839945744331E-3</v>
      </c>
      <c r="P36" s="175">
        <v>7.5282631038026723E-2</v>
      </c>
      <c r="Q36" s="173">
        <v>6.7819599864360827E-4</v>
      </c>
      <c r="R36" s="173">
        <v>1.2525693730729703E-3</v>
      </c>
      <c r="S36" s="176" t="str">
        <f>VLOOKUP(B36,'Lake AIS'!$B$2:$D$31,3,0)</f>
        <v>curly-leaf pondweed</v>
      </c>
      <c r="T36" s="9"/>
      <c r="U36" s="179" t="s">
        <v>3202</v>
      </c>
    </row>
    <row r="37" spans="1:21" ht="15.6" customHeight="1" x14ac:dyDescent="0.25">
      <c r="A37" s="129" t="s">
        <v>592</v>
      </c>
      <c r="B37" s="120" t="s">
        <v>411</v>
      </c>
      <c r="C37" s="111" t="s">
        <v>410</v>
      </c>
      <c r="D37" s="111">
        <v>86003200</v>
      </c>
      <c r="E37" s="125">
        <v>1693</v>
      </c>
      <c r="F37" s="111">
        <v>140</v>
      </c>
      <c r="G37" s="111" t="s">
        <v>582</v>
      </c>
      <c r="H37" s="168" t="s">
        <v>118</v>
      </c>
      <c r="I37" s="111">
        <v>100</v>
      </c>
      <c r="J37" s="111">
        <v>0.6</v>
      </c>
      <c r="K37" s="152">
        <v>0.3</v>
      </c>
      <c r="L37" s="168" t="s">
        <v>119</v>
      </c>
      <c r="M37" s="171" t="s">
        <v>502</v>
      </c>
      <c r="N37" s="117"/>
      <c r="O37" s="118"/>
      <c r="P37" s="118"/>
      <c r="Q37" s="118"/>
      <c r="R37" s="118"/>
      <c r="S37" s="10"/>
      <c r="T37" s="178">
        <v>1733</v>
      </c>
      <c r="U37" s="179" t="s">
        <v>3185</v>
      </c>
    </row>
    <row r="38" spans="1:21" ht="15.6" customHeight="1" x14ac:dyDescent="0.25">
      <c r="A38" s="129" t="s">
        <v>380</v>
      </c>
      <c r="B38" s="120" t="s">
        <v>407</v>
      </c>
      <c r="C38" s="111" t="s">
        <v>406</v>
      </c>
      <c r="D38" s="111">
        <v>27018800</v>
      </c>
      <c r="E38" s="125">
        <v>1665</v>
      </c>
      <c r="F38" s="111">
        <v>234</v>
      </c>
      <c r="G38" s="111" t="s">
        <v>582</v>
      </c>
      <c r="H38" s="168" t="s">
        <v>118</v>
      </c>
      <c r="I38" s="111"/>
      <c r="J38" s="111"/>
      <c r="K38" s="152"/>
      <c r="L38" s="168" t="s">
        <v>119</v>
      </c>
      <c r="M38" s="170" t="s">
        <v>503</v>
      </c>
      <c r="N38" s="117"/>
      <c r="O38" s="118"/>
      <c r="P38" s="118"/>
      <c r="Q38" s="118"/>
      <c r="R38" s="118"/>
      <c r="S38" s="10"/>
      <c r="T38" s="9"/>
      <c r="U38" s="179" t="s">
        <v>3203</v>
      </c>
    </row>
    <row r="39" spans="1:21" ht="15.6" customHeight="1" x14ac:dyDescent="0.25">
      <c r="A39" s="129" t="s">
        <v>315</v>
      </c>
      <c r="B39" s="112" t="s">
        <v>324</v>
      </c>
      <c r="C39" s="111" t="s">
        <v>325</v>
      </c>
      <c r="D39" s="111">
        <v>43003400</v>
      </c>
      <c r="E39" s="125">
        <v>1749</v>
      </c>
      <c r="F39" s="111">
        <v>443</v>
      </c>
      <c r="G39" s="111" t="s">
        <v>596</v>
      </c>
      <c r="H39" s="168" t="s">
        <v>118</v>
      </c>
      <c r="I39" s="111">
        <v>100</v>
      </c>
      <c r="J39" s="111">
        <v>1.8</v>
      </c>
      <c r="K39" s="152">
        <v>1.1000000000000001</v>
      </c>
      <c r="L39" s="168" t="s">
        <v>119</v>
      </c>
      <c r="M39" s="113" t="e">
        <v>#N/A</v>
      </c>
      <c r="N39" s="117"/>
      <c r="O39" s="173">
        <v>8.2474226804123715E-4</v>
      </c>
      <c r="P39" s="173">
        <v>1.6250026868430672E-2</v>
      </c>
      <c r="Q39" s="174">
        <v>0.86350515463917532</v>
      </c>
      <c r="R39" s="174">
        <v>0.77155385508243246</v>
      </c>
      <c r="S39" s="10"/>
      <c r="T39" s="178">
        <f>VLOOKUP(B39,'Lake TMDL Reductions'!$B$2:$G$24,5,0)</f>
        <v>5045.7</v>
      </c>
      <c r="U39" s="179" t="s">
        <v>3204</v>
      </c>
    </row>
    <row r="40" spans="1:21" ht="15.6" customHeight="1" x14ac:dyDescent="0.25">
      <c r="A40" s="129" t="s">
        <v>595</v>
      </c>
      <c r="B40" s="112" t="s">
        <v>262</v>
      </c>
      <c r="C40" s="111" t="s">
        <v>263</v>
      </c>
      <c r="D40" s="111">
        <v>47006000</v>
      </c>
      <c r="E40" s="125">
        <v>1668</v>
      </c>
      <c r="F40" s="111">
        <v>396</v>
      </c>
      <c r="G40" s="111" t="s">
        <v>3239</v>
      </c>
      <c r="H40" s="168" t="s">
        <v>118</v>
      </c>
      <c r="I40" s="111">
        <v>100</v>
      </c>
      <c r="J40" s="111">
        <v>2.1</v>
      </c>
      <c r="K40" s="152"/>
      <c r="L40" s="167" t="s">
        <v>18</v>
      </c>
      <c r="M40" s="171" t="s">
        <v>502</v>
      </c>
      <c r="N40" s="117"/>
      <c r="O40" s="118"/>
      <c r="P40" s="118"/>
      <c r="Q40" s="118"/>
      <c r="R40" s="118"/>
      <c r="S40" s="10"/>
      <c r="T40" s="9"/>
      <c r="U40" s="179" t="s">
        <v>3200</v>
      </c>
    </row>
    <row r="41" spans="1:21" ht="15.6" customHeight="1" x14ac:dyDescent="0.25">
      <c r="A41" s="129" t="s">
        <v>803</v>
      </c>
      <c r="B41" s="112" t="s">
        <v>352</v>
      </c>
      <c r="C41" s="111" t="s">
        <v>353</v>
      </c>
      <c r="D41" s="111">
        <v>43001400</v>
      </c>
      <c r="E41" s="125">
        <v>1722</v>
      </c>
      <c r="F41" s="111">
        <v>178</v>
      </c>
      <c r="G41" s="111" t="s">
        <v>596</v>
      </c>
      <c r="H41" s="168" t="s">
        <v>118</v>
      </c>
      <c r="I41" s="111"/>
      <c r="J41" s="111"/>
      <c r="K41" s="152"/>
      <c r="L41" s="168" t="s">
        <v>119</v>
      </c>
      <c r="M41" s="171" t="s">
        <v>502</v>
      </c>
      <c r="N41" s="117"/>
      <c r="O41" s="118"/>
      <c r="P41" s="118"/>
      <c r="Q41" s="118"/>
      <c r="R41" s="118"/>
      <c r="S41" s="10"/>
      <c r="T41" s="9"/>
      <c r="U41" s="179" t="s">
        <v>3205</v>
      </c>
    </row>
    <row r="42" spans="1:21" ht="15.6" customHeight="1" x14ac:dyDescent="0.25">
      <c r="A42" s="128" t="s">
        <v>592</v>
      </c>
      <c r="B42" s="120" t="s">
        <v>401</v>
      </c>
      <c r="C42" s="111" t="s">
        <v>400</v>
      </c>
      <c r="D42" s="111">
        <v>27017902</v>
      </c>
      <c r="E42" s="111">
        <v>1720</v>
      </c>
      <c r="F42" s="111">
        <v>17</v>
      </c>
      <c r="G42" s="111" t="s">
        <v>582</v>
      </c>
      <c r="H42" s="169" t="s">
        <v>126</v>
      </c>
      <c r="I42" s="111"/>
      <c r="J42" s="111">
        <v>12.2</v>
      </c>
      <c r="K42" s="152">
        <v>3.7</v>
      </c>
      <c r="L42" s="169" t="s">
        <v>128</v>
      </c>
      <c r="M42" s="113" t="e">
        <v>#N/A</v>
      </c>
      <c r="N42" s="117"/>
      <c r="O42" s="118"/>
      <c r="P42" s="118"/>
      <c r="Q42" s="118"/>
      <c r="R42" s="118"/>
      <c r="S42" s="10"/>
      <c r="T42" s="9"/>
      <c r="U42" s="179" t="s">
        <v>3206</v>
      </c>
    </row>
    <row r="43" spans="1:21" ht="15.6" customHeight="1" x14ac:dyDescent="0.25">
      <c r="A43" s="128" t="s">
        <v>592</v>
      </c>
      <c r="B43" s="120" t="s">
        <v>405</v>
      </c>
      <c r="C43" s="111" t="s">
        <v>404</v>
      </c>
      <c r="D43" s="111">
        <v>27018402</v>
      </c>
      <c r="E43" s="111">
        <v>1726</v>
      </c>
      <c r="F43" s="111">
        <v>151</v>
      </c>
      <c r="G43" s="111" t="s">
        <v>582</v>
      </c>
      <c r="H43" s="168" t="s">
        <v>118</v>
      </c>
      <c r="I43" s="111">
        <v>66</v>
      </c>
      <c r="J43" s="111">
        <v>7.1</v>
      </c>
      <c r="K43" s="152">
        <v>3.7</v>
      </c>
      <c r="L43" s="168" t="s">
        <v>119</v>
      </c>
      <c r="M43" s="113" t="e">
        <v>#N/A</v>
      </c>
      <c r="N43" s="117"/>
      <c r="O43" s="118"/>
      <c r="P43" s="118"/>
      <c r="Q43" s="118"/>
      <c r="R43" s="118"/>
      <c r="S43" s="176" t="s">
        <v>892</v>
      </c>
      <c r="T43" s="9"/>
      <c r="U43" s="179" t="s">
        <v>3207</v>
      </c>
    </row>
    <row r="44" spans="1:21" ht="15.6" customHeight="1" x14ac:dyDescent="0.25">
      <c r="A44" s="128" t="s">
        <v>380</v>
      </c>
      <c r="B44" s="120" t="s">
        <v>389</v>
      </c>
      <c r="C44" s="111" t="s">
        <v>388</v>
      </c>
      <c r="D44" s="111">
        <v>27014900</v>
      </c>
      <c r="E44" s="111">
        <v>1658</v>
      </c>
      <c r="F44" s="111">
        <v>73</v>
      </c>
      <c r="G44" s="111" t="s">
        <v>582</v>
      </c>
      <c r="H44" s="168" t="s">
        <v>118</v>
      </c>
      <c r="I44" s="111">
        <v>57</v>
      </c>
      <c r="J44" s="111">
        <v>11</v>
      </c>
      <c r="K44" s="152"/>
      <c r="L44" s="168" t="s">
        <v>119</v>
      </c>
      <c r="M44" s="113" t="e">
        <v>#N/A</v>
      </c>
      <c r="N44" s="117"/>
      <c r="O44" s="173">
        <v>6.1494458348230249E-3</v>
      </c>
      <c r="P44" s="173">
        <v>1.7385573612742415E-4</v>
      </c>
      <c r="Q44" s="175">
        <v>5.3628888094386845E-2</v>
      </c>
      <c r="R44" s="174">
        <v>0.16065280807337523</v>
      </c>
      <c r="S44" s="176" t="s">
        <v>892</v>
      </c>
      <c r="T44" s="9"/>
      <c r="U44" s="179" t="s">
        <v>3201</v>
      </c>
    </row>
    <row r="45" spans="1:21" ht="15.6" customHeight="1" x14ac:dyDescent="0.25">
      <c r="A45" s="128" t="s">
        <v>607</v>
      </c>
      <c r="B45" s="112" t="s">
        <v>256</v>
      </c>
      <c r="C45" s="111" t="s">
        <v>257</v>
      </c>
      <c r="D45" s="111">
        <v>43010400</v>
      </c>
      <c r="E45" s="111">
        <v>1707</v>
      </c>
      <c r="F45" s="111">
        <v>140</v>
      </c>
      <c r="G45" s="111" t="s">
        <v>3239</v>
      </c>
      <c r="H45" s="167" t="s">
        <v>137</v>
      </c>
      <c r="I45" s="111">
        <v>58</v>
      </c>
      <c r="J45" s="111">
        <v>10.7</v>
      </c>
      <c r="K45" s="152"/>
      <c r="L45" s="169" t="s">
        <v>128</v>
      </c>
      <c r="M45" s="170" t="s">
        <v>503</v>
      </c>
      <c r="N45" s="117"/>
      <c r="O45" s="173">
        <v>5.9532974082627654E-3</v>
      </c>
      <c r="P45" s="175">
        <v>8.0322670451073219E-2</v>
      </c>
      <c r="Q45" s="173">
        <v>1.7962535283551448E-2</v>
      </c>
      <c r="R45" s="173">
        <v>3.4359785701190332E-2</v>
      </c>
      <c r="S45" s="176" t="s">
        <v>892</v>
      </c>
      <c r="T45" s="9"/>
      <c r="U45" s="179" t="s">
        <v>3208</v>
      </c>
    </row>
    <row r="46" spans="1:21" ht="15.6" customHeight="1" x14ac:dyDescent="0.25">
      <c r="A46" s="128" t="s">
        <v>234</v>
      </c>
      <c r="B46" s="112" t="s">
        <v>247</v>
      </c>
      <c r="C46" s="111" t="s">
        <v>248</v>
      </c>
      <c r="D46" s="111">
        <v>47012900</v>
      </c>
      <c r="E46" s="111">
        <v>1646</v>
      </c>
      <c r="F46" s="111">
        <v>536</v>
      </c>
      <c r="G46" s="111" t="s">
        <v>3239</v>
      </c>
      <c r="H46" s="111"/>
      <c r="I46" s="111">
        <v>100</v>
      </c>
      <c r="J46" s="111">
        <v>4.0999999999999996</v>
      </c>
      <c r="K46" s="152">
        <v>2.2999999999999998</v>
      </c>
      <c r="L46" s="167" t="s">
        <v>18</v>
      </c>
      <c r="M46" s="170" t="s">
        <v>503</v>
      </c>
      <c r="N46" s="117"/>
      <c r="O46" s="173">
        <v>1.5113918339724792E-2</v>
      </c>
      <c r="P46" s="174">
        <v>0.10987494575249537</v>
      </c>
      <c r="Q46" s="173">
        <v>3.0002255808707429E-2</v>
      </c>
      <c r="R46" s="173">
        <v>2.5688818314357535E-2</v>
      </c>
      <c r="S46" s="176" t="str">
        <f>VLOOKUP(B46,'Lake AIS'!$B$2:$D$31,3,0)</f>
        <v>curly-leaf pondweed</v>
      </c>
      <c r="T46" s="178">
        <f>VLOOKUP(B46,'Lake TMDL Reductions'!$B$2:$G$24,5,0)</f>
        <v>734.1</v>
      </c>
      <c r="U46" s="179" t="s">
        <v>3191</v>
      </c>
    </row>
    <row r="47" spans="1:21" ht="15.6" customHeight="1" x14ac:dyDescent="0.25">
      <c r="A47" s="128" t="s">
        <v>335</v>
      </c>
      <c r="B47" s="112" t="s">
        <v>337</v>
      </c>
      <c r="C47" s="111" t="s">
        <v>338</v>
      </c>
      <c r="D47" s="111">
        <v>43004000</v>
      </c>
      <c r="E47" s="111">
        <v>1743</v>
      </c>
      <c r="F47" s="111">
        <v>341</v>
      </c>
      <c r="G47" s="111" t="s">
        <v>596</v>
      </c>
      <c r="H47" s="168" t="s">
        <v>118</v>
      </c>
      <c r="I47" s="111">
        <v>100</v>
      </c>
      <c r="J47" s="111">
        <v>3</v>
      </c>
      <c r="K47" s="152">
        <v>1.5</v>
      </c>
      <c r="L47" s="167" t="s">
        <v>18</v>
      </c>
      <c r="M47" s="170" t="s">
        <v>503</v>
      </c>
      <c r="N47" s="172" t="s">
        <v>3173</v>
      </c>
      <c r="O47" s="173">
        <v>1.6072251791626507E-2</v>
      </c>
      <c r="P47" s="174">
        <v>0.15064291873418759</v>
      </c>
      <c r="Q47" s="173">
        <v>1.6344662838942211E-3</v>
      </c>
      <c r="R47" s="173">
        <v>3.38752317571217E-3</v>
      </c>
      <c r="S47" s="10"/>
      <c r="T47" s="9"/>
      <c r="U47" s="179" t="s">
        <v>3180</v>
      </c>
    </row>
    <row r="48" spans="1:21" ht="15.6" customHeight="1" x14ac:dyDescent="0.25">
      <c r="A48" s="128" t="s">
        <v>592</v>
      </c>
      <c r="B48" s="120" t="s">
        <v>385</v>
      </c>
      <c r="C48" s="111" t="s">
        <v>384</v>
      </c>
      <c r="D48" s="111">
        <v>10009500</v>
      </c>
      <c r="E48" s="111">
        <v>1737</v>
      </c>
      <c r="F48" s="111">
        <v>312</v>
      </c>
      <c r="G48" s="111" t="s">
        <v>582</v>
      </c>
      <c r="H48" s="168" t="s">
        <v>118</v>
      </c>
      <c r="I48" s="111">
        <v>100</v>
      </c>
      <c r="J48" s="111">
        <v>1.8</v>
      </c>
      <c r="K48" s="152">
        <v>1.4</v>
      </c>
      <c r="L48" s="168" t="s">
        <v>119</v>
      </c>
      <c r="M48" s="171" t="s">
        <v>502</v>
      </c>
      <c r="N48" s="117"/>
      <c r="O48" s="173">
        <v>9.0343864991752308E-3</v>
      </c>
      <c r="P48" s="174">
        <v>0.10740401437746114</v>
      </c>
      <c r="Q48" s="174">
        <v>0.25166856997842912</v>
      </c>
      <c r="R48" s="174">
        <v>0.2583909878557244</v>
      </c>
      <c r="S48" s="10" t="str">
        <f>VLOOKUP(B48,'Lake AIS'!$B$2:$D$31,3,0)</f>
        <v>Eurasian watermilfoil</v>
      </c>
      <c r="T48" s="178">
        <f>VLOOKUP(B48,'Lake TMDL Reductions'!$B$2:$G$50,5,0)</f>
        <v>13044.736539999998</v>
      </c>
      <c r="U48" s="179" t="s">
        <v>3209</v>
      </c>
    </row>
    <row r="49" spans="1:21" ht="15.6" customHeight="1" x14ac:dyDescent="0.25">
      <c r="A49" s="128" t="s">
        <v>802</v>
      </c>
      <c r="B49" s="112" t="s">
        <v>147</v>
      </c>
      <c r="C49" s="111" t="s">
        <v>148</v>
      </c>
      <c r="D49" s="111">
        <v>47015900</v>
      </c>
      <c r="E49" s="111">
        <v>1712</v>
      </c>
      <c r="F49" s="111">
        <v>222</v>
      </c>
      <c r="G49" s="111" t="s">
        <v>3238</v>
      </c>
      <c r="H49" s="168" t="s">
        <v>118</v>
      </c>
      <c r="I49" s="111">
        <v>100</v>
      </c>
      <c r="J49" s="111">
        <v>2.4</v>
      </c>
      <c r="K49" s="152">
        <v>1.1000000000000001</v>
      </c>
      <c r="L49" s="168" t="s">
        <v>119</v>
      </c>
      <c r="M49" s="113" t="e">
        <v>#N/A</v>
      </c>
      <c r="N49" s="117"/>
      <c r="O49" s="173">
        <v>8.4654145671094819E-3</v>
      </c>
      <c r="P49" s="174">
        <v>0.17665535927680534</v>
      </c>
      <c r="Q49" s="174">
        <v>0.75653687585890972</v>
      </c>
      <c r="R49" s="174">
        <v>0.61577369675418869</v>
      </c>
      <c r="S49" s="10"/>
      <c r="T49" s="178">
        <f>VLOOKUP(B49,'Lake TMDL Reductions'!$B$2:$G$24,5,0)</f>
        <v>201.1</v>
      </c>
      <c r="U49" s="179" t="s">
        <v>3204</v>
      </c>
    </row>
    <row r="50" spans="1:21" ht="15.6" customHeight="1" x14ac:dyDescent="0.25">
      <c r="A50" s="128" t="s">
        <v>590</v>
      </c>
      <c r="B50" s="112" t="s">
        <v>145</v>
      </c>
      <c r="C50" s="111" t="s">
        <v>146</v>
      </c>
      <c r="D50" s="111">
        <v>34016900</v>
      </c>
      <c r="E50" s="111">
        <v>1647</v>
      </c>
      <c r="F50" s="111">
        <v>1555</v>
      </c>
      <c r="G50" s="111" t="s">
        <v>3238</v>
      </c>
      <c r="H50" s="168" t="s">
        <v>118</v>
      </c>
      <c r="I50" s="111">
        <v>95</v>
      </c>
      <c r="J50" s="111">
        <v>4.5999999999999996</v>
      </c>
      <c r="K50" s="152">
        <v>2.1</v>
      </c>
      <c r="L50" s="168" t="s">
        <v>119</v>
      </c>
      <c r="M50" s="170" t="s">
        <v>503</v>
      </c>
      <c r="N50" s="117"/>
      <c r="O50" s="174">
        <v>0.24944446536853604</v>
      </c>
      <c r="P50" s="174">
        <v>0.48319466938605549</v>
      </c>
      <c r="Q50" s="174">
        <v>0.33633384806598621</v>
      </c>
      <c r="R50" s="175">
        <v>8.6030001922832264E-2</v>
      </c>
      <c r="S50" s="10"/>
      <c r="T50" s="178" t="e">
        <f>VLOOKUP(B50,'Lake TMDL Reductions'!$B$2:$G$24,5,0)</f>
        <v>#N/A</v>
      </c>
      <c r="U50" s="179" t="s">
        <v>3190</v>
      </c>
    </row>
    <row r="51" spans="1:21" ht="15.6" customHeight="1" x14ac:dyDescent="0.25">
      <c r="A51" s="128" t="s">
        <v>595</v>
      </c>
      <c r="B51" s="112" t="s">
        <v>264</v>
      </c>
      <c r="C51" s="111" t="s">
        <v>265</v>
      </c>
      <c r="D51" s="111">
        <v>47006100</v>
      </c>
      <c r="E51" s="111">
        <v>1670</v>
      </c>
      <c r="F51" s="111">
        <v>184</v>
      </c>
      <c r="G51" s="111" t="s">
        <v>3239</v>
      </c>
      <c r="H51" s="167" t="s">
        <v>137</v>
      </c>
      <c r="I51" s="111">
        <v>67</v>
      </c>
      <c r="J51" s="111">
        <v>5.2</v>
      </c>
      <c r="K51" s="152">
        <v>2.4</v>
      </c>
      <c r="L51" s="168" t="s">
        <v>119</v>
      </c>
      <c r="M51" s="171" t="s">
        <v>502</v>
      </c>
      <c r="N51" s="117"/>
      <c r="O51" s="173">
        <v>2.2845275181723784E-2</v>
      </c>
      <c r="P51" s="175">
        <v>9.2162606668401786E-2</v>
      </c>
      <c r="Q51" s="175">
        <v>5.4517133956386299E-2</v>
      </c>
      <c r="R51" s="173">
        <v>2.5594878809190234E-2</v>
      </c>
      <c r="S51" s="176" t="str">
        <f>VLOOKUP(B51,'Lake AIS'!$B$2:$D$31,3,0)</f>
        <v>curly-leaf pondweed</v>
      </c>
      <c r="T51" s="177">
        <f>VLOOKUP(B51,'Lake TMDL Reductions'!$B$2:$G$24,5,0)</f>
        <v>0</v>
      </c>
      <c r="U51" s="179" t="s">
        <v>3186</v>
      </c>
    </row>
    <row r="52" spans="1:21" ht="15.6" customHeight="1" x14ac:dyDescent="0.25">
      <c r="A52" s="128" t="s">
        <v>803</v>
      </c>
      <c r="B52" s="112" t="s">
        <v>350</v>
      </c>
      <c r="C52" s="111" t="s">
        <v>351</v>
      </c>
      <c r="D52" s="111">
        <v>43001200</v>
      </c>
      <c r="E52" s="111">
        <v>1708</v>
      </c>
      <c r="F52" s="111">
        <v>369</v>
      </c>
      <c r="G52" s="111" t="s">
        <v>596</v>
      </c>
      <c r="H52" s="168" t="s">
        <v>118</v>
      </c>
      <c r="I52" s="111">
        <v>100</v>
      </c>
      <c r="J52" s="111">
        <v>3.7</v>
      </c>
      <c r="K52" s="152">
        <v>1.8</v>
      </c>
      <c r="L52" s="168" t="s">
        <v>119</v>
      </c>
      <c r="M52" s="171" t="s">
        <v>502</v>
      </c>
      <c r="N52" s="117"/>
      <c r="O52" s="173">
        <v>1.4973855173506577E-2</v>
      </c>
      <c r="P52" s="174">
        <v>0.10362543232618458</v>
      </c>
      <c r="Q52" s="174">
        <v>0.14530185390587863</v>
      </c>
      <c r="R52" s="174">
        <v>0.14350688199980563</v>
      </c>
      <c r="S52" s="10"/>
      <c r="T52" s="178">
        <f>VLOOKUP(B52,'Lake TMDL Reductions'!$B$2:$G$24,5,0)</f>
        <v>3602.2</v>
      </c>
      <c r="U52" s="179" t="s">
        <v>3192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48"/>
  <sheetViews>
    <sheetView workbookViewId="0">
      <pane ySplit="1" topLeftCell="A454" activePane="bottomLeft" state="frozen"/>
      <selection activeCell="E1" sqref="E1"/>
      <selection pane="bottomLeft" activeCell="F470" sqref="F470"/>
    </sheetView>
  </sheetViews>
  <sheetFormatPr defaultRowHeight="15" x14ac:dyDescent="0.25"/>
  <cols>
    <col min="1" max="1" width="13.42578125" style="70" bestFit="1" customWidth="1"/>
    <col min="2" max="2" width="10.42578125" bestFit="1" customWidth="1"/>
    <col min="3" max="3" width="30.28515625" bestFit="1" customWidth="1"/>
    <col min="4" max="4" width="16.5703125" bestFit="1" customWidth="1"/>
    <col min="5" max="5" width="18.42578125" style="9" bestFit="1" customWidth="1"/>
    <col min="6" max="6" width="27" style="9" customWidth="1"/>
    <col min="7" max="7" width="15.140625" style="9" bestFit="1" customWidth="1"/>
    <col min="8" max="8" width="18.42578125" style="9" bestFit="1" customWidth="1"/>
    <col min="9" max="9" width="13.5703125" style="9" bestFit="1" customWidth="1"/>
    <col min="10" max="10" width="19" style="9" customWidth="1"/>
    <col min="11" max="11" width="17.42578125" style="9" bestFit="1" customWidth="1"/>
    <col min="12" max="12" width="17.7109375" style="9" bestFit="1" customWidth="1"/>
    <col min="13" max="13" width="14.5703125" style="9" customWidth="1"/>
    <col min="14" max="14" width="14.42578125" style="9" customWidth="1"/>
    <col min="15" max="15" width="20.28515625" style="9" bestFit="1" customWidth="1"/>
    <col min="16" max="16" width="20.5703125" style="9" bestFit="1" customWidth="1"/>
    <col min="17" max="17" width="11" style="9" bestFit="1" customWidth="1"/>
    <col min="18" max="18" width="11.140625" style="9" bestFit="1" customWidth="1"/>
    <col min="19" max="19" width="14.7109375" style="9" bestFit="1" customWidth="1"/>
    <col min="20" max="20" width="13.5703125" style="9" bestFit="1" customWidth="1"/>
    <col min="21" max="21" width="12" style="9" bestFit="1" customWidth="1"/>
    <col min="22" max="22" width="20.42578125" bestFit="1" customWidth="1"/>
  </cols>
  <sheetData>
    <row r="1" spans="1:22" x14ac:dyDescent="0.25">
      <c r="A1" s="77" t="s">
        <v>702</v>
      </c>
      <c r="B1" s="76" t="s">
        <v>864</v>
      </c>
      <c r="C1" s="76" t="s">
        <v>3164</v>
      </c>
      <c r="D1" s="76" t="s">
        <v>877</v>
      </c>
      <c r="E1" s="76" t="s">
        <v>911</v>
      </c>
      <c r="F1" s="76" t="s">
        <v>912</v>
      </c>
      <c r="G1" s="76" t="s">
        <v>913</v>
      </c>
      <c r="H1" s="76" t="s">
        <v>914</v>
      </c>
      <c r="I1" s="76" t="s">
        <v>915</v>
      </c>
      <c r="J1" s="76" t="s">
        <v>916</v>
      </c>
      <c r="K1" s="76" t="s">
        <v>917</v>
      </c>
      <c r="L1" s="76" t="s">
        <v>918</v>
      </c>
      <c r="M1" s="76" t="s">
        <v>919</v>
      </c>
      <c r="N1" s="76" t="s">
        <v>920</v>
      </c>
      <c r="O1" s="76" t="s">
        <v>921</v>
      </c>
      <c r="P1" s="76" t="s">
        <v>922</v>
      </c>
      <c r="Q1" s="76" t="s">
        <v>923</v>
      </c>
      <c r="R1" s="76" t="s">
        <v>924</v>
      </c>
      <c r="S1" s="76" t="s">
        <v>925</v>
      </c>
      <c r="T1" s="76" t="s">
        <v>926</v>
      </c>
      <c r="U1" s="76" t="s">
        <v>927</v>
      </c>
      <c r="V1" s="76" t="s">
        <v>928</v>
      </c>
    </row>
    <row r="2" spans="1:22" x14ac:dyDescent="0.25">
      <c r="A2" s="70" t="e">
        <f>VLOOKUP(B2,'Lake Assessments'!$D$2:$E$52,2,0)</f>
        <v>#N/A</v>
      </c>
      <c r="B2">
        <v>67000200</v>
      </c>
      <c r="C2" t="s">
        <v>929</v>
      </c>
      <c r="D2" t="s">
        <v>878</v>
      </c>
      <c r="E2" s="107">
        <v>36388</v>
      </c>
      <c r="F2" s="9">
        <v>1</v>
      </c>
      <c r="G2" s="9">
        <v>3</v>
      </c>
      <c r="H2" s="9">
        <v>-75</v>
      </c>
      <c r="I2" s="9">
        <v>-61.038961</v>
      </c>
      <c r="J2" s="9">
        <v>1</v>
      </c>
      <c r="K2" s="9">
        <v>1</v>
      </c>
      <c r="L2" s="9">
        <v>1</v>
      </c>
      <c r="M2" s="9">
        <v>3</v>
      </c>
      <c r="N2" s="9">
        <v>3</v>
      </c>
      <c r="O2" s="9">
        <v>-75</v>
      </c>
      <c r="P2" s="9">
        <v>-75</v>
      </c>
      <c r="Q2" s="9">
        <v>-61.038961</v>
      </c>
      <c r="R2" s="9">
        <v>-61.038961</v>
      </c>
      <c r="S2" s="9" t="s">
        <v>931</v>
      </c>
      <c r="T2" s="9">
        <v>1821.3511590000001</v>
      </c>
      <c r="U2" s="9">
        <v>80989.222227000006</v>
      </c>
      <c r="V2" t="s">
        <v>932</v>
      </c>
    </row>
    <row r="3" spans="1:22" x14ac:dyDescent="0.25">
      <c r="A3" s="70" t="e">
        <f>VLOOKUP(B3,'Lake Assessments'!$D$2:$E$52,2,0)</f>
        <v>#N/A</v>
      </c>
      <c r="B3">
        <v>67001200</v>
      </c>
      <c r="C3" t="s">
        <v>933</v>
      </c>
      <c r="D3" t="s">
        <v>934</v>
      </c>
      <c r="E3" s="107">
        <v>38929</v>
      </c>
      <c r="F3" s="9">
        <v>6</v>
      </c>
      <c r="G3" s="9">
        <v>13.063945</v>
      </c>
      <c r="H3" s="9">
        <v>50</v>
      </c>
      <c r="I3" s="9">
        <v>69.661626999999996</v>
      </c>
      <c r="J3" s="9">
        <v>1</v>
      </c>
      <c r="K3" s="9">
        <v>6</v>
      </c>
      <c r="L3" s="9">
        <v>6</v>
      </c>
      <c r="M3" s="9">
        <v>13.063945</v>
      </c>
      <c r="N3" s="9">
        <v>13.063945</v>
      </c>
      <c r="O3" s="9">
        <v>50</v>
      </c>
      <c r="P3" s="9">
        <v>50</v>
      </c>
      <c r="Q3" s="9">
        <v>69.661626999999996</v>
      </c>
      <c r="R3" s="9">
        <v>69.661626999999996</v>
      </c>
      <c r="S3" s="9" t="s">
        <v>931</v>
      </c>
      <c r="T3" s="9">
        <v>703.91685099999995</v>
      </c>
      <c r="U3" s="9">
        <v>23402.568973000001</v>
      </c>
      <c r="V3" t="s">
        <v>935</v>
      </c>
    </row>
    <row r="4" spans="1:22" x14ac:dyDescent="0.25">
      <c r="A4" s="70" t="e">
        <f>VLOOKUP(B4,'Lake Assessments'!$D$2:$E$52,2,0)</f>
        <v>#N/A</v>
      </c>
      <c r="B4">
        <v>59000100</v>
      </c>
      <c r="C4" t="s">
        <v>936</v>
      </c>
      <c r="D4" t="s">
        <v>934</v>
      </c>
      <c r="E4" s="107">
        <v>39272</v>
      </c>
      <c r="F4" s="9">
        <v>2</v>
      </c>
      <c r="G4" s="9">
        <v>4.2426409999999999</v>
      </c>
      <c r="H4" s="9">
        <v>-60</v>
      </c>
      <c r="I4" s="9">
        <v>-46.966991</v>
      </c>
      <c r="J4" s="9">
        <v>2</v>
      </c>
      <c r="K4" s="9">
        <v>2</v>
      </c>
      <c r="L4" s="9">
        <v>4</v>
      </c>
      <c r="M4" s="9">
        <v>4.2426409999999999</v>
      </c>
      <c r="N4" s="9">
        <v>7.5</v>
      </c>
      <c r="O4" s="9">
        <v>-60</v>
      </c>
      <c r="P4" s="9">
        <v>-20</v>
      </c>
      <c r="Q4" s="9">
        <v>-46.966991</v>
      </c>
      <c r="R4" s="9">
        <v>-6.25</v>
      </c>
      <c r="S4" s="9" t="s">
        <v>931</v>
      </c>
      <c r="T4" s="9">
        <v>5578.5279099999998</v>
      </c>
      <c r="U4" s="9">
        <v>387666.11172500002</v>
      </c>
      <c r="V4" t="s">
        <v>932</v>
      </c>
    </row>
    <row r="5" spans="1:22" x14ac:dyDescent="0.25">
      <c r="A5" s="70" t="e">
        <f>VLOOKUP(B5,'Lake Assessments'!$D$2:$E$52,2,0)</f>
        <v>#N/A</v>
      </c>
      <c r="B5">
        <v>51008100</v>
      </c>
      <c r="C5" t="s">
        <v>937</v>
      </c>
      <c r="D5" t="s">
        <v>878</v>
      </c>
      <c r="E5" s="107">
        <v>40379</v>
      </c>
      <c r="F5" s="9">
        <v>2</v>
      </c>
      <c r="G5" s="9">
        <v>7.7781750000000001</v>
      </c>
      <c r="H5" s="9">
        <v>-50</v>
      </c>
      <c r="I5" s="9">
        <v>1.0152540000000001</v>
      </c>
      <c r="J5" s="9">
        <v>2</v>
      </c>
      <c r="K5" s="9">
        <v>2</v>
      </c>
      <c r="L5" s="9">
        <v>2</v>
      </c>
      <c r="M5" s="9">
        <v>5.656854</v>
      </c>
      <c r="N5" s="9">
        <v>7.7781750000000001</v>
      </c>
      <c r="O5" s="9">
        <v>-50</v>
      </c>
      <c r="P5" s="9">
        <v>-50</v>
      </c>
      <c r="Q5" s="9">
        <v>-26.53436</v>
      </c>
      <c r="R5" s="9">
        <v>1.0152540000000001</v>
      </c>
      <c r="S5" s="9" t="s">
        <v>931</v>
      </c>
      <c r="T5" s="9">
        <v>4877.5998410000002</v>
      </c>
      <c r="U5" s="9">
        <v>724399.19779899996</v>
      </c>
      <c r="V5" t="s">
        <v>932</v>
      </c>
    </row>
    <row r="6" spans="1:22" x14ac:dyDescent="0.25">
      <c r="A6" s="70" t="e">
        <f>VLOOKUP(B6,'Lake Assessments'!$D$2:$E$52,2,0)</f>
        <v>#N/A</v>
      </c>
      <c r="B6">
        <v>32007200</v>
      </c>
      <c r="C6" t="s">
        <v>938</v>
      </c>
      <c r="D6" t="s">
        <v>878</v>
      </c>
      <c r="E6" s="107">
        <v>41092</v>
      </c>
      <c r="F6" s="9">
        <v>3</v>
      </c>
      <c r="G6" s="9">
        <v>10.392305</v>
      </c>
      <c r="H6" s="9">
        <v>-25</v>
      </c>
      <c r="I6" s="9">
        <v>34.964998000000001</v>
      </c>
      <c r="J6" s="9">
        <v>2</v>
      </c>
      <c r="K6" s="9">
        <v>1</v>
      </c>
      <c r="L6" s="9">
        <v>3</v>
      </c>
      <c r="M6" s="9">
        <v>3</v>
      </c>
      <c r="N6" s="9">
        <v>10.392305</v>
      </c>
      <c r="O6" s="9">
        <v>-75</v>
      </c>
      <c r="P6" s="9">
        <v>-25</v>
      </c>
      <c r="Q6" s="9">
        <v>-61.038961</v>
      </c>
      <c r="R6" s="9">
        <v>34.964998000000001</v>
      </c>
      <c r="S6" s="9" t="s">
        <v>931</v>
      </c>
      <c r="T6" s="9">
        <v>4729.2340729999996</v>
      </c>
      <c r="U6" s="9">
        <v>939700.39701800002</v>
      </c>
      <c r="V6" t="s">
        <v>932</v>
      </c>
    </row>
    <row r="7" spans="1:22" x14ac:dyDescent="0.25">
      <c r="A7" s="70" t="e">
        <f>VLOOKUP(B7,'Lake Assessments'!$D$2:$E$52,2,0)</f>
        <v>#N/A</v>
      </c>
      <c r="B7">
        <v>51010500</v>
      </c>
      <c r="C7" t="s">
        <v>940</v>
      </c>
      <c r="D7" t="s">
        <v>941</v>
      </c>
      <c r="E7" s="107">
        <v>41060</v>
      </c>
      <c r="F7" s="9">
        <v>6</v>
      </c>
      <c r="G7" s="9">
        <v>13.472194</v>
      </c>
      <c r="H7" s="9">
        <v>50</v>
      </c>
      <c r="I7" s="9">
        <v>74.963553000000005</v>
      </c>
      <c r="J7" s="9">
        <v>3</v>
      </c>
      <c r="K7" s="9">
        <v>5</v>
      </c>
      <c r="L7" s="9">
        <v>11</v>
      </c>
      <c r="M7" s="9">
        <v>12.521981</v>
      </c>
      <c r="N7" s="9">
        <v>18.995215000000002</v>
      </c>
      <c r="O7" s="9">
        <v>25</v>
      </c>
      <c r="P7" s="9">
        <v>175</v>
      </c>
      <c r="Q7" s="9">
        <v>62.623125999999999</v>
      </c>
      <c r="R7" s="9">
        <v>146.69110000000001</v>
      </c>
      <c r="S7" s="9" t="s">
        <v>931</v>
      </c>
      <c r="T7" s="9">
        <v>6364.9352900000004</v>
      </c>
      <c r="U7" s="9">
        <v>680413.08261599997</v>
      </c>
      <c r="V7" t="s">
        <v>935</v>
      </c>
    </row>
    <row r="8" spans="1:22" x14ac:dyDescent="0.25">
      <c r="A8" s="70" t="e">
        <f>VLOOKUP(B8,'Lake Assessments'!$D$2:$E$52,2,0)</f>
        <v>#N/A</v>
      </c>
      <c r="B8">
        <v>51006500</v>
      </c>
      <c r="C8" t="s">
        <v>879</v>
      </c>
      <c r="D8" t="s">
        <v>878</v>
      </c>
      <c r="E8" s="107">
        <v>40337</v>
      </c>
      <c r="F8" s="9">
        <v>0</v>
      </c>
      <c r="G8" s="9">
        <v>0</v>
      </c>
      <c r="H8" s="9">
        <v>-100</v>
      </c>
      <c r="I8" s="9">
        <v>-100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-100</v>
      </c>
      <c r="P8" s="9">
        <v>-100</v>
      </c>
      <c r="Q8" s="9">
        <v>-100</v>
      </c>
      <c r="R8" s="9">
        <v>-100</v>
      </c>
      <c r="S8" s="9" t="s">
        <v>931</v>
      </c>
      <c r="T8" s="9">
        <v>992.28479300000004</v>
      </c>
      <c r="U8" s="9">
        <v>36709.281636</v>
      </c>
      <c r="V8" t="s">
        <v>932</v>
      </c>
    </row>
    <row r="9" spans="1:22" x14ac:dyDescent="0.25">
      <c r="A9" s="70" t="e">
        <f>VLOOKUP(B9,'Lake Assessments'!$D$2:$E$52,2,0)</f>
        <v>#N/A</v>
      </c>
      <c r="B9">
        <v>51011100</v>
      </c>
      <c r="C9" t="s">
        <v>879</v>
      </c>
      <c r="D9" t="s">
        <v>878</v>
      </c>
      <c r="E9" s="107">
        <v>38875</v>
      </c>
      <c r="F9" s="9">
        <v>2</v>
      </c>
      <c r="G9" s="9">
        <v>5.656854</v>
      </c>
      <c r="H9" s="9">
        <v>-50</v>
      </c>
      <c r="I9" s="9">
        <v>-26.53436</v>
      </c>
      <c r="J9" s="9">
        <v>1</v>
      </c>
      <c r="K9" s="9">
        <v>2</v>
      </c>
      <c r="L9" s="9">
        <v>2</v>
      </c>
      <c r="M9" s="9">
        <v>5.656854</v>
      </c>
      <c r="N9" s="9">
        <v>5.656854</v>
      </c>
      <c r="O9" s="9">
        <v>-50</v>
      </c>
      <c r="P9" s="9">
        <v>-50</v>
      </c>
      <c r="Q9" s="9">
        <v>-26.53436</v>
      </c>
      <c r="R9" s="9">
        <v>-26.53436</v>
      </c>
      <c r="S9" s="9" t="s">
        <v>931</v>
      </c>
      <c r="T9" s="9">
        <v>1555.8324170000001</v>
      </c>
      <c r="U9" s="9">
        <v>56984.886587000001</v>
      </c>
      <c r="V9" t="s">
        <v>932</v>
      </c>
    </row>
    <row r="10" spans="1:22" x14ac:dyDescent="0.25">
      <c r="A10" s="70" t="e">
        <f>VLOOKUP(B10,'Lake Assessments'!$D$2:$E$52,2,0)</f>
        <v>#N/A</v>
      </c>
      <c r="B10">
        <v>51010400</v>
      </c>
      <c r="C10" t="s">
        <v>879</v>
      </c>
      <c r="D10" t="s">
        <v>878</v>
      </c>
      <c r="E10" s="107">
        <v>40345</v>
      </c>
      <c r="F10" s="9">
        <v>5</v>
      </c>
      <c r="G10" s="9">
        <v>10.733126</v>
      </c>
      <c r="H10" s="9">
        <v>25</v>
      </c>
      <c r="I10" s="9">
        <v>39.391250999999997</v>
      </c>
      <c r="J10" s="9">
        <v>1</v>
      </c>
      <c r="K10" s="9">
        <v>5</v>
      </c>
      <c r="L10" s="9">
        <v>5</v>
      </c>
      <c r="M10" s="9">
        <v>10.733126</v>
      </c>
      <c r="N10" s="9">
        <v>10.733126</v>
      </c>
      <c r="O10" s="9">
        <v>25</v>
      </c>
      <c r="P10" s="9">
        <v>25</v>
      </c>
      <c r="Q10" s="9">
        <v>39.391250999999997</v>
      </c>
      <c r="R10" s="9">
        <v>39.391250999999997</v>
      </c>
      <c r="S10" s="9" t="s">
        <v>931</v>
      </c>
      <c r="T10" s="9">
        <v>4757.1235360000001</v>
      </c>
      <c r="U10" s="9">
        <v>297800.211342</v>
      </c>
      <c r="V10" t="s">
        <v>935</v>
      </c>
    </row>
    <row r="11" spans="1:22" x14ac:dyDescent="0.25">
      <c r="A11" s="70" t="e">
        <f>VLOOKUP(B11,'Lake Assessments'!$D$2:$E$52,2,0)</f>
        <v>#N/A</v>
      </c>
      <c r="B11">
        <v>51005400</v>
      </c>
      <c r="C11" t="s">
        <v>942</v>
      </c>
      <c r="D11" t="s">
        <v>878</v>
      </c>
      <c r="E11" s="107">
        <v>35261</v>
      </c>
      <c r="F11" s="9">
        <v>3</v>
      </c>
      <c r="G11" s="9">
        <v>8.0829039999999992</v>
      </c>
      <c r="H11" s="9">
        <v>-25</v>
      </c>
      <c r="I11" s="9">
        <v>4.9727759999999996</v>
      </c>
      <c r="J11" s="9">
        <v>1</v>
      </c>
      <c r="K11" s="9">
        <v>3</v>
      </c>
      <c r="L11" s="9">
        <v>3</v>
      </c>
      <c r="M11" s="9">
        <v>8.0829039999999992</v>
      </c>
      <c r="N11" s="9">
        <v>8.0829039999999992</v>
      </c>
      <c r="O11" s="9">
        <v>-25</v>
      </c>
      <c r="P11" s="9">
        <v>-25</v>
      </c>
      <c r="Q11" s="9">
        <v>4.9727759999999996</v>
      </c>
      <c r="R11" s="9">
        <v>4.9727759999999996</v>
      </c>
      <c r="S11" s="9" t="s">
        <v>931</v>
      </c>
      <c r="T11" s="9">
        <v>2485.258163</v>
      </c>
      <c r="U11" s="9">
        <v>429902.59836800001</v>
      </c>
      <c r="V11" t="s">
        <v>932</v>
      </c>
    </row>
    <row r="12" spans="1:22" x14ac:dyDescent="0.25">
      <c r="A12" s="70" t="e">
        <f>VLOOKUP(B12,'Lake Assessments'!$D$2:$E$52,2,0)</f>
        <v>#N/A</v>
      </c>
      <c r="B12">
        <v>53002000</v>
      </c>
      <c r="C12" t="s">
        <v>943</v>
      </c>
      <c r="D12" t="s">
        <v>878</v>
      </c>
      <c r="E12" s="107">
        <v>37774</v>
      </c>
      <c r="F12" s="9">
        <v>4</v>
      </c>
      <c r="G12" s="9">
        <v>10.5</v>
      </c>
      <c r="H12" s="9">
        <v>0</v>
      </c>
      <c r="I12" s="9">
        <v>36.363636</v>
      </c>
      <c r="J12" s="9">
        <v>2</v>
      </c>
      <c r="K12" s="9">
        <v>2</v>
      </c>
      <c r="L12" s="9">
        <v>4</v>
      </c>
      <c r="M12" s="9">
        <v>4.9497470000000003</v>
      </c>
      <c r="N12" s="9">
        <v>10.5</v>
      </c>
      <c r="O12" s="9">
        <v>-50</v>
      </c>
      <c r="P12" s="9">
        <v>0</v>
      </c>
      <c r="Q12" s="9">
        <v>-35.717565</v>
      </c>
      <c r="R12" s="9">
        <v>36.363636</v>
      </c>
      <c r="S12" s="9" t="s">
        <v>931</v>
      </c>
      <c r="T12" s="9">
        <v>10869.308132</v>
      </c>
      <c r="U12" s="9">
        <v>2069291.1271629999</v>
      </c>
      <c r="V12" t="s">
        <v>935</v>
      </c>
    </row>
    <row r="13" spans="1:22" x14ac:dyDescent="0.25">
      <c r="A13" s="70" t="e">
        <f>VLOOKUP(B13,'Lake Assessments'!$D$2:$E$52,2,0)</f>
        <v>#N/A</v>
      </c>
      <c r="B13">
        <v>53003300</v>
      </c>
      <c r="C13" t="s">
        <v>944</v>
      </c>
      <c r="D13" t="s">
        <v>941</v>
      </c>
      <c r="E13" s="107">
        <v>38937</v>
      </c>
      <c r="F13" s="9">
        <v>4</v>
      </c>
      <c r="G13" s="9">
        <v>8.5</v>
      </c>
      <c r="H13" s="9">
        <v>0</v>
      </c>
      <c r="I13" s="9">
        <v>10.389609999999999</v>
      </c>
      <c r="J13" s="9">
        <v>1</v>
      </c>
      <c r="K13" s="9">
        <v>4</v>
      </c>
      <c r="L13" s="9">
        <v>4</v>
      </c>
      <c r="M13" s="9">
        <v>8.5</v>
      </c>
      <c r="N13" s="9">
        <v>8.5</v>
      </c>
      <c r="O13" s="9">
        <v>0</v>
      </c>
      <c r="P13" s="9">
        <v>0</v>
      </c>
      <c r="Q13" s="9">
        <v>10.389609999999999</v>
      </c>
      <c r="R13" s="9">
        <v>10.389609999999999</v>
      </c>
      <c r="S13" s="9" t="s">
        <v>931</v>
      </c>
      <c r="T13" s="9">
        <v>3244.2491869999999</v>
      </c>
      <c r="U13" s="9">
        <v>522272.77295499999</v>
      </c>
      <c r="V13" t="s">
        <v>935</v>
      </c>
    </row>
    <row r="14" spans="1:22" x14ac:dyDescent="0.25">
      <c r="A14" s="70" t="e">
        <f>VLOOKUP(B14,'Lake Assessments'!$D$2:$E$52,2,0)</f>
        <v>#N/A</v>
      </c>
      <c r="B14">
        <v>51001100</v>
      </c>
      <c r="C14" t="s">
        <v>945</v>
      </c>
      <c r="D14" t="s">
        <v>941</v>
      </c>
      <c r="E14" s="107">
        <v>41109</v>
      </c>
      <c r="F14" s="9">
        <v>4</v>
      </c>
      <c r="G14" s="9">
        <v>8.5</v>
      </c>
      <c r="H14" s="9">
        <v>0</v>
      </c>
      <c r="I14" s="9">
        <v>10.389609999999999</v>
      </c>
      <c r="J14" s="9">
        <v>2</v>
      </c>
      <c r="K14" s="9">
        <v>4</v>
      </c>
      <c r="L14" s="9">
        <v>6</v>
      </c>
      <c r="M14" s="9">
        <v>8.5</v>
      </c>
      <c r="N14" s="9">
        <v>12.247449</v>
      </c>
      <c r="O14" s="9">
        <v>0</v>
      </c>
      <c r="P14" s="9">
        <v>50</v>
      </c>
      <c r="Q14" s="9">
        <v>10.389609999999999</v>
      </c>
      <c r="R14" s="9">
        <v>59.057775999999997</v>
      </c>
      <c r="S14" s="9" t="s">
        <v>931</v>
      </c>
      <c r="T14" s="9">
        <v>2331.1785030000001</v>
      </c>
      <c r="U14" s="9">
        <v>198562.90512499999</v>
      </c>
      <c r="V14" t="s">
        <v>935</v>
      </c>
    </row>
    <row r="15" spans="1:22" x14ac:dyDescent="0.25">
      <c r="A15" s="70" t="e">
        <f>VLOOKUP(B15,'Lake Assessments'!$D$2:$E$52,2,0)</f>
        <v>#N/A</v>
      </c>
      <c r="B15">
        <v>53002100</v>
      </c>
      <c r="C15" t="s">
        <v>946</v>
      </c>
      <c r="D15" t="s">
        <v>878</v>
      </c>
      <c r="E15" s="107">
        <v>37410</v>
      </c>
      <c r="F15" s="9">
        <v>1</v>
      </c>
      <c r="G15" s="9">
        <v>5</v>
      </c>
      <c r="H15" s="9">
        <v>-75</v>
      </c>
      <c r="I15" s="9">
        <v>-35.064934999999998</v>
      </c>
      <c r="J15" s="9">
        <v>2</v>
      </c>
      <c r="K15" s="9">
        <v>0</v>
      </c>
      <c r="L15" s="9">
        <v>1</v>
      </c>
      <c r="M15" s="9">
        <v>0</v>
      </c>
      <c r="N15" s="9">
        <v>5</v>
      </c>
      <c r="O15" s="9">
        <v>-100</v>
      </c>
      <c r="P15" s="9">
        <v>-75</v>
      </c>
      <c r="Q15" s="9">
        <v>-100</v>
      </c>
      <c r="R15" s="9">
        <v>-35.064934999999998</v>
      </c>
      <c r="S15" s="9" t="s">
        <v>931</v>
      </c>
      <c r="T15" s="9">
        <v>5876.0137240000004</v>
      </c>
      <c r="U15" s="9">
        <v>2101503.476423</v>
      </c>
      <c r="V15" t="s">
        <v>932</v>
      </c>
    </row>
    <row r="16" spans="1:22" x14ac:dyDescent="0.25">
      <c r="A16" s="70" t="e">
        <f>VLOOKUP(B16,'Lake Assessments'!$D$2:$E$52,2,0)</f>
        <v>#N/A</v>
      </c>
      <c r="B16">
        <v>51006800</v>
      </c>
      <c r="C16" t="s">
        <v>947</v>
      </c>
      <c r="D16" t="s">
        <v>878</v>
      </c>
      <c r="E16" s="107">
        <v>39601</v>
      </c>
      <c r="F16" s="9">
        <v>7</v>
      </c>
      <c r="G16" s="9">
        <v>14.36265</v>
      </c>
      <c r="H16" s="9">
        <v>75</v>
      </c>
      <c r="I16" s="9">
        <v>86.527922000000004</v>
      </c>
      <c r="J16" s="9">
        <v>2</v>
      </c>
      <c r="K16" s="9">
        <v>5</v>
      </c>
      <c r="L16" s="9">
        <v>7</v>
      </c>
      <c r="M16" s="9">
        <v>11.627553000000001</v>
      </c>
      <c r="N16" s="9">
        <v>14.36265</v>
      </c>
      <c r="O16" s="9">
        <v>25</v>
      </c>
      <c r="P16" s="9">
        <v>75</v>
      </c>
      <c r="Q16" s="9">
        <v>51.007187999999999</v>
      </c>
      <c r="R16" s="9">
        <v>86.527922000000004</v>
      </c>
      <c r="S16" s="9" t="s">
        <v>931</v>
      </c>
      <c r="T16" s="9">
        <v>2393.98981</v>
      </c>
      <c r="U16" s="9">
        <v>316872.17900599999</v>
      </c>
      <c r="V16" t="s">
        <v>935</v>
      </c>
    </row>
    <row r="17" spans="1:22" x14ac:dyDescent="0.25">
      <c r="A17" s="70" t="e">
        <f>VLOOKUP(B17,'Lake Assessments'!$D$2:$E$52,2,0)</f>
        <v>#N/A</v>
      </c>
      <c r="B17">
        <v>53002400</v>
      </c>
      <c r="C17" t="s">
        <v>948</v>
      </c>
      <c r="D17" t="s">
        <v>878</v>
      </c>
      <c r="E17" s="107">
        <v>40765</v>
      </c>
      <c r="F17" s="9">
        <v>0</v>
      </c>
      <c r="G17" s="9">
        <v>0</v>
      </c>
      <c r="H17" s="9">
        <v>-100</v>
      </c>
      <c r="I17" s="9">
        <v>-100</v>
      </c>
      <c r="J17" s="9">
        <v>2</v>
      </c>
      <c r="K17" s="9">
        <v>0</v>
      </c>
      <c r="L17" s="9">
        <v>6</v>
      </c>
      <c r="M17" s="9">
        <v>0</v>
      </c>
      <c r="N17" s="9">
        <v>13.063945</v>
      </c>
      <c r="O17" s="9">
        <v>-100</v>
      </c>
      <c r="P17" s="9">
        <v>50</v>
      </c>
      <c r="Q17" s="9">
        <v>-100</v>
      </c>
      <c r="R17" s="9">
        <v>69.661626999999996</v>
      </c>
      <c r="S17" s="9" t="s">
        <v>931</v>
      </c>
      <c r="T17" s="9">
        <v>33240.448569</v>
      </c>
      <c r="U17" s="9">
        <v>6844618.8686480001</v>
      </c>
      <c r="V17" t="s">
        <v>932</v>
      </c>
    </row>
    <row r="18" spans="1:22" x14ac:dyDescent="0.25">
      <c r="A18" s="70" t="e">
        <f>VLOOKUP(B18,'Lake Assessments'!$D$2:$E$52,2,0)</f>
        <v>#N/A</v>
      </c>
      <c r="B18">
        <v>53003100</v>
      </c>
      <c r="C18" t="s">
        <v>949</v>
      </c>
      <c r="D18" t="s">
        <v>941</v>
      </c>
      <c r="E18" s="107">
        <v>41121</v>
      </c>
      <c r="F18" s="9">
        <v>0</v>
      </c>
      <c r="G18" s="9">
        <v>0</v>
      </c>
      <c r="H18" s="9">
        <v>-100</v>
      </c>
      <c r="I18" s="9">
        <v>-100</v>
      </c>
      <c r="J18" s="9">
        <v>2</v>
      </c>
      <c r="K18" s="9">
        <v>0</v>
      </c>
      <c r="L18" s="9">
        <v>0</v>
      </c>
      <c r="M18" s="9">
        <v>0</v>
      </c>
      <c r="N18" s="9">
        <v>0</v>
      </c>
      <c r="O18" s="9">
        <v>-100</v>
      </c>
      <c r="P18" s="9">
        <v>-100</v>
      </c>
      <c r="Q18" s="9">
        <v>-100</v>
      </c>
      <c r="R18" s="9">
        <v>-100</v>
      </c>
      <c r="S18" s="9" t="s">
        <v>931</v>
      </c>
      <c r="T18" s="9">
        <v>1859.871441</v>
      </c>
      <c r="U18" s="9">
        <v>237919.48919600001</v>
      </c>
      <c r="V18" t="s">
        <v>932</v>
      </c>
    </row>
    <row r="19" spans="1:22" x14ac:dyDescent="0.25">
      <c r="A19" s="70" t="e">
        <f>VLOOKUP(B19,'Lake Assessments'!$D$2:$E$52,2,0)</f>
        <v>#N/A</v>
      </c>
      <c r="B19">
        <v>17004100</v>
      </c>
      <c r="C19" t="s">
        <v>950</v>
      </c>
      <c r="D19" t="s">
        <v>878</v>
      </c>
      <c r="E19" s="107">
        <v>41114</v>
      </c>
      <c r="F19" s="9">
        <v>0</v>
      </c>
      <c r="G19" s="9">
        <v>0</v>
      </c>
      <c r="H19" s="9">
        <v>-100</v>
      </c>
      <c r="I19" s="9">
        <v>-100</v>
      </c>
      <c r="J19" s="9">
        <v>3</v>
      </c>
      <c r="K19" s="9">
        <v>0</v>
      </c>
      <c r="L19" s="9">
        <v>0</v>
      </c>
      <c r="M19" s="9">
        <v>0</v>
      </c>
      <c r="N19" s="9">
        <v>0</v>
      </c>
      <c r="O19" s="9">
        <v>-100</v>
      </c>
      <c r="P19" s="9">
        <v>-100</v>
      </c>
      <c r="Q19" s="9">
        <v>-100</v>
      </c>
      <c r="R19" s="9">
        <v>-100</v>
      </c>
      <c r="S19" s="9" t="s">
        <v>931</v>
      </c>
      <c r="T19" s="9">
        <v>5326.5174420000003</v>
      </c>
      <c r="U19" s="9">
        <v>974509.39280999999</v>
      </c>
      <c r="V19" t="s">
        <v>932</v>
      </c>
    </row>
    <row r="20" spans="1:22" x14ac:dyDescent="0.25">
      <c r="A20" s="70" t="e">
        <f>VLOOKUP(B20,'Lake Assessments'!$D$2:$E$52,2,0)</f>
        <v>#N/A</v>
      </c>
      <c r="B20">
        <v>53001600</v>
      </c>
      <c r="C20" t="s">
        <v>952</v>
      </c>
      <c r="D20" t="s">
        <v>878</v>
      </c>
      <c r="E20" s="107">
        <v>38874</v>
      </c>
      <c r="F20" s="9">
        <v>9</v>
      </c>
      <c r="G20" s="9">
        <v>14.333333</v>
      </c>
      <c r="H20" s="9">
        <v>125</v>
      </c>
      <c r="I20" s="9">
        <v>86.147186000000005</v>
      </c>
      <c r="J20" s="9">
        <v>2</v>
      </c>
      <c r="K20" s="9">
        <v>8</v>
      </c>
      <c r="L20" s="9">
        <v>9</v>
      </c>
      <c r="M20" s="9">
        <v>14.333333</v>
      </c>
      <c r="N20" s="9">
        <v>15.202795999999999</v>
      </c>
      <c r="O20" s="9">
        <v>100</v>
      </c>
      <c r="P20" s="9">
        <v>125</v>
      </c>
      <c r="Q20" s="9">
        <v>86.147186000000005</v>
      </c>
      <c r="R20" s="9">
        <v>97.438906000000003</v>
      </c>
      <c r="S20" s="9" t="s">
        <v>931</v>
      </c>
      <c r="T20" s="9">
        <v>3162.4260979999999</v>
      </c>
      <c r="U20" s="9">
        <v>398304.70393000002</v>
      </c>
      <c r="V20" t="s">
        <v>935</v>
      </c>
    </row>
    <row r="21" spans="1:22" x14ac:dyDescent="0.25">
      <c r="A21" s="70" t="e">
        <f>VLOOKUP(B21,'Lake Assessments'!$D$2:$E$52,2,0)</f>
        <v>#N/A</v>
      </c>
      <c r="B21">
        <v>17004801</v>
      </c>
      <c r="C21" t="s">
        <v>953</v>
      </c>
      <c r="D21" t="s">
        <v>878</v>
      </c>
      <c r="E21" s="107">
        <v>40023</v>
      </c>
      <c r="F21" s="9">
        <v>0</v>
      </c>
      <c r="G21" s="9">
        <v>0</v>
      </c>
      <c r="H21" s="9">
        <v>-100</v>
      </c>
      <c r="I21" s="9">
        <v>-100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-100</v>
      </c>
      <c r="P21" s="9">
        <v>-100</v>
      </c>
      <c r="Q21" s="9">
        <v>-100</v>
      </c>
      <c r="R21" s="9">
        <v>-100</v>
      </c>
      <c r="S21" s="9" t="s">
        <v>931</v>
      </c>
      <c r="T21" s="9">
        <v>3625.4713409999999</v>
      </c>
      <c r="U21" s="9">
        <v>304393.12366600003</v>
      </c>
      <c r="V21" t="s">
        <v>932</v>
      </c>
    </row>
    <row r="22" spans="1:22" x14ac:dyDescent="0.25">
      <c r="A22" s="70" t="e">
        <f>VLOOKUP(B22,'Lake Assessments'!$D$2:$E$52,2,0)</f>
        <v>#N/A</v>
      </c>
      <c r="B22">
        <v>53000900</v>
      </c>
      <c r="C22" t="s">
        <v>954</v>
      </c>
      <c r="D22" t="s">
        <v>878</v>
      </c>
      <c r="E22" s="107">
        <v>41108</v>
      </c>
      <c r="F22" s="9">
        <v>0</v>
      </c>
      <c r="G22" s="9">
        <v>0</v>
      </c>
      <c r="H22" s="9">
        <v>-100</v>
      </c>
      <c r="I22" s="9">
        <v>-100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-100</v>
      </c>
      <c r="P22" s="9">
        <v>-100</v>
      </c>
      <c r="Q22" s="9">
        <v>-100</v>
      </c>
      <c r="R22" s="9">
        <v>-100</v>
      </c>
      <c r="S22" s="9" t="s">
        <v>931</v>
      </c>
      <c r="T22" s="9">
        <v>1098.346434</v>
      </c>
      <c r="U22" s="9">
        <v>39731.157954000002</v>
      </c>
      <c r="V22" t="s">
        <v>932</v>
      </c>
    </row>
    <row r="23" spans="1:22" x14ac:dyDescent="0.25">
      <c r="A23" s="70" t="e">
        <f>VLOOKUP(B23,'Lake Assessments'!$D$2:$E$52,2,0)</f>
        <v>#N/A</v>
      </c>
      <c r="B23">
        <v>51002400</v>
      </c>
      <c r="C23" t="s">
        <v>955</v>
      </c>
      <c r="D23" t="s">
        <v>878</v>
      </c>
      <c r="E23" s="107">
        <v>40332</v>
      </c>
      <c r="F23" s="9">
        <v>0</v>
      </c>
      <c r="G23" s="9">
        <v>0</v>
      </c>
      <c r="H23" s="9">
        <v>-100</v>
      </c>
      <c r="I23" s="9">
        <v>-100</v>
      </c>
      <c r="J23" s="9">
        <v>3</v>
      </c>
      <c r="K23" s="9">
        <v>0</v>
      </c>
      <c r="L23" s="9">
        <v>3</v>
      </c>
      <c r="M23" s="9">
        <v>0</v>
      </c>
      <c r="N23" s="9">
        <v>9.2376039999999993</v>
      </c>
      <c r="O23" s="9">
        <v>-100</v>
      </c>
      <c r="P23" s="9">
        <v>-25</v>
      </c>
      <c r="Q23" s="9">
        <v>-100</v>
      </c>
      <c r="R23" s="9">
        <v>19.968886999999999</v>
      </c>
      <c r="S23" s="9" t="s">
        <v>931</v>
      </c>
      <c r="T23" s="9">
        <v>6599.5613800000001</v>
      </c>
      <c r="U23" s="9">
        <v>1319458.1038259999</v>
      </c>
      <c r="V23" t="s">
        <v>932</v>
      </c>
    </row>
    <row r="24" spans="1:22" x14ac:dyDescent="0.25">
      <c r="A24" s="70" t="e">
        <f>VLOOKUP(B24,'Lake Assessments'!$D$2:$E$52,2,0)</f>
        <v>#N/A</v>
      </c>
      <c r="B24">
        <v>51002100</v>
      </c>
      <c r="C24" t="s">
        <v>956</v>
      </c>
      <c r="D24" t="s">
        <v>878</v>
      </c>
      <c r="E24" s="107">
        <v>40707</v>
      </c>
      <c r="F24" s="9">
        <v>4</v>
      </c>
      <c r="G24" s="9">
        <v>9.5</v>
      </c>
      <c r="H24" s="9">
        <v>0</v>
      </c>
      <c r="I24" s="9">
        <v>23.376622999999999</v>
      </c>
      <c r="J24" s="9">
        <v>3</v>
      </c>
      <c r="K24" s="9">
        <v>1</v>
      </c>
      <c r="L24" s="9">
        <v>4</v>
      </c>
      <c r="M24" s="9">
        <v>3</v>
      </c>
      <c r="N24" s="9">
        <v>11.5</v>
      </c>
      <c r="O24" s="9">
        <v>-75</v>
      </c>
      <c r="P24" s="9">
        <v>0</v>
      </c>
      <c r="Q24" s="9">
        <v>-61.038961</v>
      </c>
      <c r="R24" s="9">
        <v>49.350648999999997</v>
      </c>
      <c r="S24" s="9" t="s">
        <v>931</v>
      </c>
      <c r="T24" s="9">
        <v>2916.8172119999999</v>
      </c>
      <c r="U24" s="9">
        <v>496609.00971700001</v>
      </c>
      <c r="V24" t="s">
        <v>935</v>
      </c>
    </row>
    <row r="25" spans="1:22" x14ac:dyDescent="0.25">
      <c r="A25" s="70" t="e">
        <f>VLOOKUP(B25,'Lake Assessments'!$D$2:$E$52,2,0)</f>
        <v>#N/A</v>
      </c>
      <c r="B25">
        <v>53000700</v>
      </c>
      <c r="C25" t="s">
        <v>957</v>
      </c>
      <c r="D25" t="s">
        <v>878</v>
      </c>
      <c r="E25" s="107">
        <v>35219</v>
      </c>
      <c r="F25" s="9">
        <v>1</v>
      </c>
      <c r="G25" s="9">
        <v>3</v>
      </c>
      <c r="H25" s="9">
        <v>-75</v>
      </c>
      <c r="I25" s="9">
        <v>-61.038961</v>
      </c>
      <c r="J25" s="9">
        <v>1</v>
      </c>
      <c r="K25" s="9">
        <v>1</v>
      </c>
      <c r="L25" s="9">
        <v>1</v>
      </c>
      <c r="M25" s="9">
        <v>3</v>
      </c>
      <c r="N25" s="9">
        <v>3</v>
      </c>
      <c r="O25" s="9">
        <v>-75</v>
      </c>
      <c r="P25" s="9">
        <v>-75</v>
      </c>
      <c r="Q25" s="9">
        <v>-61.038961</v>
      </c>
      <c r="R25" s="9">
        <v>-61.038961</v>
      </c>
      <c r="S25" s="9" t="s">
        <v>931</v>
      </c>
      <c r="T25" s="9">
        <v>4860.7201539999996</v>
      </c>
      <c r="U25" s="9">
        <v>798101.92911699996</v>
      </c>
      <c r="V25" t="s">
        <v>932</v>
      </c>
    </row>
    <row r="26" spans="1:22" x14ac:dyDescent="0.25">
      <c r="A26" s="70" t="e">
        <f>VLOOKUP(B26,'Lake Assessments'!$D$2:$E$52,2,0)</f>
        <v>#N/A</v>
      </c>
      <c r="B26">
        <v>51004900</v>
      </c>
      <c r="C26" t="s">
        <v>958</v>
      </c>
      <c r="D26" t="s">
        <v>878</v>
      </c>
      <c r="E26" s="107">
        <v>41059</v>
      </c>
      <c r="F26" s="9">
        <v>3</v>
      </c>
      <c r="G26" s="9">
        <v>6.9282029999999999</v>
      </c>
      <c r="H26" s="9">
        <v>-25</v>
      </c>
      <c r="I26" s="9">
        <v>-10.023334999999999</v>
      </c>
      <c r="J26" s="9">
        <v>2</v>
      </c>
      <c r="K26" s="9">
        <v>3</v>
      </c>
      <c r="L26" s="9">
        <v>7</v>
      </c>
      <c r="M26" s="9">
        <v>6.9282029999999999</v>
      </c>
      <c r="N26" s="9">
        <v>14.740614000000001</v>
      </c>
      <c r="O26" s="9">
        <v>-25</v>
      </c>
      <c r="P26" s="9">
        <v>75</v>
      </c>
      <c r="Q26" s="9">
        <v>-10.023334999999999</v>
      </c>
      <c r="R26" s="9">
        <v>91.436550999999994</v>
      </c>
      <c r="S26" s="9" t="s">
        <v>931</v>
      </c>
      <c r="T26" s="9">
        <v>3563.55267</v>
      </c>
      <c r="U26" s="9">
        <v>767660.57913800003</v>
      </c>
      <c r="V26" t="s">
        <v>932</v>
      </c>
    </row>
    <row r="27" spans="1:22" x14ac:dyDescent="0.25">
      <c r="A27" s="70" t="e">
        <f>VLOOKUP(B27,'Lake Assessments'!$D$2:$E$52,2,0)</f>
        <v>#N/A</v>
      </c>
      <c r="B27">
        <v>17004802</v>
      </c>
      <c r="C27" t="s">
        <v>615</v>
      </c>
      <c r="D27" t="s">
        <v>878</v>
      </c>
      <c r="E27" s="107">
        <v>40023</v>
      </c>
      <c r="F27" s="9">
        <v>0</v>
      </c>
      <c r="G27" s="9">
        <v>0</v>
      </c>
      <c r="H27" s="9">
        <v>-100</v>
      </c>
      <c r="I27" s="9">
        <v>-100</v>
      </c>
      <c r="J27" s="9">
        <v>1</v>
      </c>
      <c r="K27" s="9">
        <v>0</v>
      </c>
      <c r="L27" s="9">
        <v>0</v>
      </c>
      <c r="M27" s="9">
        <v>0</v>
      </c>
      <c r="N27" s="9">
        <v>0</v>
      </c>
      <c r="O27" s="9">
        <v>-100</v>
      </c>
      <c r="P27" s="9">
        <v>-100</v>
      </c>
      <c r="Q27" s="9">
        <v>-100</v>
      </c>
      <c r="R27" s="9">
        <v>-100</v>
      </c>
      <c r="S27" s="9" t="s">
        <v>931</v>
      </c>
      <c r="T27" s="9">
        <v>7231.5424249999996</v>
      </c>
      <c r="U27" s="9">
        <v>852270.89386499999</v>
      </c>
      <c r="V27" t="s">
        <v>932</v>
      </c>
    </row>
    <row r="28" spans="1:22" x14ac:dyDescent="0.25">
      <c r="A28" s="70" t="e">
        <f>VLOOKUP(B28,'Lake Assessments'!$D$2:$E$52,2,0)</f>
        <v>#N/A</v>
      </c>
      <c r="B28">
        <v>51000600</v>
      </c>
      <c r="C28" t="s">
        <v>959</v>
      </c>
      <c r="D28" t="s">
        <v>878</v>
      </c>
      <c r="E28" s="107">
        <v>38876</v>
      </c>
      <c r="F28" s="9">
        <v>2</v>
      </c>
      <c r="G28" s="9">
        <v>4.2426409999999999</v>
      </c>
      <c r="H28" s="9">
        <v>-50</v>
      </c>
      <c r="I28" s="9">
        <v>-44.900770000000001</v>
      </c>
      <c r="J28" s="9">
        <v>1</v>
      </c>
      <c r="K28" s="9">
        <v>2</v>
      </c>
      <c r="L28" s="9">
        <v>2</v>
      </c>
      <c r="M28" s="9">
        <v>4.2426409999999999</v>
      </c>
      <c r="N28" s="9">
        <v>4.2426409999999999</v>
      </c>
      <c r="O28" s="9">
        <v>-50</v>
      </c>
      <c r="P28" s="9">
        <v>-50</v>
      </c>
      <c r="Q28" s="9">
        <v>-44.900770000000001</v>
      </c>
      <c r="R28" s="9">
        <v>-44.900770000000001</v>
      </c>
      <c r="S28" s="9" t="s">
        <v>931</v>
      </c>
      <c r="T28" s="9">
        <v>5552.1933719999997</v>
      </c>
      <c r="U28" s="9">
        <v>928913.14097499999</v>
      </c>
      <c r="V28" t="s">
        <v>932</v>
      </c>
    </row>
    <row r="29" spans="1:22" x14ac:dyDescent="0.25">
      <c r="A29" s="70" t="e">
        <f>VLOOKUP(B29,'Lake Assessments'!$D$2:$E$52,2,0)</f>
        <v>#N/A</v>
      </c>
      <c r="B29">
        <v>51002300</v>
      </c>
      <c r="C29" t="s">
        <v>879</v>
      </c>
      <c r="D29" t="s">
        <v>878</v>
      </c>
      <c r="E29" s="107">
        <v>41108</v>
      </c>
      <c r="F29" s="9">
        <v>2</v>
      </c>
      <c r="G29" s="9">
        <v>4.9497470000000003</v>
      </c>
      <c r="H29" s="9">
        <v>-50</v>
      </c>
      <c r="I29" s="9">
        <v>-35.717565</v>
      </c>
      <c r="J29" s="9">
        <v>2</v>
      </c>
      <c r="K29" s="9">
        <v>1</v>
      </c>
      <c r="L29" s="9">
        <v>2</v>
      </c>
      <c r="M29" s="9">
        <v>3</v>
      </c>
      <c r="N29" s="9">
        <v>4.9497470000000003</v>
      </c>
      <c r="O29" s="9">
        <v>-75</v>
      </c>
      <c r="P29" s="9">
        <v>-50</v>
      </c>
      <c r="Q29" s="9">
        <v>-61.038961</v>
      </c>
      <c r="R29" s="9">
        <v>-35.717565</v>
      </c>
      <c r="S29" s="9" t="s">
        <v>931</v>
      </c>
      <c r="T29" s="9">
        <v>1883.0259900000001</v>
      </c>
      <c r="U29" s="9">
        <v>193289.88804399999</v>
      </c>
      <c r="V29" t="s">
        <v>932</v>
      </c>
    </row>
    <row r="30" spans="1:22" x14ac:dyDescent="0.25">
      <c r="A30" s="70" t="e">
        <f>VLOOKUP(B30,'Lake Assessments'!$D$2:$E$52,2,0)</f>
        <v>#N/A</v>
      </c>
      <c r="B30">
        <v>51011200</v>
      </c>
      <c r="C30" t="s">
        <v>879</v>
      </c>
      <c r="D30" t="s">
        <v>878</v>
      </c>
      <c r="E30" s="107">
        <v>38875</v>
      </c>
      <c r="F30" s="9">
        <v>1</v>
      </c>
      <c r="G30" s="9">
        <v>5</v>
      </c>
      <c r="H30" s="9">
        <v>-75</v>
      </c>
      <c r="I30" s="9">
        <v>-35.064934999999998</v>
      </c>
      <c r="J30" s="9">
        <v>1</v>
      </c>
      <c r="K30" s="9">
        <v>1</v>
      </c>
      <c r="L30" s="9">
        <v>1</v>
      </c>
      <c r="M30" s="9">
        <v>5</v>
      </c>
      <c r="N30" s="9">
        <v>5</v>
      </c>
      <c r="O30" s="9">
        <v>-75</v>
      </c>
      <c r="P30" s="9">
        <v>-75</v>
      </c>
      <c r="Q30" s="9">
        <v>-35.064934999999998</v>
      </c>
      <c r="R30" s="9">
        <v>-35.064934999999998</v>
      </c>
      <c r="S30" s="9" t="s">
        <v>931</v>
      </c>
      <c r="T30" s="9">
        <v>607.06159700000001</v>
      </c>
      <c r="U30" s="9">
        <v>25962.244265000001</v>
      </c>
      <c r="V30" t="s">
        <v>932</v>
      </c>
    </row>
    <row r="31" spans="1:22" x14ac:dyDescent="0.25">
      <c r="A31" s="70" t="e">
        <f>VLOOKUP(B31,'Lake Assessments'!$D$2:$E$52,2,0)</f>
        <v>#N/A</v>
      </c>
      <c r="B31">
        <v>51000200</v>
      </c>
      <c r="C31" t="s">
        <v>960</v>
      </c>
      <c r="D31" t="s">
        <v>878</v>
      </c>
      <c r="E31" s="107">
        <v>38937</v>
      </c>
      <c r="F31" s="9">
        <v>3</v>
      </c>
      <c r="G31" s="9">
        <v>6.3508529999999999</v>
      </c>
      <c r="H31" s="9">
        <v>-25</v>
      </c>
      <c r="I31" s="9">
        <v>-17.52139</v>
      </c>
      <c r="J31" s="9">
        <v>1</v>
      </c>
      <c r="K31" s="9">
        <v>3</v>
      </c>
      <c r="L31" s="9">
        <v>3</v>
      </c>
      <c r="M31" s="9">
        <v>6.3508529999999999</v>
      </c>
      <c r="N31" s="9">
        <v>6.3508529999999999</v>
      </c>
      <c r="O31" s="9">
        <v>-25</v>
      </c>
      <c r="P31" s="9">
        <v>-25</v>
      </c>
      <c r="Q31" s="9">
        <v>-17.52139</v>
      </c>
      <c r="R31" s="9">
        <v>-17.52139</v>
      </c>
      <c r="S31" s="9" t="s">
        <v>931</v>
      </c>
      <c r="T31" s="9">
        <v>2177.4648569999999</v>
      </c>
      <c r="U31" s="9">
        <v>237719.11705100001</v>
      </c>
      <c r="V31" t="s">
        <v>932</v>
      </c>
    </row>
    <row r="32" spans="1:22" x14ac:dyDescent="0.25">
      <c r="A32" s="70" t="e">
        <f>VLOOKUP(B32,'Lake Assessments'!$D$2:$E$52,2,0)</f>
        <v>#N/A</v>
      </c>
      <c r="B32">
        <v>17006000</v>
      </c>
      <c r="C32" t="s">
        <v>961</v>
      </c>
      <c r="D32" t="s">
        <v>878</v>
      </c>
      <c r="E32" s="107">
        <v>40415</v>
      </c>
      <c r="F32" s="9">
        <v>0</v>
      </c>
      <c r="G32" s="9">
        <v>0</v>
      </c>
      <c r="H32" s="9">
        <v>-100</v>
      </c>
      <c r="I32" s="9">
        <v>-100</v>
      </c>
      <c r="J32" s="9">
        <v>3</v>
      </c>
      <c r="K32" s="9">
        <v>0</v>
      </c>
      <c r="L32" s="9">
        <v>1</v>
      </c>
      <c r="M32" s="9">
        <v>0</v>
      </c>
      <c r="N32" s="9">
        <v>3</v>
      </c>
      <c r="O32" s="9">
        <v>-100</v>
      </c>
      <c r="P32" s="9">
        <v>-75</v>
      </c>
      <c r="Q32" s="9">
        <v>-100</v>
      </c>
      <c r="R32" s="9">
        <v>-61.038961</v>
      </c>
      <c r="S32" s="9" t="s">
        <v>931</v>
      </c>
      <c r="T32" s="9">
        <v>13746.741368999999</v>
      </c>
      <c r="U32" s="9">
        <v>3533139.4793850002</v>
      </c>
      <c r="V32" t="s">
        <v>932</v>
      </c>
    </row>
    <row r="33" spans="1:22" x14ac:dyDescent="0.25">
      <c r="A33" s="70" t="e">
        <f>VLOOKUP(B33,'Lake Assessments'!$D$2:$E$52,2,0)</f>
        <v>#N/A</v>
      </c>
      <c r="B33">
        <v>51001900</v>
      </c>
      <c r="C33" t="s">
        <v>879</v>
      </c>
      <c r="D33" t="s">
        <v>878</v>
      </c>
      <c r="E33" s="107">
        <v>38876</v>
      </c>
      <c r="F33" s="9">
        <v>5</v>
      </c>
      <c r="G33" s="9">
        <v>12.969194</v>
      </c>
      <c r="H33" s="9">
        <v>25</v>
      </c>
      <c r="I33" s="9">
        <v>68.431094000000002</v>
      </c>
      <c r="J33" s="9">
        <v>1</v>
      </c>
      <c r="K33" s="9">
        <v>5</v>
      </c>
      <c r="L33" s="9">
        <v>5</v>
      </c>
      <c r="M33" s="9">
        <v>12.969194</v>
      </c>
      <c r="N33" s="9">
        <v>12.969194</v>
      </c>
      <c r="O33" s="9">
        <v>25</v>
      </c>
      <c r="P33" s="9">
        <v>25</v>
      </c>
      <c r="Q33" s="9">
        <v>68.431094000000002</v>
      </c>
      <c r="R33" s="9">
        <v>68.431094000000002</v>
      </c>
      <c r="S33" s="9" t="s">
        <v>931</v>
      </c>
      <c r="T33" s="9">
        <v>4843.985275</v>
      </c>
      <c r="U33" s="9">
        <v>571280.88470499997</v>
      </c>
      <c r="V33" t="s">
        <v>935</v>
      </c>
    </row>
    <row r="34" spans="1:22" x14ac:dyDescent="0.25">
      <c r="A34" s="70" t="e">
        <f>VLOOKUP(B34,'Lake Assessments'!$D$2:$E$52,2,0)</f>
        <v>#N/A</v>
      </c>
      <c r="B34">
        <v>51001800</v>
      </c>
      <c r="C34" t="s">
        <v>962</v>
      </c>
      <c r="D34" t="s">
        <v>878</v>
      </c>
      <c r="E34" s="107">
        <v>41064</v>
      </c>
      <c r="F34" s="9">
        <v>4</v>
      </c>
      <c r="G34" s="9">
        <v>10.5</v>
      </c>
      <c r="H34" s="9">
        <v>0</v>
      </c>
      <c r="I34" s="9">
        <v>36.363636</v>
      </c>
      <c r="J34" s="9">
        <v>6</v>
      </c>
      <c r="K34" s="9">
        <v>1</v>
      </c>
      <c r="L34" s="9">
        <v>7</v>
      </c>
      <c r="M34" s="9">
        <v>5</v>
      </c>
      <c r="N34" s="9">
        <v>13.984686</v>
      </c>
      <c r="O34" s="9">
        <v>-75</v>
      </c>
      <c r="P34" s="9">
        <v>75</v>
      </c>
      <c r="Q34" s="9">
        <v>-35.064934999999998</v>
      </c>
      <c r="R34" s="9">
        <v>81.619292000000002</v>
      </c>
      <c r="S34" s="9" t="s">
        <v>931</v>
      </c>
      <c r="T34" s="9">
        <v>2628.318765</v>
      </c>
      <c r="U34" s="9">
        <v>513553.84849</v>
      </c>
      <c r="V34" t="s">
        <v>935</v>
      </c>
    </row>
    <row r="35" spans="1:22" x14ac:dyDescent="0.25">
      <c r="A35" s="70" t="e">
        <f>VLOOKUP(B35,'Lake Assessments'!$D$2:$E$52,2,0)</f>
        <v>#N/A</v>
      </c>
      <c r="B35">
        <v>53002800</v>
      </c>
      <c r="C35" t="s">
        <v>963</v>
      </c>
      <c r="D35" t="s">
        <v>878</v>
      </c>
      <c r="E35" s="107">
        <v>38222</v>
      </c>
      <c r="F35" s="9">
        <v>2</v>
      </c>
      <c r="G35" s="9">
        <v>5.656854</v>
      </c>
      <c r="H35" s="9">
        <v>-60</v>
      </c>
      <c r="I35" s="9">
        <v>-29.289321999999999</v>
      </c>
      <c r="J35" s="9">
        <v>2</v>
      </c>
      <c r="K35" s="9">
        <v>1</v>
      </c>
      <c r="L35" s="9">
        <v>2</v>
      </c>
      <c r="M35" s="9">
        <v>3</v>
      </c>
      <c r="N35" s="9">
        <v>5.656854</v>
      </c>
      <c r="O35" s="9">
        <v>-80</v>
      </c>
      <c r="P35" s="9">
        <v>-60</v>
      </c>
      <c r="Q35" s="9">
        <v>-62.5</v>
      </c>
      <c r="R35" s="9">
        <v>-29.289321999999999</v>
      </c>
      <c r="S35" s="9" t="s">
        <v>931</v>
      </c>
      <c r="T35" s="9">
        <v>10453.22964</v>
      </c>
      <c r="U35" s="9">
        <v>3140560.4480900001</v>
      </c>
      <c r="V35" t="s">
        <v>932</v>
      </c>
    </row>
    <row r="36" spans="1:22" x14ac:dyDescent="0.25">
      <c r="A36" s="70" t="e">
        <f>VLOOKUP(B36,'Lake Assessments'!$D$2:$E$52,2,0)</f>
        <v>#N/A</v>
      </c>
      <c r="B36">
        <v>51005000</v>
      </c>
      <c r="C36" t="s">
        <v>964</v>
      </c>
      <c r="D36" t="s">
        <v>878</v>
      </c>
      <c r="E36" s="107">
        <v>41059</v>
      </c>
      <c r="F36" s="9">
        <v>5</v>
      </c>
      <c r="G36" s="9">
        <v>12.521981</v>
      </c>
      <c r="H36" s="9">
        <v>25</v>
      </c>
      <c r="I36" s="9">
        <v>62.623125999999999</v>
      </c>
      <c r="J36" s="9">
        <v>2</v>
      </c>
      <c r="K36" s="9">
        <v>4</v>
      </c>
      <c r="L36" s="9">
        <v>5</v>
      </c>
      <c r="M36" s="9">
        <v>8.5</v>
      </c>
      <c r="N36" s="9">
        <v>12.521981</v>
      </c>
      <c r="O36" s="9">
        <v>0</v>
      </c>
      <c r="P36" s="9">
        <v>25</v>
      </c>
      <c r="Q36" s="9">
        <v>10.389609999999999</v>
      </c>
      <c r="R36" s="9">
        <v>62.623125999999999</v>
      </c>
      <c r="S36" s="9" t="s">
        <v>931</v>
      </c>
      <c r="T36" s="9">
        <v>3506.49827</v>
      </c>
      <c r="U36" s="9">
        <v>767601.98682200001</v>
      </c>
      <c r="V36" t="s">
        <v>935</v>
      </c>
    </row>
    <row r="37" spans="1:22" x14ac:dyDescent="0.25">
      <c r="A37" s="70" t="e">
        <f>VLOOKUP(B37,'Lake Assessments'!$D$2:$E$52,2,0)</f>
        <v>#N/A</v>
      </c>
      <c r="B37">
        <v>53004500</v>
      </c>
      <c r="C37" t="s">
        <v>965</v>
      </c>
      <c r="D37" t="s">
        <v>878</v>
      </c>
      <c r="E37" s="107">
        <v>34512</v>
      </c>
      <c r="F37" s="9">
        <v>1</v>
      </c>
      <c r="G37" s="9">
        <v>3</v>
      </c>
      <c r="H37" s="9">
        <v>-75</v>
      </c>
      <c r="I37" s="9">
        <v>-61.038961</v>
      </c>
      <c r="J37" s="9">
        <v>1</v>
      </c>
      <c r="K37" s="9">
        <v>1</v>
      </c>
      <c r="L37" s="9">
        <v>1</v>
      </c>
      <c r="M37" s="9">
        <v>3</v>
      </c>
      <c r="N37" s="9">
        <v>3</v>
      </c>
      <c r="O37" s="9">
        <v>-75</v>
      </c>
      <c r="P37" s="9">
        <v>-75</v>
      </c>
      <c r="Q37" s="9">
        <v>-61.038961</v>
      </c>
      <c r="R37" s="9">
        <v>-61.038961</v>
      </c>
      <c r="S37" s="9" t="s">
        <v>931</v>
      </c>
      <c r="T37" s="9">
        <v>9653.6023339999992</v>
      </c>
      <c r="U37" s="9">
        <v>726471.50511400006</v>
      </c>
      <c r="V37" t="s">
        <v>932</v>
      </c>
    </row>
    <row r="38" spans="1:22" x14ac:dyDescent="0.25">
      <c r="A38" s="70" t="e">
        <f>VLOOKUP(B38,'Lake Assessments'!$D$2:$E$52,2,0)</f>
        <v>#N/A</v>
      </c>
      <c r="B38">
        <v>32006900</v>
      </c>
      <c r="C38" t="s">
        <v>953</v>
      </c>
      <c r="D38" t="s">
        <v>878</v>
      </c>
      <c r="E38" s="107">
        <v>37116</v>
      </c>
      <c r="F38" s="9">
        <v>2</v>
      </c>
      <c r="G38" s="9">
        <v>6.3639609999999998</v>
      </c>
      <c r="H38" s="9">
        <v>-50</v>
      </c>
      <c r="I38" s="9">
        <v>-17.351154999999999</v>
      </c>
      <c r="J38" s="9">
        <v>2</v>
      </c>
      <c r="K38" s="9">
        <v>2</v>
      </c>
      <c r="L38" s="9">
        <v>3</v>
      </c>
      <c r="M38" s="9">
        <v>6.3639609999999998</v>
      </c>
      <c r="N38" s="9">
        <v>7.5055529999999999</v>
      </c>
      <c r="O38" s="9">
        <v>-50</v>
      </c>
      <c r="P38" s="9">
        <v>-25</v>
      </c>
      <c r="Q38" s="9">
        <v>-17.351154999999999</v>
      </c>
      <c r="R38" s="9">
        <v>-2.5252789999999998</v>
      </c>
      <c r="S38" s="9" t="s">
        <v>931</v>
      </c>
      <c r="T38" s="9">
        <v>8118.9977600000002</v>
      </c>
      <c r="U38" s="9">
        <v>3762976.3448919998</v>
      </c>
      <c r="V38" t="s">
        <v>932</v>
      </c>
    </row>
    <row r="39" spans="1:22" x14ac:dyDescent="0.25">
      <c r="A39" s="70" t="e">
        <f>VLOOKUP(B39,'Lake Assessments'!$D$2:$E$52,2,0)</f>
        <v>#N/A</v>
      </c>
      <c r="B39">
        <v>17005600</v>
      </c>
      <c r="C39" t="s">
        <v>966</v>
      </c>
      <c r="D39" t="s">
        <v>878</v>
      </c>
      <c r="E39" s="107">
        <v>37788</v>
      </c>
      <c r="F39" s="9">
        <v>1</v>
      </c>
      <c r="G39" s="9">
        <v>3</v>
      </c>
      <c r="H39" s="9">
        <v>-75</v>
      </c>
      <c r="I39" s="9">
        <v>-61.038961</v>
      </c>
      <c r="J39" s="9">
        <v>2</v>
      </c>
      <c r="K39" s="9">
        <v>1</v>
      </c>
      <c r="L39" s="9">
        <v>1</v>
      </c>
      <c r="M39" s="9">
        <v>3</v>
      </c>
      <c r="N39" s="9">
        <v>3</v>
      </c>
      <c r="O39" s="9">
        <v>-75</v>
      </c>
      <c r="P39" s="9">
        <v>-75</v>
      </c>
      <c r="Q39" s="9">
        <v>-61.038961</v>
      </c>
      <c r="R39" s="9">
        <v>-61.038961</v>
      </c>
      <c r="S39" s="9" t="s">
        <v>931</v>
      </c>
      <c r="T39" s="9">
        <v>6112.1013780000003</v>
      </c>
      <c r="U39" s="9">
        <v>970088.735032</v>
      </c>
      <c r="V39" t="s">
        <v>932</v>
      </c>
    </row>
    <row r="40" spans="1:22" x14ac:dyDescent="0.25">
      <c r="A40" s="70" t="e">
        <f>VLOOKUP(B40,'Lake Assessments'!$D$2:$E$52,2,0)</f>
        <v>#N/A</v>
      </c>
      <c r="B40">
        <v>32006200</v>
      </c>
      <c r="C40" t="s">
        <v>879</v>
      </c>
      <c r="D40" t="s">
        <v>878</v>
      </c>
      <c r="E40" s="107">
        <v>41120</v>
      </c>
      <c r="F40" s="9">
        <v>1</v>
      </c>
      <c r="G40" s="9">
        <v>3</v>
      </c>
      <c r="H40" s="9">
        <v>-75</v>
      </c>
      <c r="I40" s="9">
        <v>-61.038961</v>
      </c>
      <c r="J40" s="9">
        <v>1</v>
      </c>
      <c r="K40" s="9">
        <v>1</v>
      </c>
      <c r="L40" s="9">
        <v>1</v>
      </c>
      <c r="M40" s="9">
        <v>3</v>
      </c>
      <c r="N40" s="9">
        <v>3</v>
      </c>
      <c r="O40" s="9">
        <v>-75</v>
      </c>
      <c r="P40" s="9">
        <v>-75</v>
      </c>
      <c r="Q40" s="9">
        <v>-61.038961</v>
      </c>
      <c r="R40" s="9">
        <v>-61.038961</v>
      </c>
      <c r="S40" s="9" t="s">
        <v>931</v>
      </c>
      <c r="T40" s="9">
        <v>7642.100367</v>
      </c>
      <c r="U40" s="9">
        <v>821406.68451299996</v>
      </c>
      <c r="V40" t="s">
        <v>932</v>
      </c>
    </row>
    <row r="41" spans="1:22" x14ac:dyDescent="0.25">
      <c r="A41" s="70" t="e">
        <f>VLOOKUP(B41,'Lake Assessments'!$D$2:$E$52,2,0)</f>
        <v>#N/A</v>
      </c>
      <c r="B41">
        <v>17001600</v>
      </c>
      <c r="C41" t="s">
        <v>967</v>
      </c>
      <c r="D41" t="s">
        <v>878</v>
      </c>
      <c r="E41" s="107">
        <v>40022</v>
      </c>
      <c r="F41" s="9">
        <v>2</v>
      </c>
      <c r="G41" s="9">
        <v>6.3639609999999998</v>
      </c>
      <c r="H41" s="9">
        <v>-50</v>
      </c>
      <c r="I41" s="9">
        <v>-17.351154999999999</v>
      </c>
      <c r="J41" s="9">
        <v>1</v>
      </c>
      <c r="K41" s="9">
        <v>2</v>
      </c>
      <c r="L41" s="9">
        <v>2</v>
      </c>
      <c r="M41" s="9">
        <v>6.3639609999999998</v>
      </c>
      <c r="N41" s="9">
        <v>6.3639609999999998</v>
      </c>
      <c r="O41" s="9">
        <v>-50</v>
      </c>
      <c r="P41" s="9">
        <v>-50</v>
      </c>
      <c r="Q41" s="9">
        <v>-17.351154999999999</v>
      </c>
      <c r="R41" s="9">
        <v>-17.351154999999999</v>
      </c>
      <c r="S41" s="9" t="s">
        <v>931</v>
      </c>
      <c r="T41" s="9">
        <v>2374.762311</v>
      </c>
      <c r="U41" s="9">
        <v>238595.997818</v>
      </c>
      <c r="V41" t="s">
        <v>932</v>
      </c>
    </row>
    <row r="42" spans="1:22" x14ac:dyDescent="0.25">
      <c r="A42" s="70" t="e">
        <f>VLOOKUP(B42,'Lake Assessments'!$D$2:$E$52,2,0)</f>
        <v>#N/A</v>
      </c>
      <c r="B42">
        <v>32001500</v>
      </c>
      <c r="C42" t="s">
        <v>968</v>
      </c>
      <c r="D42" t="s">
        <v>878</v>
      </c>
      <c r="E42" s="107">
        <v>41082</v>
      </c>
      <c r="F42" s="9">
        <v>2</v>
      </c>
      <c r="G42" s="9">
        <v>6.3639609999999998</v>
      </c>
      <c r="H42" s="9">
        <v>-50</v>
      </c>
      <c r="I42" s="9">
        <v>-17.351154999999999</v>
      </c>
      <c r="J42" s="9">
        <v>2</v>
      </c>
      <c r="K42" s="9">
        <v>2</v>
      </c>
      <c r="L42" s="9">
        <v>6</v>
      </c>
      <c r="M42" s="9">
        <v>6.3639609999999998</v>
      </c>
      <c r="N42" s="9">
        <v>11.8392</v>
      </c>
      <c r="O42" s="9">
        <v>-50</v>
      </c>
      <c r="P42" s="9">
        <v>50</v>
      </c>
      <c r="Q42" s="9">
        <v>-17.351154999999999</v>
      </c>
      <c r="R42" s="9">
        <v>53.755850000000002</v>
      </c>
      <c r="S42" s="9" t="s">
        <v>931</v>
      </c>
      <c r="T42" s="9">
        <v>4930.2592089999998</v>
      </c>
      <c r="U42" s="9">
        <v>592833.39850500005</v>
      </c>
      <c r="V42" t="s">
        <v>932</v>
      </c>
    </row>
    <row r="43" spans="1:22" x14ac:dyDescent="0.25">
      <c r="A43" s="70" t="e">
        <f>VLOOKUP(B43,'Lake Assessments'!$D$2:$E$52,2,0)</f>
        <v>#N/A</v>
      </c>
      <c r="B43">
        <v>17005400</v>
      </c>
      <c r="C43" t="s">
        <v>969</v>
      </c>
      <c r="D43" t="s">
        <v>878</v>
      </c>
      <c r="E43" s="107">
        <v>36003</v>
      </c>
      <c r="F43" s="9">
        <v>3</v>
      </c>
      <c r="G43" s="9">
        <v>8.0829039999999992</v>
      </c>
      <c r="H43" s="9">
        <v>-40</v>
      </c>
      <c r="I43" s="9">
        <v>1.036297</v>
      </c>
      <c r="J43" s="9">
        <v>1</v>
      </c>
      <c r="K43" s="9">
        <v>3</v>
      </c>
      <c r="L43" s="9">
        <v>3</v>
      </c>
      <c r="M43" s="9">
        <v>8.0829039999999992</v>
      </c>
      <c r="N43" s="9">
        <v>8.0829039999999992</v>
      </c>
      <c r="O43" s="9">
        <v>-40</v>
      </c>
      <c r="P43" s="9">
        <v>-40</v>
      </c>
      <c r="Q43" s="9">
        <v>1.036297</v>
      </c>
      <c r="R43" s="9">
        <v>1.036297</v>
      </c>
      <c r="S43" s="9" t="s">
        <v>931</v>
      </c>
      <c r="T43" s="9">
        <v>3100.6764910000002</v>
      </c>
      <c r="U43" s="9">
        <v>662018.09783500002</v>
      </c>
      <c r="V43" t="s">
        <v>932</v>
      </c>
    </row>
    <row r="44" spans="1:22" x14ac:dyDescent="0.25">
      <c r="A44" s="70" t="e">
        <f>VLOOKUP(B44,'Lake Assessments'!$D$2:$E$52,2,0)</f>
        <v>#N/A</v>
      </c>
      <c r="B44">
        <v>17002400</v>
      </c>
      <c r="C44" t="s">
        <v>970</v>
      </c>
      <c r="D44" t="s">
        <v>878</v>
      </c>
      <c r="E44" s="107">
        <v>41099</v>
      </c>
      <c r="F44" s="9">
        <v>0</v>
      </c>
      <c r="G44" s="9">
        <v>0</v>
      </c>
      <c r="H44" s="9">
        <v>-100</v>
      </c>
      <c r="I44" s="9">
        <v>-100</v>
      </c>
      <c r="J44" s="9">
        <v>1</v>
      </c>
      <c r="K44" s="9">
        <v>0</v>
      </c>
      <c r="L44" s="9">
        <v>0</v>
      </c>
      <c r="M44" s="9">
        <v>0</v>
      </c>
      <c r="N44" s="9">
        <v>0</v>
      </c>
      <c r="O44" s="9">
        <v>-100</v>
      </c>
      <c r="P44" s="9">
        <v>-100</v>
      </c>
      <c r="Q44" s="9">
        <v>-100</v>
      </c>
      <c r="R44" s="9">
        <v>-100</v>
      </c>
      <c r="S44" s="9" t="s">
        <v>931</v>
      </c>
      <c r="T44" s="9">
        <v>11185.250816</v>
      </c>
      <c r="U44" s="9">
        <v>1360679.1128539999</v>
      </c>
      <c r="V44" t="s">
        <v>932</v>
      </c>
    </row>
    <row r="45" spans="1:22" x14ac:dyDescent="0.25">
      <c r="A45" s="70" t="e">
        <f>VLOOKUP(B45,'Lake Assessments'!$D$2:$E$52,2,0)</f>
        <v>#N/A</v>
      </c>
      <c r="B45">
        <v>46013200</v>
      </c>
      <c r="C45" t="s">
        <v>971</v>
      </c>
      <c r="D45" t="s">
        <v>878</v>
      </c>
      <c r="E45" s="107">
        <v>41485</v>
      </c>
      <c r="F45" s="9">
        <v>2</v>
      </c>
      <c r="G45" s="9">
        <v>7.0710680000000004</v>
      </c>
      <c r="H45" s="9">
        <v>-50</v>
      </c>
      <c r="I45" s="9">
        <v>-8.1679499999999994</v>
      </c>
      <c r="J45" s="9">
        <v>2</v>
      </c>
      <c r="K45" s="9">
        <v>0</v>
      </c>
      <c r="L45" s="9">
        <v>2</v>
      </c>
      <c r="M45" s="9">
        <v>0</v>
      </c>
      <c r="N45" s="9">
        <v>7.0710680000000004</v>
      </c>
      <c r="O45" s="9">
        <v>-100</v>
      </c>
      <c r="P45" s="9">
        <v>-50</v>
      </c>
      <c r="Q45" s="9">
        <v>-100</v>
      </c>
      <c r="R45" s="9">
        <v>-8.1679499999999994</v>
      </c>
      <c r="S45" s="9" t="s">
        <v>931</v>
      </c>
      <c r="T45" s="9">
        <v>7891.5008109999999</v>
      </c>
      <c r="U45" s="9">
        <v>1000639.025795</v>
      </c>
      <c r="V45" t="s">
        <v>932</v>
      </c>
    </row>
    <row r="46" spans="1:22" x14ac:dyDescent="0.25">
      <c r="A46" s="70" t="e">
        <f>VLOOKUP(B46,'Lake Assessments'!$D$2:$E$52,2,0)</f>
        <v>#N/A</v>
      </c>
      <c r="B46">
        <v>17003300</v>
      </c>
      <c r="C46" t="s">
        <v>973</v>
      </c>
      <c r="D46" t="s">
        <v>878</v>
      </c>
      <c r="E46" s="107">
        <v>41054</v>
      </c>
      <c r="F46" s="9">
        <v>4</v>
      </c>
      <c r="G46" s="9">
        <v>10.5</v>
      </c>
      <c r="H46" s="9">
        <v>0</v>
      </c>
      <c r="I46" s="9">
        <v>36.363636</v>
      </c>
      <c r="J46" s="9">
        <v>4</v>
      </c>
      <c r="K46" s="9">
        <v>3</v>
      </c>
      <c r="L46" s="9">
        <v>6</v>
      </c>
      <c r="M46" s="9">
        <v>9.2376039999999993</v>
      </c>
      <c r="N46" s="9">
        <v>10.5</v>
      </c>
      <c r="O46" s="9">
        <v>-25</v>
      </c>
      <c r="P46" s="9">
        <v>50</v>
      </c>
      <c r="Q46" s="9">
        <v>19.968886999999999</v>
      </c>
      <c r="R46" s="9">
        <v>36.363636</v>
      </c>
      <c r="S46" s="9" t="s">
        <v>931</v>
      </c>
      <c r="T46" s="9">
        <v>4129.8925879999997</v>
      </c>
      <c r="U46" s="9">
        <v>778481.33692399994</v>
      </c>
      <c r="V46" t="s">
        <v>935</v>
      </c>
    </row>
    <row r="47" spans="1:22" x14ac:dyDescent="0.25">
      <c r="A47" s="70" t="e">
        <f>VLOOKUP(B47,'Lake Assessments'!$D$2:$E$52,2,0)</f>
        <v>#N/A</v>
      </c>
      <c r="B47">
        <v>32001601</v>
      </c>
      <c r="C47" t="s">
        <v>974</v>
      </c>
      <c r="D47" t="s">
        <v>878</v>
      </c>
      <c r="E47" s="107">
        <v>40024</v>
      </c>
      <c r="F47" s="9">
        <v>1</v>
      </c>
      <c r="G47" s="9">
        <v>3</v>
      </c>
      <c r="H47" s="9">
        <v>-75</v>
      </c>
      <c r="I47" s="9">
        <v>-61.038961</v>
      </c>
      <c r="J47" s="9">
        <v>1</v>
      </c>
      <c r="K47" s="9">
        <v>1</v>
      </c>
      <c r="L47" s="9">
        <v>1</v>
      </c>
      <c r="M47" s="9">
        <v>3</v>
      </c>
      <c r="N47" s="9">
        <v>3</v>
      </c>
      <c r="O47" s="9">
        <v>-75</v>
      </c>
      <c r="P47" s="9">
        <v>-75</v>
      </c>
      <c r="Q47" s="9">
        <v>-61.038961</v>
      </c>
      <c r="R47" s="9">
        <v>-61.038961</v>
      </c>
      <c r="S47" s="9" t="s">
        <v>931</v>
      </c>
      <c r="T47" s="9">
        <v>3348.592529</v>
      </c>
      <c r="U47" s="9">
        <v>341612.156838</v>
      </c>
      <c r="V47" t="s">
        <v>932</v>
      </c>
    </row>
    <row r="48" spans="1:22" x14ac:dyDescent="0.25">
      <c r="A48" s="70" t="e">
        <f>VLOOKUP(B48,'Lake Assessments'!$D$2:$E$52,2,0)</f>
        <v>#N/A</v>
      </c>
      <c r="B48">
        <v>32003300</v>
      </c>
      <c r="C48" t="s">
        <v>975</v>
      </c>
      <c r="D48" t="s">
        <v>878</v>
      </c>
      <c r="E48" s="107">
        <v>41850</v>
      </c>
      <c r="F48" s="9">
        <v>1</v>
      </c>
      <c r="G48" s="9">
        <v>4</v>
      </c>
      <c r="H48" s="9">
        <v>-75</v>
      </c>
      <c r="I48" s="9">
        <v>-48.051948000000003</v>
      </c>
      <c r="J48" s="9">
        <v>2</v>
      </c>
      <c r="K48" s="9">
        <v>1</v>
      </c>
      <c r="L48" s="9">
        <v>1</v>
      </c>
      <c r="M48" s="9">
        <v>4</v>
      </c>
      <c r="N48" s="9">
        <v>4</v>
      </c>
      <c r="O48" s="9">
        <v>-75</v>
      </c>
      <c r="P48" s="9">
        <v>-75</v>
      </c>
      <c r="Q48" s="9">
        <v>-48.051948000000003</v>
      </c>
      <c r="R48" s="9">
        <v>-48.051948000000003</v>
      </c>
      <c r="S48" s="9" t="s">
        <v>931</v>
      </c>
      <c r="T48" s="9">
        <v>3118.2823859999999</v>
      </c>
      <c r="U48" s="9">
        <v>473472.578431</v>
      </c>
      <c r="V48" t="s">
        <v>932</v>
      </c>
    </row>
    <row r="49" spans="1:22" x14ac:dyDescent="0.25">
      <c r="A49" s="70" t="e">
        <f>VLOOKUP(B49,'Lake Assessments'!$D$2:$E$52,2,0)</f>
        <v>#N/A</v>
      </c>
      <c r="B49">
        <v>17001100</v>
      </c>
      <c r="C49" t="s">
        <v>976</v>
      </c>
      <c r="D49" t="s">
        <v>878</v>
      </c>
      <c r="E49" s="107">
        <v>40035</v>
      </c>
      <c r="F49" s="9">
        <v>3</v>
      </c>
      <c r="G49" s="9">
        <v>9.2376039999999993</v>
      </c>
      <c r="H49" s="9">
        <v>-25</v>
      </c>
      <c r="I49" s="9">
        <v>19.968886999999999</v>
      </c>
      <c r="J49" s="9">
        <v>1</v>
      </c>
      <c r="K49" s="9">
        <v>3</v>
      </c>
      <c r="L49" s="9">
        <v>3</v>
      </c>
      <c r="M49" s="9">
        <v>9.2376039999999993</v>
      </c>
      <c r="N49" s="9">
        <v>9.2376039999999993</v>
      </c>
      <c r="O49" s="9">
        <v>-25</v>
      </c>
      <c r="P49" s="9">
        <v>-25</v>
      </c>
      <c r="Q49" s="9">
        <v>19.968886999999999</v>
      </c>
      <c r="R49" s="9">
        <v>19.968886999999999</v>
      </c>
      <c r="S49" s="9" t="s">
        <v>931</v>
      </c>
      <c r="T49" s="9">
        <v>2249.0535159999999</v>
      </c>
      <c r="U49" s="9">
        <v>277405.13738999999</v>
      </c>
      <c r="V49" t="s">
        <v>932</v>
      </c>
    </row>
    <row r="50" spans="1:22" x14ac:dyDescent="0.25">
      <c r="A50" s="70" t="e">
        <f>VLOOKUP(B50,'Lake Assessments'!$D$2:$E$52,2,0)</f>
        <v>#N/A</v>
      </c>
      <c r="B50">
        <v>32005800</v>
      </c>
      <c r="C50" t="s">
        <v>977</v>
      </c>
      <c r="D50" t="s">
        <v>878</v>
      </c>
      <c r="E50" s="107">
        <v>38174</v>
      </c>
      <c r="F50" s="9">
        <v>5</v>
      </c>
      <c r="G50" s="9">
        <v>9.8386990000000001</v>
      </c>
      <c r="H50" s="9">
        <v>25</v>
      </c>
      <c r="I50" s="9">
        <v>27.775313000000001</v>
      </c>
      <c r="J50" s="9">
        <v>2</v>
      </c>
      <c r="K50" s="9">
        <v>3</v>
      </c>
      <c r="L50" s="9">
        <v>5</v>
      </c>
      <c r="M50" s="9">
        <v>8.0829039999999992</v>
      </c>
      <c r="N50" s="9">
        <v>9.8386990000000001</v>
      </c>
      <c r="O50" s="9">
        <v>-25</v>
      </c>
      <c r="P50" s="9">
        <v>25</v>
      </c>
      <c r="Q50" s="9">
        <v>4.9727759999999996</v>
      </c>
      <c r="R50" s="9">
        <v>27.775313000000001</v>
      </c>
      <c r="S50" s="9" t="s">
        <v>931</v>
      </c>
      <c r="T50" s="9">
        <v>5098.8300390000004</v>
      </c>
      <c r="U50" s="9">
        <v>774256.73876700003</v>
      </c>
      <c r="V50" t="s">
        <v>935</v>
      </c>
    </row>
    <row r="51" spans="1:22" x14ac:dyDescent="0.25">
      <c r="A51" s="70" t="e">
        <f>VLOOKUP(B51,'Lake Assessments'!$D$2:$E$52,2,0)</f>
        <v>#N/A</v>
      </c>
      <c r="B51">
        <v>17007300</v>
      </c>
      <c r="C51" t="s">
        <v>947</v>
      </c>
      <c r="D51" t="s">
        <v>878</v>
      </c>
      <c r="E51" s="107">
        <v>35227</v>
      </c>
      <c r="F51" s="9">
        <v>4</v>
      </c>
      <c r="G51" s="9">
        <v>7.5</v>
      </c>
      <c r="H51" s="9">
        <v>0</v>
      </c>
      <c r="I51" s="9">
        <v>-2.5974029999999999</v>
      </c>
      <c r="J51" s="9">
        <v>1</v>
      </c>
      <c r="K51" s="9">
        <v>4</v>
      </c>
      <c r="L51" s="9">
        <v>4</v>
      </c>
      <c r="M51" s="9">
        <v>7.5</v>
      </c>
      <c r="N51" s="9">
        <v>7.5</v>
      </c>
      <c r="O51" s="9">
        <v>0</v>
      </c>
      <c r="P51" s="9">
        <v>0</v>
      </c>
      <c r="Q51" s="9">
        <v>-2.5974029999999999</v>
      </c>
      <c r="R51" s="9">
        <v>-2.5974029999999999</v>
      </c>
      <c r="S51" s="9" t="s">
        <v>931</v>
      </c>
      <c r="T51" s="9">
        <v>2149.2077220000001</v>
      </c>
      <c r="U51" s="9">
        <v>259562.20940200001</v>
      </c>
      <c r="V51" t="s">
        <v>935</v>
      </c>
    </row>
    <row r="52" spans="1:22" x14ac:dyDescent="0.25">
      <c r="A52" s="70" t="e">
        <f>VLOOKUP(B52,'Lake Assessments'!$D$2:$E$52,2,0)</f>
        <v>#N/A</v>
      </c>
      <c r="B52">
        <v>17000100</v>
      </c>
      <c r="C52" t="s">
        <v>978</v>
      </c>
      <c r="D52" t="s">
        <v>878</v>
      </c>
      <c r="E52" s="107">
        <v>41075</v>
      </c>
      <c r="F52" s="9">
        <v>1</v>
      </c>
      <c r="G52" s="9">
        <v>3</v>
      </c>
      <c r="H52" s="9">
        <v>-75</v>
      </c>
      <c r="I52" s="9">
        <v>-61.038961</v>
      </c>
      <c r="J52" s="9">
        <v>1</v>
      </c>
      <c r="K52" s="9">
        <v>1</v>
      </c>
      <c r="L52" s="9">
        <v>1</v>
      </c>
      <c r="M52" s="9">
        <v>3</v>
      </c>
      <c r="N52" s="9">
        <v>3</v>
      </c>
      <c r="O52" s="9">
        <v>-75</v>
      </c>
      <c r="P52" s="9">
        <v>-75</v>
      </c>
      <c r="Q52" s="9">
        <v>-61.038961</v>
      </c>
      <c r="R52" s="9">
        <v>-61.038961</v>
      </c>
      <c r="S52" s="9" t="s">
        <v>931</v>
      </c>
      <c r="T52" s="9">
        <v>3423.8208060000002</v>
      </c>
      <c r="U52" s="9">
        <v>201191.388557</v>
      </c>
      <c r="V52" t="s">
        <v>932</v>
      </c>
    </row>
    <row r="53" spans="1:22" x14ac:dyDescent="0.25">
      <c r="A53" s="70" t="e">
        <f>VLOOKUP(B53,'Lake Assessments'!$D$2:$E$52,2,0)</f>
        <v>#N/A</v>
      </c>
      <c r="B53">
        <v>17003100</v>
      </c>
      <c r="C53" t="s">
        <v>979</v>
      </c>
      <c r="D53" t="s">
        <v>878</v>
      </c>
      <c r="E53" s="107">
        <v>40032</v>
      </c>
      <c r="F53" s="9">
        <v>0</v>
      </c>
      <c r="G53" s="9">
        <v>0</v>
      </c>
      <c r="H53" s="9">
        <v>-100</v>
      </c>
      <c r="I53" s="9">
        <v>-100</v>
      </c>
      <c r="J53" s="9">
        <v>1</v>
      </c>
      <c r="K53" s="9">
        <v>0</v>
      </c>
      <c r="L53" s="9">
        <v>0</v>
      </c>
      <c r="M53" s="9">
        <v>0</v>
      </c>
      <c r="N53" s="9">
        <v>0</v>
      </c>
      <c r="O53" s="9">
        <v>-100</v>
      </c>
      <c r="P53" s="9">
        <v>-100</v>
      </c>
      <c r="Q53" s="9">
        <v>-100</v>
      </c>
      <c r="R53" s="9">
        <v>-100</v>
      </c>
      <c r="S53" s="9" t="s">
        <v>931</v>
      </c>
      <c r="T53" s="9">
        <v>7080.2100540000001</v>
      </c>
      <c r="U53" s="9">
        <v>833080.84195000003</v>
      </c>
      <c r="V53" t="s">
        <v>932</v>
      </c>
    </row>
    <row r="54" spans="1:22" x14ac:dyDescent="0.25">
      <c r="A54" s="70" t="e">
        <f>VLOOKUP(B54,'Lake Assessments'!$D$2:$E$52,2,0)</f>
        <v>#N/A</v>
      </c>
      <c r="B54">
        <v>32001800</v>
      </c>
      <c r="C54" t="s">
        <v>526</v>
      </c>
      <c r="D54" t="s">
        <v>878</v>
      </c>
      <c r="E54" s="107">
        <v>40695</v>
      </c>
      <c r="F54" s="9">
        <v>2</v>
      </c>
      <c r="G54" s="9">
        <v>5.656854</v>
      </c>
      <c r="H54" s="9">
        <v>-60</v>
      </c>
      <c r="I54" s="9">
        <v>-29.289321999999999</v>
      </c>
      <c r="J54" s="9">
        <v>3</v>
      </c>
      <c r="K54" s="9">
        <v>2</v>
      </c>
      <c r="L54" s="9">
        <v>5</v>
      </c>
      <c r="M54" s="9">
        <v>5.656854</v>
      </c>
      <c r="N54" s="9">
        <v>9.8386990000000001</v>
      </c>
      <c r="O54" s="9">
        <v>-60</v>
      </c>
      <c r="P54" s="9">
        <v>0</v>
      </c>
      <c r="Q54" s="9">
        <v>-29.289321999999999</v>
      </c>
      <c r="R54" s="9">
        <v>22.983739</v>
      </c>
      <c r="S54" s="9" t="s">
        <v>931</v>
      </c>
      <c r="T54" s="9">
        <v>5443.7882319999999</v>
      </c>
      <c r="U54" s="9">
        <v>1202404.4275430001</v>
      </c>
      <c r="V54" t="s">
        <v>932</v>
      </c>
    </row>
    <row r="55" spans="1:22" x14ac:dyDescent="0.25">
      <c r="A55" s="70" t="e">
        <f>VLOOKUP(B55,'Lake Assessments'!$D$2:$E$52,2,0)</f>
        <v>#N/A</v>
      </c>
      <c r="B55">
        <v>32005702</v>
      </c>
      <c r="C55" t="s">
        <v>980</v>
      </c>
      <c r="D55" t="s">
        <v>878</v>
      </c>
      <c r="E55" s="107">
        <v>40409</v>
      </c>
      <c r="F55" s="9">
        <v>4</v>
      </c>
      <c r="G55" s="9">
        <v>10.5</v>
      </c>
      <c r="H55" s="9">
        <v>0</v>
      </c>
      <c r="I55" s="9">
        <v>36.363636</v>
      </c>
      <c r="J55" s="9">
        <v>1</v>
      </c>
      <c r="K55" s="9">
        <v>4</v>
      </c>
      <c r="L55" s="9">
        <v>4</v>
      </c>
      <c r="M55" s="9">
        <v>10.5</v>
      </c>
      <c r="N55" s="9">
        <v>10.5</v>
      </c>
      <c r="O55" s="9">
        <v>0</v>
      </c>
      <c r="P55" s="9">
        <v>0</v>
      </c>
      <c r="Q55" s="9">
        <v>36.363636</v>
      </c>
      <c r="R55" s="9">
        <v>36.363636</v>
      </c>
      <c r="S55" s="9" t="s">
        <v>931</v>
      </c>
      <c r="T55" s="9">
        <v>5960.571242</v>
      </c>
      <c r="U55" s="9">
        <v>1210984.0465289999</v>
      </c>
      <c r="V55" t="s">
        <v>935</v>
      </c>
    </row>
    <row r="56" spans="1:22" x14ac:dyDescent="0.25">
      <c r="A56" s="70" t="e">
        <f>VLOOKUP(B56,'Lake Assessments'!$D$2:$E$52,2,0)</f>
        <v>#N/A</v>
      </c>
      <c r="B56">
        <v>32005300</v>
      </c>
      <c r="C56" t="s">
        <v>981</v>
      </c>
      <c r="D56" t="s">
        <v>878</v>
      </c>
      <c r="E56" s="107">
        <v>40036</v>
      </c>
      <c r="F56" s="9">
        <v>2</v>
      </c>
      <c r="G56" s="9">
        <v>7.7781750000000001</v>
      </c>
      <c r="H56" s="9">
        <v>-50</v>
      </c>
      <c r="I56" s="9">
        <v>1.0152540000000001</v>
      </c>
      <c r="J56" s="9">
        <v>2</v>
      </c>
      <c r="K56" s="9">
        <v>2</v>
      </c>
      <c r="L56" s="9">
        <v>2</v>
      </c>
      <c r="M56" s="9">
        <v>5.656854</v>
      </c>
      <c r="N56" s="9">
        <v>7.7781750000000001</v>
      </c>
      <c r="O56" s="9">
        <v>-50</v>
      </c>
      <c r="P56" s="9">
        <v>-50</v>
      </c>
      <c r="Q56" s="9">
        <v>-26.53436</v>
      </c>
      <c r="R56" s="9">
        <v>1.0152540000000001</v>
      </c>
      <c r="S56" s="9" t="s">
        <v>931</v>
      </c>
      <c r="T56" s="9">
        <v>2526.5330979999999</v>
      </c>
      <c r="U56" s="9">
        <v>361097.93583500001</v>
      </c>
      <c r="V56" t="s">
        <v>932</v>
      </c>
    </row>
    <row r="57" spans="1:22" x14ac:dyDescent="0.25">
      <c r="A57" s="70" t="e">
        <f>VLOOKUP(B57,'Lake Assessments'!$D$2:$E$52,2,0)</f>
        <v>#N/A</v>
      </c>
      <c r="B57">
        <v>83005100</v>
      </c>
      <c r="C57" t="s">
        <v>982</v>
      </c>
      <c r="D57" t="s">
        <v>878</v>
      </c>
      <c r="E57" s="107">
        <v>41471</v>
      </c>
      <c r="F57" s="9">
        <v>1</v>
      </c>
      <c r="G57" s="9">
        <v>3</v>
      </c>
      <c r="H57" s="9">
        <v>-75</v>
      </c>
      <c r="I57" s="9">
        <v>-61.038961</v>
      </c>
      <c r="J57" s="9">
        <v>2</v>
      </c>
      <c r="K57" s="9">
        <v>1</v>
      </c>
      <c r="L57" s="9">
        <v>5</v>
      </c>
      <c r="M57" s="9">
        <v>3</v>
      </c>
      <c r="N57" s="9">
        <v>11.180339999999999</v>
      </c>
      <c r="O57" s="9">
        <v>-75</v>
      </c>
      <c r="P57" s="9">
        <v>25</v>
      </c>
      <c r="Q57" s="9">
        <v>-61.038961</v>
      </c>
      <c r="R57" s="9">
        <v>45.199218999999999</v>
      </c>
      <c r="S57" s="9" t="s">
        <v>931</v>
      </c>
      <c r="T57" s="9">
        <v>5777.5639810000002</v>
      </c>
      <c r="U57" s="9">
        <v>713333.64610999997</v>
      </c>
      <c r="V57" t="s">
        <v>932</v>
      </c>
    </row>
    <row r="58" spans="1:22" x14ac:dyDescent="0.25">
      <c r="A58" s="70" t="e">
        <f>VLOOKUP(B58,'Lake Assessments'!$D$2:$E$52,2,0)</f>
        <v>#N/A</v>
      </c>
      <c r="B58">
        <v>32002200</v>
      </c>
      <c r="C58" t="s">
        <v>984</v>
      </c>
      <c r="D58" t="s">
        <v>878</v>
      </c>
      <c r="E58" s="107">
        <v>37081</v>
      </c>
      <c r="F58" s="9">
        <v>3</v>
      </c>
      <c r="G58" s="9">
        <v>6.3508529999999999</v>
      </c>
      <c r="H58" s="9">
        <v>-25</v>
      </c>
      <c r="I58" s="9">
        <v>-17.52139</v>
      </c>
      <c r="J58" s="9">
        <v>2</v>
      </c>
      <c r="K58" s="9">
        <v>3</v>
      </c>
      <c r="L58" s="9">
        <v>7</v>
      </c>
      <c r="M58" s="9">
        <v>6.3508529999999999</v>
      </c>
      <c r="N58" s="9">
        <v>13.984686</v>
      </c>
      <c r="O58" s="9">
        <v>-25</v>
      </c>
      <c r="P58" s="9">
        <v>75</v>
      </c>
      <c r="Q58" s="9">
        <v>-17.52139</v>
      </c>
      <c r="R58" s="9">
        <v>81.619292000000002</v>
      </c>
      <c r="S58" s="9" t="s">
        <v>931</v>
      </c>
      <c r="T58" s="9">
        <v>6133.6825840000001</v>
      </c>
      <c r="U58" s="9">
        <v>1756990.5926570001</v>
      </c>
      <c r="V58" t="s">
        <v>932</v>
      </c>
    </row>
    <row r="59" spans="1:22" x14ac:dyDescent="0.25">
      <c r="A59" s="70" t="e">
        <f>VLOOKUP(B59,'Lake Assessments'!$D$2:$E$52,2,0)</f>
        <v>#N/A</v>
      </c>
      <c r="B59">
        <v>32005700</v>
      </c>
      <c r="C59" t="s">
        <v>985</v>
      </c>
      <c r="D59" t="s">
        <v>878</v>
      </c>
      <c r="E59" s="107">
        <v>40029</v>
      </c>
      <c r="F59" s="9">
        <v>3</v>
      </c>
      <c r="G59" s="9">
        <v>8.6602540000000001</v>
      </c>
      <c r="H59" s="9">
        <v>-25</v>
      </c>
      <c r="I59" s="9">
        <v>12.470832</v>
      </c>
      <c r="J59" s="9">
        <v>2</v>
      </c>
      <c r="K59" s="9">
        <v>3</v>
      </c>
      <c r="L59" s="9">
        <v>5</v>
      </c>
      <c r="M59" s="9">
        <v>8.6602540000000001</v>
      </c>
      <c r="N59" s="9">
        <v>11.627553000000001</v>
      </c>
      <c r="O59" s="9">
        <v>-25</v>
      </c>
      <c r="P59" s="9">
        <v>25</v>
      </c>
      <c r="Q59" s="9">
        <v>12.470832</v>
      </c>
      <c r="R59" s="9">
        <v>51.007187999999999</v>
      </c>
      <c r="S59" s="9" t="s">
        <v>931</v>
      </c>
      <c r="T59" s="9">
        <v>56795.157571999996</v>
      </c>
      <c r="U59" s="9">
        <v>25857145.263455998</v>
      </c>
      <c r="V59" t="s">
        <v>932</v>
      </c>
    </row>
    <row r="60" spans="1:22" x14ac:dyDescent="0.25">
      <c r="A60" s="70" t="e">
        <f>VLOOKUP(B60,'Lake Assessments'!$D$2:$E$52,2,0)</f>
        <v>#N/A</v>
      </c>
      <c r="B60">
        <v>17002300</v>
      </c>
      <c r="C60" t="s">
        <v>337</v>
      </c>
      <c r="D60" t="s">
        <v>878</v>
      </c>
      <c r="E60" s="107">
        <v>40343</v>
      </c>
      <c r="F60" s="9">
        <v>4</v>
      </c>
      <c r="G60" s="9">
        <v>10</v>
      </c>
      <c r="H60" s="9">
        <v>0</v>
      </c>
      <c r="I60" s="9">
        <v>29.87013</v>
      </c>
      <c r="J60" s="9">
        <v>1</v>
      </c>
      <c r="K60" s="9">
        <v>4</v>
      </c>
      <c r="L60" s="9">
        <v>4</v>
      </c>
      <c r="M60" s="9">
        <v>10</v>
      </c>
      <c r="N60" s="9">
        <v>10</v>
      </c>
      <c r="O60" s="9">
        <v>0</v>
      </c>
      <c r="P60" s="9">
        <v>0</v>
      </c>
      <c r="Q60" s="9">
        <v>29.87013</v>
      </c>
      <c r="R60" s="9">
        <v>29.87013</v>
      </c>
      <c r="S60" s="9" t="s">
        <v>931</v>
      </c>
      <c r="T60" s="9">
        <v>745.46160599999996</v>
      </c>
      <c r="U60" s="9">
        <v>23588.446832000001</v>
      </c>
      <c r="V60" t="s">
        <v>935</v>
      </c>
    </row>
    <row r="61" spans="1:22" x14ac:dyDescent="0.25">
      <c r="A61" s="70" t="e">
        <f>VLOOKUP(B61,'Lake Assessments'!$D$2:$E$52,2,0)</f>
        <v>#N/A</v>
      </c>
      <c r="B61">
        <v>17002000</v>
      </c>
      <c r="C61" t="s">
        <v>300</v>
      </c>
      <c r="D61" t="s">
        <v>878</v>
      </c>
      <c r="E61" s="107">
        <v>34932</v>
      </c>
      <c r="F61" s="9">
        <v>6</v>
      </c>
      <c r="G61" s="9">
        <v>12.247449</v>
      </c>
      <c r="H61" s="9">
        <v>50</v>
      </c>
      <c r="I61" s="9">
        <v>59.057775999999997</v>
      </c>
      <c r="J61" s="9">
        <v>1</v>
      </c>
      <c r="K61" s="9">
        <v>6</v>
      </c>
      <c r="L61" s="9">
        <v>6</v>
      </c>
      <c r="M61" s="9">
        <v>12.247449</v>
      </c>
      <c r="N61" s="9">
        <v>12.247449</v>
      </c>
      <c r="O61" s="9">
        <v>50</v>
      </c>
      <c r="P61" s="9">
        <v>50</v>
      </c>
      <c r="Q61" s="9">
        <v>59.057775999999997</v>
      </c>
      <c r="R61" s="9">
        <v>59.057775999999997</v>
      </c>
      <c r="S61" s="9" t="s">
        <v>931</v>
      </c>
      <c r="T61" s="9">
        <v>2455.3403859999999</v>
      </c>
      <c r="U61" s="9">
        <v>426569.81132500002</v>
      </c>
      <c r="V61" t="s">
        <v>935</v>
      </c>
    </row>
    <row r="62" spans="1:22" x14ac:dyDescent="0.25">
      <c r="A62" s="70" t="e">
        <f>VLOOKUP(B62,'Lake Assessments'!$D$2:$E$52,2,0)</f>
        <v>#N/A</v>
      </c>
      <c r="B62">
        <v>17001300</v>
      </c>
      <c r="C62" t="s">
        <v>986</v>
      </c>
      <c r="D62" t="s">
        <v>878</v>
      </c>
      <c r="E62" s="107">
        <v>40401</v>
      </c>
      <c r="F62" s="9">
        <v>6</v>
      </c>
      <c r="G62" s="9">
        <v>13.472194</v>
      </c>
      <c r="H62" s="9">
        <v>50</v>
      </c>
      <c r="I62" s="9">
        <v>74.963553000000005</v>
      </c>
      <c r="J62" s="9">
        <v>2</v>
      </c>
      <c r="K62" s="9">
        <v>2</v>
      </c>
      <c r="L62" s="9">
        <v>6</v>
      </c>
      <c r="M62" s="9">
        <v>7.0710680000000004</v>
      </c>
      <c r="N62" s="9">
        <v>13.472194</v>
      </c>
      <c r="O62" s="9">
        <v>-50</v>
      </c>
      <c r="P62" s="9">
        <v>50</v>
      </c>
      <c r="Q62" s="9">
        <v>-8.1679499999999994</v>
      </c>
      <c r="R62" s="9">
        <v>74.963553000000005</v>
      </c>
      <c r="S62" s="9" t="s">
        <v>931</v>
      </c>
      <c r="T62" s="9">
        <v>2390.67877</v>
      </c>
      <c r="U62" s="9">
        <v>245621.009804</v>
      </c>
      <c r="V62" t="s">
        <v>935</v>
      </c>
    </row>
    <row r="63" spans="1:22" x14ac:dyDescent="0.25">
      <c r="A63" s="70" t="e">
        <f>VLOOKUP(B63,'Lake Assessments'!$D$2:$E$52,2,0)</f>
        <v>#N/A</v>
      </c>
      <c r="B63">
        <v>32002000</v>
      </c>
      <c r="C63" t="s">
        <v>987</v>
      </c>
      <c r="D63" t="s">
        <v>878</v>
      </c>
      <c r="E63" s="107">
        <v>41850</v>
      </c>
      <c r="F63" s="9">
        <v>0</v>
      </c>
      <c r="G63" s="9">
        <v>0</v>
      </c>
      <c r="H63" s="9">
        <v>-100</v>
      </c>
      <c r="I63" s="9">
        <v>-100</v>
      </c>
      <c r="J63" s="9">
        <v>4</v>
      </c>
      <c r="K63" s="9">
        <v>0</v>
      </c>
      <c r="L63" s="9">
        <v>3</v>
      </c>
      <c r="M63" s="9">
        <v>0</v>
      </c>
      <c r="N63" s="9">
        <v>8.0829039999999992</v>
      </c>
      <c r="O63" s="9">
        <v>-100</v>
      </c>
      <c r="P63" s="9">
        <v>-25</v>
      </c>
      <c r="Q63" s="9">
        <v>-100</v>
      </c>
      <c r="R63" s="9">
        <v>4.9727759999999996</v>
      </c>
      <c r="S63" s="9" t="s">
        <v>931</v>
      </c>
      <c r="T63" s="9">
        <v>10134.199337</v>
      </c>
      <c r="U63" s="9">
        <v>2863890.3472640002</v>
      </c>
      <c r="V63" t="s">
        <v>932</v>
      </c>
    </row>
    <row r="64" spans="1:22" x14ac:dyDescent="0.25">
      <c r="A64" s="70" t="e">
        <f>VLOOKUP(B64,'Lake Assessments'!$D$2:$E$52,2,0)</f>
        <v>#N/A</v>
      </c>
      <c r="B64">
        <v>17001800</v>
      </c>
      <c r="C64" t="s">
        <v>988</v>
      </c>
      <c r="D64" t="s">
        <v>878</v>
      </c>
      <c r="E64" s="107">
        <v>40038</v>
      </c>
      <c r="F64" s="9">
        <v>12</v>
      </c>
      <c r="G64" s="9">
        <v>19.052558999999999</v>
      </c>
      <c r="H64" s="9">
        <v>200</v>
      </c>
      <c r="I64" s="9">
        <v>147.43583000000001</v>
      </c>
      <c r="J64" s="9">
        <v>1</v>
      </c>
      <c r="K64" s="9">
        <v>12</v>
      </c>
      <c r="L64" s="9">
        <v>12</v>
      </c>
      <c r="M64" s="9">
        <v>19.052558999999999</v>
      </c>
      <c r="N64" s="9">
        <v>19.052558999999999</v>
      </c>
      <c r="O64" s="9">
        <v>200</v>
      </c>
      <c r="P64" s="9">
        <v>200</v>
      </c>
      <c r="Q64" s="9">
        <v>147.43583000000001</v>
      </c>
      <c r="R64" s="9">
        <v>147.43583000000001</v>
      </c>
      <c r="S64" s="9" t="s">
        <v>931</v>
      </c>
      <c r="T64" s="9">
        <v>3602.5467619999999</v>
      </c>
      <c r="U64" s="9">
        <v>408746.279393</v>
      </c>
      <c r="V64" t="s">
        <v>935</v>
      </c>
    </row>
    <row r="65" spans="1:22" x14ac:dyDescent="0.25">
      <c r="A65" s="70" t="e">
        <f>VLOOKUP(B65,'Lake Assessments'!$D$2:$E$52,2,0)</f>
        <v>#N/A</v>
      </c>
      <c r="B65">
        <v>17000700</v>
      </c>
      <c r="C65" t="s">
        <v>989</v>
      </c>
      <c r="D65" t="s">
        <v>878</v>
      </c>
      <c r="E65" s="107">
        <v>37424</v>
      </c>
      <c r="F65" s="9">
        <v>4</v>
      </c>
      <c r="G65" s="9">
        <v>10.5</v>
      </c>
      <c r="H65" s="9">
        <v>0</v>
      </c>
      <c r="I65" s="9">
        <v>36.363636</v>
      </c>
      <c r="J65" s="9">
        <v>2</v>
      </c>
      <c r="K65" s="9">
        <v>4</v>
      </c>
      <c r="L65" s="9">
        <v>4</v>
      </c>
      <c r="M65" s="9">
        <v>8.5</v>
      </c>
      <c r="N65" s="9">
        <v>10.5</v>
      </c>
      <c r="O65" s="9">
        <v>0</v>
      </c>
      <c r="P65" s="9">
        <v>0</v>
      </c>
      <c r="Q65" s="9">
        <v>10.389609999999999</v>
      </c>
      <c r="R65" s="9">
        <v>36.363636</v>
      </c>
      <c r="S65" s="9" t="s">
        <v>931</v>
      </c>
      <c r="T65" s="9">
        <v>5185.1639489999998</v>
      </c>
      <c r="U65" s="9">
        <v>1091658.228747</v>
      </c>
      <c r="V65" t="s">
        <v>935</v>
      </c>
    </row>
    <row r="66" spans="1:22" x14ac:dyDescent="0.25">
      <c r="A66" s="70" t="e">
        <f>VLOOKUP(B66,'Lake Assessments'!$D$2:$E$52,2,0)</f>
        <v>#N/A</v>
      </c>
      <c r="B66">
        <v>32004500</v>
      </c>
      <c r="C66" t="s">
        <v>990</v>
      </c>
      <c r="D66" t="s">
        <v>878</v>
      </c>
      <c r="E66" s="107">
        <v>38944</v>
      </c>
      <c r="F66" s="9">
        <v>1</v>
      </c>
      <c r="G66" s="9">
        <v>3</v>
      </c>
      <c r="H66" s="9">
        <v>-75</v>
      </c>
      <c r="I66" s="9">
        <v>-61.038961</v>
      </c>
      <c r="J66" s="9">
        <v>1</v>
      </c>
      <c r="K66" s="9">
        <v>1</v>
      </c>
      <c r="L66" s="9">
        <v>1</v>
      </c>
      <c r="M66" s="9">
        <v>3</v>
      </c>
      <c r="N66" s="9">
        <v>3</v>
      </c>
      <c r="O66" s="9">
        <v>-75</v>
      </c>
      <c r="P66" s="9">
        <v>-75</v>
      </c>
      <c r="Q66" s="9">
        <v>-61.038961</v>
      </c>
      <c r="R66" s="9">
        <v>-61.038961</v>
      </c>
      <c r="S66" s="9" t="s">
        <v>931</v>
      </c>
      <c r="T66" s="9">
        <v>6538.2005179999996</v>
      </c>
      <c r="U66" s="9">
        <v>1850747.5639609999</v>
      </c>
      <c r="V66" t="s">
        <v>932</v>
      </c>
    </row>
    <row r="67" spans="1:22" x14ac:dyDescent="0.25">
      <c r="A67" s="70" t="e">
        <f>VLOOKUP(B67,'Lake Assessments'!$D$2:$E$52,2,0)</f>
        <v>#N/A</v>
      </c>
      <c r="B67">
        <v>83006000</v>
      </c>
      <c r="C67" t="s">
        <v>991</v>
      </c>
      <c r="D67" t="s">
        <v>878</v>
      </c>
      <c r="E67" s="107">
        <v>41127</v>
      </c>
      <c r="F67" s="9">
        <v>0</v>
      </c>
      <c r="G67" s="9">
        <v>0</v>
      </c>
      <c r="H67" s="9">
        <v>-100</v>
      </c>
      <c r="I67" s="9">
        <v>-100</v>
      </c>
      <c r="J67" s="9">
        <v>3</v>
      </c>
      <c r="K67" s="9">
        <v>0</v>
      </c>
      <c r="L67" s="9">
        <v>2</v>
      </c>
      <c r="M67" s="9">
        <v>0</v>
      </c>
      <c r="N67" s="9">
        <v>6.3639609999999998</v>
      </c>
      <c r="O67" s="9">
        <v>-100</v>
      </c>
      <c r="P67" s="9">
        <v>-50</v>
      </c>
      <c r="Q67" s="9">
        <v>-100</v>
      </c>
      <c r="R67" s="9">
        <v>-17.351154999999999</v>
      </c>
      <c r="S67" s="9" t="s">
        <v>931</v>
      </c>
      <c r="T67" s="9">
        <v>10490.072984</v>
      </c>
      <c r="U67" s="9">
        <v>2263617.6626570001</v>
      </c>
      <c r="V67" t="s">
        <v>932</v>
      </c>
    </row>
    <row r="68" spans="1:22" x14ac:dyDescent="0.25">
      <c r="A68" s="70" t="e">
        <f>VLOOKUP(B68,'Lake Assessments'!$D$2:$E$52,2,0)</f>
        <v>#N/A</v>
      </c>
      <c r="B68">
        <v>32001602</v>
      </c>
      <c r="C68" t="s">
        <v>992</v>
      </c>
      <c r="D68" t="s">
        <v>878</v>
      </c>
      <c r="E68" s="107">
        <v>40037</v>
      </c>
      <c r="F68" s="9">
        <v>3</v>
      </c>
      <c r="G68" s="9">
        <v>7.5055529999999999</v>
      </c>
      <c r="H68" s="9">
        <v>-25</v>
      </c>
      <c r="I68" s="9">
        <v>-2.5252789999999998</v>
      </c>
      <c r="J68" s="9">
        <v>1</v>
      </c>
      <c r="K68" s="9">
        <v>3</v>
      </c>
      <c r="L68" s="9">
        <v>3</v>
      </c>
      <c r="M68" s="9">
        <v>7.5055529999999999</v>
      </c>
      <c r="N68" s="9">
        <v>7.5055529999999999</v>
      </c>
      <c r="O68" s="9">
        <v>-25</v>
      </c>
      <c r="P68" s="9">
        <v>-25</v>
      </c>
      <c r="Q68" s="9">
        <v>-2.5252789999999998</v>
      </c>
      <c r="R68" s="9">
        <v>-2.5252789999999998</v>
      </c>
      <c r="S68" s="9" t="s">
        <v>931</v>
      </c>
      <c r="T68" s="9">
        <v>3791.4288200000001</v>
      </c>
      <c r="U68" s="9">
        <v>184231.58777000001</v>
      </c>
      <c r="V68" t="s">
        <v>932</v>
      </c>
    </row>
    <row r="69" spans="1:22" x14ac:dyDescent="0.25">
      <c r="A69" s="70" t="e">
        <f>VLOOKUP(B69,'Lake Assessments'!$D$2:$E$52,2,0)</f>
        <v>#N/A</v>
      </c>
      <c r="B69">
        <v>17005700</v>
      </c>
      <c r="C69" t="s">
        <v>984</v>
      </c>
      <c r="D69" t="s">
        <v>878</v>
      </c>
      <c r="E69" s="107">
        <v>41102</v>
      </c>
      <c r="F69" s="9">
        <v>7</v>
      </c>
      <c r="G69" s="9">
        <v>15.496543000000001</v>
      </c>
      <c r="H69" s="9">
        <v>75</v>
      </c>
      <c r="I69" s="9">
        <v>101.25381</v>
      </c>
      <c r="J69" s="9">
        <v>1</v>
      </c>
      <c r="K69" s="9">
        <v>7</v>
      </c>
      <c r="L69" s="9">
        <v>7</v>
      </c>
      <c r="M69" s="9">
        <v>15.496543000000001</v>
      </c>
      <c r="N69" s="9">
        <v>15.496543000000001</v>
      </c>
      <c r="O69" s="9">
        <v>75</v>
      </c>
      <c r="P69" s="9">
        <v>75</v>
      </c>
      <c r="Q69" s="9">
        <v>101.25381</v>
      </c>
      <c r="R69" s="9">
        <v>101.25381</v>
      </c>
      <c r="S69" s="9" t="s">
        <v>931</v>
      </c>
      <c r="T69" s="9">
        <v>1789.138878</v>
      </c>
      <c r="U69" s="9">
        <v>205161.15019700001</v>
      </c>
      <c r="V69" t="s">
        <v>935</v>
      </c>
    </row>
    <row r="70" spans="1:22" x14ac:dyDescent="0.25">
      <c r="A70" s="70" t="e">
        <f>VLOOKUP(B70,'Lake Assessments'!$D$2:$E$52,2,0)</f>
        <v>#N/A</v>
      </c>
      <c r="B70">
        <v>32001700</v>
      </c>
      <c r="C70" t="s">
        <v>395</v>
      </c>
      <c r="D70" t="s">
        <v>878</v>
      </c>
      <c r="E70" s="107">
        <v>39258</v>
      </c>
      <c r="F70" s="9">
        <v>5</v>
      </c>
      <c r="G70" s="9">
        <v>11.180339999999999</v>
      </c>
      <c r="H70" s="9">
        <v>25</v>
      </c>
      <c r="I70" s="9">
        <v>45.199218999999999</v>
      </c>
      <c r="J70" s="9">
        <v>2</v>
      </c>
      <c r="K70" s="9">
        <v>4</v>
      </c>
      <c r="L70" s="9">
        <v>5</v>
      </c>
      <c r="M70" s="9">
        <v>9.5</v>
      </c>
      <c r="N70" s="9">
        <v>11.180339999999999</v>
      </c>
      <c r="O70" s="9">
        <v>0</v>
      </c>
      <c r="P70" s="9">
        <v>25</v>
      </c>
      <c r="Q70" s="9">
        <v>23.376622999999999</v>
      </c>
      <c r="R70" s="9">
        <v>45.199218999999999</v>
      </c>
      <c r="S70" s="9" t="s">
        <v>931</v>
      </c>
      <c r="T70" s="9">
        <v>2450.2415369999999</v>
      </c>
      <c r="U70" s="9">
        <v>399954.062821</v>
      </c>
      <c r="V70" t="s">
        <v>935</v>
      </c>
    </row>
    <row r="71" spans="1:22" x14ac:dyDescent="0.25">
      <c r="A71" s="70" t="e">
        <f>VLOOKUP(B71,'Lake Assessments'!$D$2:$E$52,2,0)</f>
        <v>#N/A</v>
      </c>
      <c r="B71">
        <v>17000800</v>
      </c>
      <c r="C71" t="s">
        <v>984</v>
      </c>
      <c r="D71" t="s">
        <v>878</v>
      </c>
      <c r="E71" s="107">
        <v>41082</v>
      </c>
      <c r="F71" s="9">
        <v>2</v>
      </c>
      <c r="G71" s="9">
        <v>7.7781750000000001</v>
      </c>
      <c r="H71" s="9">
        <v>-50</v>
      </c>
      <c r="I71" s="9">
        <v>1.0152540000000001</v>
      </c>
      <c r="J71" s="9">
        <v>1</v>
      </c>
      <c r="K71" s="9">
        <v>2</v>
      </c>
      <c r="L71" s="9">
        <v>2</v>
      </c>
      <c r="M71" s="9">
        <v>7.7781750000000001</v>
      </c>
      <c r="N71" s="9">
        <v>7.7781750000000001</v>
      </c>
      <c r="O71" s="9">
        <v>-50</v>
      </c>
      <c r="P71" s="9">
        <v>-50</v>
      </c>
      <c r="Q71" s="9">
        <v>1.0152540000000001</v>
      </c>
      <c r="R71" s="9">
        <v>1.0152540000000001</v>
      </c>
      <c r="S71" s="9" t="s">
        <v>931</v>
      </c>
      <c r="T71" s="9">
        <v>2174.649328</v>
      </c>
      <c r="U71" s="9">
        <v>311799.057867</v>
      </c>
      <c r="V71" t="s">
        <v>932</v>
      </c>
    </row>
    <row r="72" spans="1:22" x14ac:dyDescent="0.25">
      <c r="A72" s="70" t="e">
        <f>VLOOKUP(B72,'Lake Assessments'!$D$2:$E$52,2,0)</f>
        <v>#N/A</v>
      </c>
      <c r="B72">
        <v>17002200</v>
      </c>
      <c r="C72" t="s">
        <v>951</v>
      </c>
      <c r="D72" t="s">
        <v>878</v>
      </c>
      <c r="E72" s="107">
        <v>35996</v>
      </c>
      <c r="F72" s="9">
        <v>3</v>
      </c>
      <c r="G72" s="9">
        <v>9.8149549999999994</v>
      </c>
      <c r="H72" s="9">
        <v>-25</v>
      </c>
      <c r="I72" s="9">
        <v>27.466943000000001</v>
      </c>
      <c r="J72" s="9">
        <v>1</v>
      </c>
      <c r="K72" s="9">
        <v>3</v>
      </c>
      <c r="L72" s="9">
        <v>3</v>
      </c>
      <c r="M72" s="9">
        <v>9.8149549999999994</v>
      </c>
      <c r="N72" s="9">
        <v>9.8149549999999994</v>
      </c>
      <c r="O72" s="9">
        <v>-25</v>
      </c>
      <c r="P72" s="9">
        <v>-25</v>
      </c>
      <c r="Q72" s="9">
        <v>27.466943000000001</v>
      </c>
      <c r="R72" s="9">
        <v>27.466943000000001</v>
      </c>
      <c r="S72" s="9" t="s">
        <v>931</v>
      </c>
      <c r="T72" s="9">
        <v>5586.4660169999997</v>
      </c>
      <c r="U72" s="9">
        <v>627149.68491099996</v>
      </c>
      <c r="V72" t="s">
        <v>932</v>
      </c>
    </row>
    <row r="73" spans="1:22" x14ac:dyDescent="0.25">
      <c r="A73" s="70" t="e">
        <f>VLOOKUP(B73,'Lake Assessments'!$D$2:$E$52,2,0)</f>
        <v>#N/A</v>
      </c>
      <c r="B73">
        <v>32002400</v>
      </c>
      <c r="C73" t="s">
        <v>993</v>
      </c>
      <c r="D73" t="s">
        <v>878</v>
      </c>
      <c r="E73" s="107">
        <v>41836</v>
      </c>
      <c r="F73" s="9">
        <v>3</v>
      </c>
      <c r="G73" s="9">
        <v>5.1961519999999997</v>
      </c>
      <c r="H73" s="9">
        <v>-25</v>
      </c>
      <c r="I73" s="9">
        <v>-32.517501000000003</v>
      </c>
      <c r="J73" s="9">
        <v>3</v>
      </c>
      <c r="K73" s="9">
        <v>3</v>
      </c>
      <c r="L73" s="9">
        <v>6</v>
      </c>
      <c r="M73" s="9">
        <v>5.1961519999999997</v>
      </c>
      <c r="N73" s="9">
        <v>13.063945</v>
      </c>
      <c r="O73" s="9">
        <v>-25</v>
      </c>
      <c r="P73" s="9">
        <v>50</v>
      </c>
      <c r="Q73" s="9">
        <v>-32.517501000000003</v>
      </c>
      <c r="R73" s="9">
        <v>69.661626999999996</v>
      </c>
      <c r="S73" s="9" t="s">
        <v>931</v>
      </c>
      <c r="T73" s="9">
        <v>10414.510201999999</v>
      </c>
      <c r="U73" s="9">
        <v>1693505.3869970001</v>
      </c>
      <c r="V73" t="s">
        <v>932</v>
      </c>
    </row>
    <row r="74" spans="1:22" x14ac:dyDescent="0.25">
      <c r="A74" s="70" t="e">
        <f>VLOOKUP(B74,'Lake Assessments'!$D$2:$E$52,2,0)</f>
        <v>#N/A</v>
      </c>
      <c r="B74">
        <v>17001200</v>
      </c>
      <c r="C74" t="s">
        <v>994</v>
      </c>
      <c r="D74" t="s">
        <v>878</v>
      </c>
      <c r="E74" s="107">
        <v>40410</v>
      </c>
      <c r="F74" s="9">
        <v>6</v>
      </c>
      <c r="G74" s="9">
        <v>11.8392</v>
      </c>
      <c r="H74" s="9">
        <v>50</v>
      </c>
      <c r="I74" s="9">
        <v>53.755850000000002</v>
      </c>
      <c r="J74" s="9">
        <v>1</v>
      </c>
      <c r="K74" s="9">
        <v>6</v>
      </c>
      <c r="L74" s="9">
        <v>6</v>
      </c>
      <c r="M74" s="9">
        <v>11.8392</v>
      </c>
      <c r="N74" s="9">
        <v>11.8392</v>
      </c>
      <c r="O74" s="9">
        <v>50</v>
      </c>
      <c r="P74" s="9">
        <v>50</v>
      </c>
      <c r="Q74" s="9">
        <v>53.755850000000002</v>
      </c>
      <c r="R74" s="9">
        <v>53.755850000000002</v>
      </c>
      <c r="S74" s="9" t="s">
        <v>931</v>
      </c>
      <c r="T74" s="9">
        <v>4845.9945289999996</v>
      </c>
      <c r="U74" s="9">
        <v>406295.75356699998</v>
      </c>
      <c r="V74" t="s">
        <v>935</v>
      </c>
    </row>
    <row r="75" spans="1:22" x14ac:dyDescent="0.25">
      <c r="A75" s="70" t="e">
        <f>VLOOKUP(B75,'Lake Assessments'!$D$2:$E$52,2,0)</f>
        <v>#N/A</v>
      </c>
      <c r="B75">
        <v>17000300</v>
      </c>
      <c r="C75" t="s">
        <v>995</v>
      </c>
      <c r="D75" t="s">
        <v>878</v>
      </c>
      <c r="E75" s="107">
        <v>39967</v>
      </c>
      <c r="F75" s="9">
        <v>6</v>
      </c>
      <c r="G75" s="9">
        <v>11.022703999999999</v>
      </c>
      <c r="H75" s="9">
        <v>50</v>
      </c>
      <c r="I75" s="9">
        <v>43.151997999999999</v>
      </c>
      <c r="J75" s="9">
        <v>3</v>
      </c>
      <c r="K75" s="9">
        <v>3</v>
      </c>
      <c r="L75" s="9">
        <v>7</v>
      </c>
      <c r="M75" s="9">
        <v>5.7735029999999998</v>
      </c>
      <c r="N75" s="9">
        <v>12.472828</v>
      </c>
      <c r="O75" s="9">
        <v>-25</v>
      </c>
      <c r="P75" s="9">
        <v>75</v>
      </c>
      <c r="Q75" s="9">
        <v>-25.019445999999999</v>
      </c>
      <c r="R75" s="9">
        <v>61.984774000000002</v>
      </c>
      <c r="S75" s="9" t="s">
        <v>931</v>
      </c>
      <c r="T75" s="9">
        <v>7026.6317419999996</v>
      </c>
      <c r="U75" s="9">
        <v>889469.34001699998</v>
      </c>
      <c r="V75" t="s">
        <v>935</v>
      </c>
    </row>
    <row r="76" spans="1:22" x14ac:dyDescent="0.25">
      <c r="A76" s="70" t="e">
        <f>VLOOKUP(B76,'Lake Assessments'!$D$2:$E$52,2,0)</f>
        <v>#N/A</v>
      </c>
      <c r="B76">
        <v>46008400</v>
      </c>
      <c r="C76" t="s">
        <v>953</v>
      </c>
      <c r="D76" t="s">
        <v>878</v>
      </c>
      <c r="E76" s="107">
        <v>41079</v>
      </c>
      <c r="F76" s="9">
        <v>1</v>
      </c>
      <c r="G76" s="9">
        <v>3</v>
      </c>
      <c r="H76" s="9">
        <v>-75</v>
      </c>
      <c r="I76" s="9">
        <v>-61.038961</v>
      </c>
      <c r="J76" s="9">
        <v>2</v>
      </c>
      <c r="K76" s="9">
        <v>1</v>
      </c>
      <c r="L76" s="9">
        <v>3</v>
      </c>
      <c r="M76" s="9">
        <v>3</v>
      </c>
      <c r="N76" s="9">
        <v>7.5055529999999999</v>
      </c>
      <c r="O76" s="9">
        <v>-75</v>
      </c>
      <c r="P76" s="9">
        <v>-25</v>
      </c>
      <c r="Q76" s="9">
        <v>-61.038961</v>
      </c>
      <c r="R76" s="9">
        <v>-2.5252789999999998</v>
      </c>
      <c r="S76" s="9" t="s">
        <v>931</v>
      </c>
      <c r="T76" s="9">
        <v>1526.00989</v>
      </c>
      <c r="U76" s="9">
        <v>166660.222225</v>
      </c>
      <c r="V76" t="s">
        <v>932</v>
      </c>
    </row>
    <row r="77" spans="1:22" x14ac:dyDescent="0.25">
      <c r="A77" s="70" t="e">
        <f>VLOOKUP(B77,'Lake Assessments'!$D$2:$E$52,2,0)</f>
        <v>#N/A</v>
      </c>
      <c r="B77">
        <v>22007500</v>
      </c>
      <c r="C77" t="s">
        <v>411</v>
      </c>
      <c r="D77" t="s">
        <v>941</v>
      </c>
      <c r="E77" s="107">
        <v>40766</v>
      </c>
      <c r="F77" s="9">
        <v>12</v>
      </c>
      <c r="G77" s="9">
        <v>18.475209</v>
      </c>
      <c r="H77" s="9">
        <v>200</v>
      </c>
      <c r="I77" s="9">
        <v>139.93777399999999</v>
      </c>
      <c r="J77" s="9">
        <v>2</v>
      </c>
      <c r="K77" s="9">
        <v>9</v>
      </c>
      <c r="L77" s="9">
        <v>12</v>
      </c>
      <c r="M77" s="9">
        <v>15.333333</v>
      </c>
      <c r="N77" s="9">
        <v>18.475209</v>
      </c>
      <c r="O77" s="9">
        <v>125</v>
      </c>
      <c r="P77" s="9">
        <v>200</v>
      </c>
      <c r="Q77" s="9">
        <v>99.134198999999995</v>
      </c>
      <c r="R77" s="9">
        <v>139.93777399999999</v>
      </c>
      <c r="S77" s="9" t="s">
        <v>931</v>
      </c>
      <c r="T77" s="9">
        <v>15631.441177999999</v>
      </c>
      <c r="U77" s="9">
        <v>3895590.3963049999</v>
      </c>
      <c r="V77" t="s">
        <v>935</v>
      </c>
    </row>
    <row r="78" spans="1:22" x14ac:dyDescent="0.25">
      <c r="A78" s="70" t="e">
        <f>VLOOKUP(B78,'Lake Assessments'!$D$2:$E$52,2,0)</f>
        <v>#N/A</v>
      </c>
      <c r="B78">
        <v>83005500</v>
      </c>
      <c r="C78" t="s">
        <v>996</v>
      </c>
      <c r="D78" t="s">
        <v>878</v>
      </c>
      <c r="E78" s="107">
        <v>40771</v>
      </c>
      <c r="F78" s="9">
        <v>5</v>
      </c>
      <c r="G78" s="9">
        <v>11.180339999999999</v>
      </c>
      <c r="H78" s="9">
        <v>25</v>
      </c>
      <c r="I78" s="9">
        <v>45.199218999999999</v>
      </c>
      <c r="J78" s="9">
        <v>1</v>
      </c>
      <c r="K78" s="9">
        <v>5</v>
      </c>
      <c r="L78" s="9">
        <v>5</v>
      </c>
      <c r="M78" s="9">
        <v>11.180339999999999</v>
      </c>
      <c r="N78" s="9">
        <v>11.180339999999999</v>
      </c>
      <c r="O78" s="9">
        <v>25</v>
      </c>
      <c r="P78" s="9">
        <v>25</v>
      </c>
      <c r="Q78" s="9">
        <v>45.199218999999999</v>
      </c>
      <c r="R78" s="9">
        <v>45.199218999999999</v>
      </c>
      <c r="S78" s="9" t="s">
        <v>931</v>
      </c>
      <c r="T78" s="9">
        <v>3027.644057</v>
      </c>
      <c r="U78" s="9">
        <v>330357.65154799999</v>
      </c>
      <c r="V78" t="s">
        <v>935</v>
      </c>
    </row>
    <row r="79" spans="1:22" x14ac:dyDescent="0.25">
      <c r="A79" s="70" t="e">
        <f>VLOOKUP(B79,'Lake Assessments'!$D$2:$E$52,2,0)</f>
        <v>#N/A</v>
      </c>
      <c r="B79">
        <v>46002500</v>
      </c>
      <c r="C79" t="s">
        <v>997</v>
      </c>
      <c r="D79" t="s">
        <v>878</v>
      </c>
      <c r="E79" s="107">
        <v>41851</v>
      </c>
      <c r="F79" s="9">
        <v>2</v>
      </c>
      <c r="G79" s="9">
        <v>4.2426409999999999</v>
      </c>
      <c r="H79" s="9">
        <v>-60</v>
      </c>
      <c r="I79" s="9">
        <v>-46.966991</v>
      </c>
      <c r="J79" s="9">
        <v>3</v>
      </c>
      <c r="K79" s="9">
        <v>1</v>
      </c>
      <c r="L79" s="9">
        <v>3</v>
      </c>
      <c r="M79" s="9">
        <v>3</v>
      </c>
      <c r="N79" s="9">
        <v>8.0829039999999992</v>
      </c>
      <c r="O79" s="9">
        <v>-80</v>
      </c>
      <c r="P79" s="9">
        <v>-40</v>
      </c>
      <c r="Q79" s="9">
        <v>-62.5</v>
      </c>
      <c r="R79" s="9">
        <v>1.036297</v>
      </c>
      <c r="S79" s="9" t="s">
        <v>931</v>
      </c>
      <c r="T79" s="9">
        <v>4476.2964339999999</v>
      </c>
      <c r="U79" s="9">
        <v>559288.51419999998</v>
      </c>
      <c r="V79" t="s">
        <v>932</v>
      </c>
    </row>
    <row r="80" spans="1:22" x14ac:dyDescent="0.25">
      <c r="A80" s="70" t="e">
        <f>VLOOKUP(B80,'Lake Assessments'!$D$2:$E$52,2,0)</f>
        <v>#N/A</v>
      </c>
      <c r="B80">
        <v>7009700</v>
      </c>
      <c r="C80" t="s">
        <v>998</v>
      </c>
      <c r="D80" t="s">
        <v>878</v>
      </c>
      <c r="E80" s="107">
        <v>39300</v>
      </c>
      <c r="F80" s="9">
        <v>5</v>
      </c>
      <c r="G80" s="9">
        <v>11.180339999999999</v>
      </c>
      <c r="H80" s="9">
        <v>25</v>
      </c>
      <c r="I80" s="9">
        <v>45.199218999999999</v>
      </c>
      <c r="J80" s="9">
        <v>2</v>
      </c>
      <c r="K80" s="9">
        <v>4</v>
      </c>
      <c r="L80" s="9">
        <v>5</v>
      </c>
      <c r="M80" s="9">
        <v>10</v>
      </c>
      <c r="N80" s="9">
        <v>11.180339999999999</v>
      </c>
      <c r="O80" s="9">
        <v>0</v>
      </c>
      <c r="P80" s="9">
        <v>25</v>
      </c>
      <c r="Q80" s="9">
        <v>29.87013</v>
      </c>
      <c r="R80" s="9">
        <v>45.199218999999999</v>
      </c>
      <c r="S80" s="9" t="s">
        <v>931</v>
      </c>
      <c r="T80" s="9">
        <v>4151.7929389999999</v>
      </c>
      <c r="U80" s="9">
        <v>959439.30597800005</v>
      </c>
      <c r="V80" t="s">
        <v>935</v>
      </c>
    </row>
    <row r="81" spans="1:22" x14ac:dyDescent="0.25">
      <c r="A81" s="70" t="e">
        <f>VLOOKUP(B81,'Lake Assessments'!$D$2:$E$52,2,0)</f>
        <v>#N/A</v>
      </c>
      <c r="B81">
        <v>22008800</v>
      </c>
      <c r="C81" t="s">
        <v>879</v>
      </c>
      <c r="D81" t="s">
        <v>878</v>
      </c>
      <c r="E81" s="107">
        <v>39238</v>
      </c>
      <c r="F81" s="9">
        <v>7</v>
      </c>
      <c r="G81" s="9">
        <v>13.228757</v>
      </c>
      <c r="H81" s="9">
        <v>40</v>
      </c>
      <c r="I81" s="9">
        <v>65.359457000000006</v>
      </c>
      <c r="J81" s="9">
        <v>1</v>
      </c>
      <c r="K81" s="9">
        <v>7</v>
      </c>
      <c r="L81" s="9">
        <v>7</v>
      </c>
      <c r="M81" s="9">
        <v>13.228757</v>
      </c>
      <c r="N81" s="9">
        <v>13.228757</v>
      </c>
      <c r="O81" s="9">
        <v>40</v>
      </c>
      <c r="P81" s="9">
        <v>40</v>
      </c>
      <c r="Q81" s="9">
        <v>65.359457000000006</v>
      </c>
      <c r="R81" s="9">
        <v>65.359457000000006</v>
      </c>
      <c r="S81" s="9" t="s">
        <v>931</v>
      </c>
      <c r="T81" s="9">
        <v>3039.8000820000002</v>
      </c>
      <c r="U81" s="9">
        <v>415174.35909500002</v>
      </c>
      <c r="V81" t="s">
        <v>935</v>
      </c>
    </row>
    <row r="82" spans="1:22" x14ac:dyDescent="0.25">
      <c r="A82" s="70" t="e">
        <f>VLOOKUP(B82,'Lake Assessments'!$D$2:$E$52,2,0)</f>
        <v>#N/A</v>
      </c>
      <c r="B82">
        <v>46004200</v>
      </c>
      <c r="C82" t="s">
        <v>999</v>
      </c>
      <c r="D82" t="s">
        <v>878</v>
      </c>
      <c r="E82" s="107">
        <v>41457</v>
      </c>
      <c r="F82" s="9">
        <v>0</v>
      </c>
      <c r="G82" s="9">
        <v>0</v>
      </c>
      <c r="H82" s="9">
        <v>-100</v>
      </c>
      <c r="I82" s="9">
        <v>-100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-100</v>
      </c>
      <c r="P82" s="9">
        <v>-100</v>
      </c>
      <c r="Q82" s="9">
        <v>-100</v>
      </c>
      <c r="R82" s="9">
        <v>-100</v>
      </c>
      <c r="S82" s="9" t="s">
        <v>931</v>
      </c>
      <c r="T82" s="9">
        <v>1782.9057250000001</v>
      </c>
      <c r="U82" s="9">
        <v>176392.01587900001</v>
      </c>
      <c r="V82" t="s">
        <v>932</v>
      </c>
    </row>
    <row r="83" spans="1:22" x14ac:dyDescent="0.25">
      <c r="A83" s="70" t="e">
        <f>VLOOKUP(B83,'Lake Assessments'!$D$2:$E$52,2,0)</f>
        <v>#N/A</v>
      </c>
      <c r="B83">
        <v>46002400</v>
      </c>
      <c r="C83" t="s">
        <v>1000</v>
      </c>
      <c r="D83" t="s">
        <v>878</v>
      </c>
      <c r="E83" s="107">
        <v>41851</v>
      </c>
      <c r="F83" s="9">
        <v>1</v>
      </c>
      <c r="G83" s="9">
        <v>3</v>
      </c>
      <c r="H83" s="9">
        <v>-75</v>
      </c>
      <c r="I83" s="9">
        <v>-61.038961</v>
      </c>
      <c r="J83" s="9">
        <v>2</v>
      </c>
      <c r="K83" s="9">
        <v>1</v>
      </c>
      <c r="L83" s="9">
        <v>4</v>
      </c>
      <c r="M83" s="9">
        <v>3</v>
      </c>
      <c r="N83" s="9">
        <v>8.5</v>
      </c>
      <c r="O83" s="9">
        <v>-75</v>
      </c>
      <c r="P83" s="9">
        <v>0</v>
      </c>
      <c r="Q83" s="9">
        <v>-61.038961</v>
      </c>
      <c r="R83" s="9">
        <v>10.389609999999999</v>
      </c>
      <c r="S83" s="9" t="s">
        <v>931</v>
      </c>
      <c r="T83" s="9">
        <v>4161.8108780000002</v>
      </c>
      <c r="U83" s="9">
        <v>336562.73801199999</v>
      </c>
      <c r="V83" t="s">
        <v>932</v>
      </c>
    </row>
    <row r="84" spans="1:22" x14ac:dyDescent="0.25">
      <c r="A84" s="70" t="e">
        <f>VLOOKUP(B84,'Lake Assessments'!$D$2:$E$52,2,0)</f>
        <v>#N/A</v>
      </c>
      <c r="B84">
        <v>7011000</v>
      </c>
      <c r="C84" t="s">
        <v>1001</v>
      </c>
      <c r="D84" t="s">
        <v>878</v>
      </c>
      <c r="E84" s="107">
        <v>39989</v>
      </c>
      <c r="F84" s="9">
        <v>8</v>
      </c>
      <c r="G84" s="9">
        <v>15.202795999999999</v>
      </c>
      <c r="H84" s="9">
        <v>100</v>
      </c>
      <c r="I84" s="9">
        <v>97.438906000000003</v>
      </c>
      <c r="J84" s="9">
        <v>1</v>
      </c>
      <c r="K84" s="9">
        <v>8</v>
      </c>
      <c r="L84" s="9">
        <v>8</v>
      </c>
      <c r="M84" s="9">
        <v>15.202795999999999</v>
      </c>
      <c r="N84" s="9">
        <v>15.202795999999999</v>
      </c>
      <c r="O84" s="9">
        <v>100</v>
      </c>
      <c r="P84" s="9">
        <v>100</v>
      </c>
      <c r="Q84" s="9">
        <v>97.438906000000003</v>
      </c>
      <c r="R84" s="9">
        <v>97.438906000000003</v>
      </c>
      <c r="S84" s="9" t="s">
        <v>931</v>
      </c>
      <c r="T84" s="9">
        <v>1345.741775</v>
      </c>
      <c r="U84" s="9">
        <v>102933.49049700001</v>
      </c>
      <c r="V84" t="s">
        <v>935</v>
      </c>
    </row>
    <row r="85" spans="1:22" x14ac:dyDescent="0.25">
      <c r="A85" s="70" t="e">
        <f>VLOOKUP(B85,'Lake Assessments'!$D$2:$E$52,2,0)</f>
        <v>#N/A</v>
      </c>
      <c r="B85">
        <v>7009600</v>
      </c>
      <c r="C85" t="s">
        <v>987</v>
      </c>
      <c r="D85" t="s">
        <v>878</v>
      </c>
      <c r="E85" s="107">
        <v>38936</v>
      </c>
      <c r="F85" s="9">
        <v>2</v>
      </c>
      <c r="G85" s="9">
        <v>7.7781750000000001</v>
      </c>
      <c r="H85" s="9">
        <v>-50</v>
      </c>
      <c r="I85" s="9">
        <v>1.0152540000000001</v>
      </c>
      <c r="J85" s="9">
        <v>3</v>
      </c>
      <c r="K85" s="9">
        <v>1</v>
      </c>
      <c r="L85" s="9">
        <v>3</v>
      </c>
      <c r="M85" s="9">
        <v>6</v>
      </c>
      <c r="N85" s="9">
        <v>10.392305</v>
      </c>
      <c r="O85" s="9">
        <v>-75</v>
      </c>
      <c r="P85" s="9">
        <v>-25</v>
      </c>
      <c r="Q85" s="9">
        <v>-22.077922000000001</v>
      </c>
      <c r="R85" s="9">
        <v>34.964998000000001</v>
      </c>
      <c r="S85" s="9" t="s">
        <v>931</v>
      </c>
      <c r="T85" s="9">
        <v>8483.1019660000002</v>
      </c>
      <c r="U85" s="9">
        <v>3272378.4640330002</v>
      </c>
      <c r="V85" t="s">
        <v>932</v>
      </c>
    </row>
    <row r="86" spans="1:22" x14ac:dyDescent="0.25">
      <c r="A86" s="70" t="e">
        <f>VLOOKUP(B86,'Lake Assessments'!$D$2:$E$52,2,0)</f>
        <v>#N/A</v>
      </c>
      <c r="B86">
        <v>46014500</v>
      </c>
      <c r="C86" t="s">
        <v>526</v>
      </c>
      <c r="D86" t="s">
        <v>878</v>
      </c>
      <c r="E86" s="107">
        <v>34885</v>
      </c>
      <c r="F86" s="9">
        <v>2</v>
      </c>
      <c r="G86" s="9">
        <v>7.7781750000000001</v>
      </c>
      <c r="H86" s="9">
        <v>-50</v>
      </c>
      <c r="I86" s="9">
        <v>1.0152540000000001</v>
      </c>
      <c r="J86" s="9">
        <v>1</v>
      </c>
      <c r="K86" s="9">
        <v>2</v>
      </c>
      <c r="L86" s="9">
        <v>2</v>
      </c>
      <c r="M86" s="9">
        <v>7.7781750000000001</v>
      </c>
      <c r="N86" s="9">
        <v>7.7781750000000001</v>
      </c>
      <c r="O86" s="9">
        <v>-50</v>
      </c>
      <c r="P86" s="9">
        <v>-50</v>
      </c>
      <c r="Q86" s="9">
        <v>1.0152540000000001</v>
      </c>
      <c r="R86" s="9">
        <v>1.0152540000000001</v>
      </c>
      <c r="S86" s="9" t="s">
        <v>931</v>
      </c>
      <c r="T86" s="9">
        <v>3994.8702159999998</v>
      </c>
      <c r="U86" s="9">
        <v>629815.63711699995</v>
      </c>
      <c r="V86" t="s">
        <v>932</v>
      </c>
    </row>
    <row r="87" spans="1:22" x14ac:dyDescent="0.25">
      <c r="A87" s="70" t="e">
        <f>VLOOKUP(B87,'Lake Assessments'!$D$2:$E$52,2,0)</f>
        <v>#N/A</v>
      </c>
      <c r="B87">
        <v>83004300</v>
      </c>
      <c r="C87" t="s">
        <v>1002</v>
      </c>
      <c r="D87" t="s">
        <v>878</v>
      </c>
      <c r="E87" s="107">
        <v>41435</v>
      </c>
      <c r="F87" s="9">
        <v>1</v>
      </c>
      <c r="G87" s="9">
        <v>3</v>
      </c>
      <c r="H87" s="9">
        <v>-80</v>
      </c>
      <c r="I87" s="9">
        <v>-62.5</v>
      </c>
      <c r="J87" s="9">
        <v>11</v>
      </c>
      <c r="K87" s="9">
        <v>1</v>
      </c>
      <c r="L87" s="9">
        <v>10</v>
      </c>
      <c r="M87" s="9">
        <v>3</v>
      </c>
      <c r="N87" s="9">
        <v>16.760072000000001</v>
      </c>
      <c r="O87" s="9">
        <v>-80</v>
      </c>
      <c r="P87" s="9">
        <v>100</v>
      </c>
      <c r="Q87" s="9">
        <v>-62.5</v>
      </c>
      <c r="R87" s="9">
        <v>109.500895</v>
      </c>
      <c r="S87" s="9" t="s">
        <v>931</v>
      </c>
      <c r="T87" s="9">
        <v>6015.839688</v>
      </c>
      <c r="U87" s="9">
        <v>820533.16300199996</v>
      </c>
      <c r="V87" t="s">
        <v>932</v>
      </c>
    </row>
    <row r="88" spans="1:22" x14ac:dyDescent="0.25">
      <c r="A88" s="70" t="e">
        <f>VLOOKUP(B88,'Lake Assessments'!$D$2:$E$52,2,0)</f>
        <v>#N/A</v>
      </c>
      <c r="B88">
        <v>46003400</v>
      </c>
      <c r="C88" t="s">
        <v>1003</v>
      </c>
      <c r="D88" t="s">
        <v>878</v>
      </c>
      <c r="E88" s="107">
        <v>37130</v>
      </c>
      <c r="F88" s="9">
        <v>0</v>
      </c>
      <c r="G88" s="9">
        <v>0</v>
      </c>
      <c r="H88" s="9">
        <v>-100</v>
      </c>
      <c r="I88" s="9">
        <v>-100</v>
      </c>
      <c r="J88" s="9">
        <v>2</v>
      </c>
      <c r="K88" s="9">
        <v>0</v>
      </c>
      <c r="L88" s="9">
        <v>2</v>
      </c>
      <c r="M88" s="9">
        <v>0</v>
      </c>
      <c r="N88" s="9">
        <v>4.2426409999999999</v>
      </c>
      <c r="O88" s="9">
        <v>-100</v>
      </c>
      <c r="P88" s="9">
        <v>-60</v>
      </c>
      <c r="Q88" s="9">
        <v>-100</v>
      </c>
      <c r="R88" s="9">
        <v>-46.966991</v>
      </c>
      <c r="S88" s="9" t="s">
        <v>931</v>
      </c>
      <c r="T88" s="9">
        <v>3542.1709879999999</v>
      </c>
      <c r="U88" s="9">
        <v>736883.53187599999</v>
      </c>
      <c r="V88" t="s">
        <v>932</v>
      </c>
    </row>
    <row r="89" spans="1:22" x14ac:dyDescent="0.25">
      <c r="A89" s="70" t="e">
        <f>VLOOKUP(B89,'Lake Assessments'!$D$2:$E$52,2,0)</f>
        <v>#N/A</v>
      </c>
      <c r="B89">
        <v>46003200</v>
      </c>
      <c r="C89" t="s">
        <v>1004</v>
      </c>
      <c r="D89" t="s">
        <v>878</v>
      </c>
      <c r="E89" s="107">
        <v>41072</v>
      </c>
      <c r="F89" s="9">
        <v>1</v>
      </c>
      <c r="G89" s="9">
        <v>3</v>
      </c>
      <c r="H89" s="9">
        <v>-75</v>
      </c>
      <c r="I89" s="9">
        <v>-61.038961</v>
      </c>
      <c r="J89" s="9">
        <v>1</v>
      </c>
      <c r="K89" s="9">
        <v>1</v>
      </c>
      <c r="L89" s="9">
        <v>1</v>
      </c>
      <c r="M89" s="9">
        <v>3</v>
      </c>
      <c r="N89" s="9">
        <v>3</v>
      </c>
      <c r="O89" s="9">
        <v>-75</v>
      </c>
      <c r="P89" s="9">
        <v>-75</v>
      </c>
      <c r="Q89" s="9">
        <v>-61.038961</v>
      </c>
      <c r="R89" s="9">
        <v>-61.038961</v>
      </c>
      <c r="S89" s="9" t="s">
        <v>931</v>
      </c>
      <c r="T89" s="9">
        <v>6195.675217</v>
      </c>
      <c r="U89" s="9">
        <v>1157611.153711</v>
      </c>
      <c r="V89" t="s">
        <v>932</v>
      </c>
    </row>
    <row r="90" spans="1:22" x14ac:dyDescent="0.25">
      <c r="A90" s="70" t="e">
        <f>VLOOKUP(B90,'Lake Assessments'!$D$2:$E$52,2,0)</f>
        <v>#N/A</v>
      </c>
      <c r="B90">
        <v>7009800</v>
      </c>
      <c r="C90" t="s">
        <v>1005</v>
      </c>
      <c r="D90" t="s">
        <v>878</v>
      </c>
      <c r="E90" s="107">
        <v>41477</v>
      </c>
      <c r="F90" s="9">
        <v>0</v>
      </c>
      <c r="G90" s="9">
        <v>0</v>
      </c>
      <c r="H90" s="9">
        <v>-100</v>
      </c>
      <c r="I90" s="9">
        <v>-100</v>
      </c>
      <c r="J90" s="9">
        <v>4</v>
      </c>
      <c r="K90" s="9">
        <v>0</v>
      </c>
      <c r="L90" s="9">
        <v>1</v>
      </c>
      <c r="M90" s="9">
        <v>0</v>
      </c>
      <c r="N90" s="9">
        <v>4</v>
      </c>
      <c r="O90" s="9">
        <v>-100</v>
      </c>
      <c r="P90" s="9">
        <v>-75</v>
      </c>
      <c r="Q90" s="9">
        <v>-100</v>
      </c>
      <c r="R90" s="9">
        <v>-48.051948000000003</v>
      </c>
      <c r="S90" s="9" t="s">
        <v>931</v>
      </c>
      <c r="T90" s="9">
        <v>8770.5906570000006</v>
      </c>
      <c r="U90" s="9">
        <v>1535308.241194</v>
      </c>
      <c r="V90" t="s">
        <v>932</v>
      </c>
    </row>
    <row r="91" spans="1:22" x14ac:dyDescent="0.25">
      <c r="A91" s="70" t="e">
        <f>VLOOKUP(B91,'Lake Assessments'!$D$2:$E$52,2,0)</f>
        <v>#N/A</v>
      </c>
      <c r="B91">
        <v>83004000</v>
      </c>
      <c r="C91" t="s">
        <v>615</v>
      </c>
      <c r="D91" t="s">
        <v>878</v>
      </c>
      <c r="E91" s="107">
        <v>37431</v>
      </c>
      <c r="F91" s="9">
        <v>4</v>
      </c>
      <c r="G91" s="9">
        <v>9.5</v>
      </c>
      <c r="H91" s="9">
        <v>0</v>
      </c>
      <c r="I91" s="9">
        <v>23.376622999999999</v>
      </c>
      <c r="J91" s="9">
        <v>2</v>
      </c>
      <c r="K91" s="9">
        <v>4</v>
      </c>
      <c r="L91" s="9">
        <v>4</v>
      </c>
      <c r="M91" s="9">
        <v>7.5</v>
      </c>
      <c r="N91" s="9">
        <v>9.5</v>
      </c>
      <c r="O91" s="9">
        <v>0</v>
      </c>
      <c r="P91" s="9">
        <v>0</v>
      </c>
      <c r="Q91" s="9">
        <v>-2.5974029999999999</v>
      </c>
      <c r="R91" s="9">
        <v>23.376622999999999</v>
      </c>
      <c r="S91" s="9" t="s">
        <v>931</v>
      </c>
      <c r="T91" s="9">
        <v>7534.3311990000002</v>
      </c>
      <c r="U91" s="9">
        <v>1065521.1958019999</v>
      </c>
      <c r="V91" t="s">
        <v>935</v>
      </c>
    </row>
    <row r="92" spans="1:22" x14ac:dyDescent="0.25">
      <c r="A92" s="70" t="e">
        <f>VLOOKUP(B92,'Lake Assessments'!$D$2:$E$52,2,0)</f>
        <v>#N/A</v>
      </c>
      <c r="B92">
        <v>7009000</v>
      </c>
      <c r="C92" t="s">
        <v>897</v>
      </c>
      <c r="D92" t="s">
        <v>878</v>
      </c>
      <c r="E92" s="107">
        <v>37489</v>
      </c>
      <c r="F92" s="9">
        <v>8</v>
      </c>
      <c r="G92" s="9">
        <v>11.667261999999999</v>
      </c>
      <c r="H92" s="9">
        <v>100</v>
      </c>
      <c r="I92" s="9">
        <v>51.522882000000003</v>
      </c>
      <c r="J92" s="9">
        <v>3</v>
      </c>
      <c r="K92" s="9">
        <v>7</v>
      </c>
      <c r="L92" s="9">
        <v>12</v>
      </c>
      <c r="M92" s="9">
        <v>10.96097</v>
      </c>
      <c r="N92" s="9">
        <v>17.320508</v>
      </c>
      <c r="O92" s="9">
        <v>75</v>
      </c>
      <c r="P92" s="9">
        <v>200</v>
      </c>
      <c r="Q92" s="9">
        <v>42.350256000000002</v>
      </c>
      <c r="R92" s="9">
        <v>124.94166300000001</v>
      </c>
      <c r="S92" s="9" t="s">
        <v>931</v>
      </c>
      <c r="T92" s="9">
        <v>3561.3182670000001</v>
      </c>
      <c r="U92" s="9">
        <v>523881.27956400003</v>
      </c>
      <c r="V92" t="s">
        <v>935</v>
      </c>
    </row>
    <row r="93" spans="1:22" x14ac:dyDescent="0.25">
      <c r="A93" s="70" t="e">
        <f>VLOOKUP(B93,'Lake Assessments'!$D$2:$E$52,2,0)</f>
        <v>#N/A</v>
      </c>
      <c r="B93">
        <v>46002000</v>
      </c>
      <c r="C93" t="s">
        <v>1006</v>
      </c>
      <c r="D93" t="s">
        <v>878</v>
      </c>
      <c r="E93" s="107">
        <v>40406</v>
      </c>
      <c r="F93" s="9">
        <v>2</v>
      </c>
      <c r="G93" s="9">
        <v>4.2426409999999999</v>
      </c>
      <c r="H93" s="9">
        <v>-60</v>
      </c>
      <c r="I93" s="9">
        <v>-46.966991</v>
      </c>
      <c r="J93" s="9">
        <v>3</v>
      </c>
      <c r="K93" s="9">
        <v>2</v>
      </c>
      <c r="L93" s="9">
        <v>12</v>
      </c>
      <c r="M93" s="9">
        <v>4.2426409999999999</v>
      </c>
      <c r="N93" s="9">
        <v>17.320508</v>
      </c>
      <c r="O93" s="9">
        <v>-60</v>
      </c>
      <c r="P93" s="9">
        <v>140</v>
      </c>
      <c r="Q93" s="9">
        <v>-46.966991</v>
      </c>
      <c r="R93" s="9">
        <v>116.506351</v>
      </c>
      <c r="S93" s="9" t="s">
        <v>931</v>
      </c>
      <c r="T93" s="9">
        <v>6384.6026380000003</v>
      </c>
      <c r="U93" s="9">
        <v>1021337.5188589999</v>
      </c>
      <c r="V93" t="s">
        <v>932</v>
      </c>
    </row>
    <row r="94" spans="1:22" x14ac:dyDescent="0.25">
      <c r="A94" s="70" t="e">
        <f>VLOOKUP(B94,'Lake Assessments'!$D$2:$E$52,2,0)</f>
        <v>#N/A</v>
      </c>
      <c r="B94">
        <v>46005100</v>
      </c>
      <c r="C94" t="s">
        <v>1007</v>
      </c>
      <c r="D94" t="s">
        <v>878</v>
      </c>
      <c r="E94" s="107">
        <v>39301</v>
      </c>
      <c r="F94" s="9">
        <v>3</v>
      </c>
      <c r="G94" s="9">
        <v>8.0829039999999992</v>
      </c>
      <c r="H94" s="9">
        <v>-25</v>
      </c>
      <c r="I94" s="9">
        <v>49.683402999999998</v>
      </c>
      <c r="J94" s="9">
        <v>2</v>
      </c>
      <c r="K94" s="9">
        <v>3</v>
      </c>
      <c r="L94" s="9">
        <v>7</v>
      </c>
      <c r="M94" s="9">
        <v>8.0829039999999992</v>
      </c>
      <c r="N94" s="9">
        <v>12.850792</v>
      </c>
      <c r="O94" s="9">
        <v>-25</v>
      </c>
      <c r="P94" s="9">
        <v>75</v>
      </c>
      <c r="Q94" s="9">
        <v>49.683402999999998</v>
      </c>
      <c r="R94" s="9">
        <v>66.893404000000004</v>
      </c>
      <c r="S94" s="9" t="s">
        <v>931</v>
      </c>
      <c r="T94" s="9">
        <v>16233.218210000001</v>
      </c>
      <c r="U94" s="9">
        <v>5285832.3589939997</v>
      </c>
      <c r="V94" t="s">
        <v>932</v>
      </c>
    </row>
    <row r="95" spans="1:22" x14ac:dyDescent="0.25">
      <c r="A95" s="70" t="e">
        <f>VLOOKUP(B95,'Lake Assessments'!$D$2:$E$52,2,0)</f>
        <v>#N/A</v>
      </c>
      <c r="B95">
        <v>46011100</v>
      </c>
      <c r="C95" t="s">
        <v>1008</v>
      </c>
      <c r="D95" t="s">
        <v>878</v>
      </c>
      <c r="E95" s="107">
        <v>40717</v>
      </c>
      <c r="F95" s="9">
        <v>0</v>
      </c>
      <c r="G95" s="9">
        <v>0</v>
      </c>
      <c r="H95" s="9">
        <v>-100</v>
      </c>
      <c r="I95" s="9">
        <v>-100</v>
      </c>
      <c r="J95" s="9">
        <v>2</v>
      </c>
      <c r="K95" s="9">
        <v>0</v>
      </c>
      <c r="L95" s="9">
        <v>6</v>
      </c>
      <c r="M95" s="9">
        <v>0</v>
      </c>
      <c r="N95" s="9">
        <v>12.247449</v>
      </c>
      <c r="O95" s="9">
        <v>-100</v>
      </c>
      <c r="P95" s="9">
        <v>50</v>
      </c>
      <c r="Q95" s="9">
        <v>-100</v>
      </c>
      <c r="R95" s="9">
        <v>59.057775999999997</v>
      </c>
      <c r="S95" s="9" t="s">
        <v>931</v>
      </c>
      <c r="T95" s="9">
        <v>2391.8079830000001</v>
      </c>
      <c r="U95" s="9">
        <v>287855.98070700001</v>
      </c>
      <c r="V95" t="s">
        <v>932</v>
      </c>
    </row>
    <row r="96" spans="1:22" x14ac:dyDescent="0.25">
      <c r="A96" s="70" t="e">
        <f>VLOOKUP(B96,'Lake Assessments'!$D$2:$E$52,2,0)</f>
        <v>#N/A</v>
      </c>
      <c r="B96">
        <v>83000500</v>
      </c>
      <c r="C96" t="s">
        <v>1009</v>
      </c>
      <c r="D96" t="s">
        <v>941</v>
      </c>
      <c r="E96" s="107">
        <v>41078</v>
      </c>
      <c r="F96" s="9">
        <v>4</v>
      </c>
      <c r="G96" s="9">
        <v>12</v>
      </c>
      <c r="H96" s="9">
        <v>0</v>
      </c>
      <c r="I96" s="9">
        <v>55.844155999999998</v>
      </c>
      <c r="J96" s="9">
        <v>2</v>
      </c>
      <c r="K96" s="9">
        <v>3</v>
      </c>
      <c r="L96" s="9">
        <v>4</v>
      </c>
      <c r="M96" s="9">
        <v>8.0829039999999992</v>
      </c>
      <c r="N96" s="9">
        <v>12</v>
      </c>
      <c r="O96" s="9">
        <v>-25</v>
      </c>
      <c r="P96" s="9">
        <v>0</v>
      </c>
      <c r="Q96" s="9">
        <v>4.9727759999999996</v>
      </c>
      <c r="R96" s="9">
        <v>55.844155999999998</v>
      </c>
      <c r="S96" s="9" t="s">
        <v>931</v>
      </c>
      <c r="T96" s="9">
        <v>2620.2820390000002</v>
      </c>
      <c r="U96" s="9">
        <v>273209.36583600001</v>
      </c>
      <c r="V96" t="s">
        <v>935</v>
      </c>
    </row>
    <row r="97" spans="1:22" x14ac:dyDescent="0.25">
      <c r="A97" s="70" t="e">
        <f>VLOOKUP(B97,'Lake Assessments'!$D$2:$E$52,2,0)</f>
        <v>#N/A</v>
      </c>
      <c r="B97">
        <v>46003100</v>
      </c>
      <c r="C97" t="s">
        <v>1010</v>
      </c>
      <c r="D97" t="s">
        <v>878</v>
      </c>
      <c r="E97" s="107">
        <v>41851</v>
      </c>
      <c r="F97" s="9">
        <v>1</v>
      </c>
      <c r="G97" s="9">
        <v>3</v>
      </c>
      <c r="H97" s="9">
        <v>-80</v>
      </c>
      <c r="I97" s="9">
        <v>-62.5</v>
      </c>
      <c r="J97" s="9">
        <v>2</v>
      </c>
      <c r="K97" s="9">
        <v>1</v>
      </c>
      <c r="L97" s="9">
        <v>2</v>
      </c>
      <c r="M97" s="9">
        <v>3</v>
      </c>
      <c r="N97" s="9">
        <v>7.7781750000000001</v>
      </c>
      <c r="O97" s="9">
        <v>-80</v>
      </c>
      <c r="P97" s="9">
        <v>-60</v>
      </c>
      <c r="Q97" s="9">
        <v>-62.5</v>
      </c>
      <c r="R97" s="9">
        <v>-2.772818</v>
      </c>
      <c r="S97" s="9" t="s">
        <v>931</v>
      </c>
      <c r="T97" s="9">
        <v>6622.6838180000004</v>
      </c>
      <c r="U97" s="9">
        <v>2217886.4162519998</v>
      </c>
      <c r="V97" t="s">
        <v>932</v>
      </c>
    </row>
    <row r="98" spans="1:22" x14ac:dyDescent="0.25">
      <c r="A98" s="70" t="e">
        <f>VLOOKUP(B98,'Lake Assessments'!$D$2:$E$52,2,0)</f>
        <v>#N/A</v>
      </c>
      <c r="B98">
        <v>46013300</v>
      </c>
      <c r="C98" t="s">
        <v>1011</v>
      </c>
      <c r="D98" t="s">
        <v>878</v>
      </c>
      <c r="E98" s="107">
        <v>36703</v>
      </c>
      <c r="F98" s="9">
        <v>5</v>
      </c>
      <c r="G98" s="9">
        <v>11.180339999999999</v>
      </c>
      <c r="H98" s="9">
        <v>25</v>
      </c>
      <c r="I98" s="9">
        <v>45.199218999999999</v>
      </c>
      <c r="J98" s="9">
        <v>1</v>
      </c>
      <c r="K98" s="9">
        <v>5</v>
      </c>
      <c r="L98" s="9">
        <v>5</v>
      </c>
      <c r="M98" s="9">
        <v>11.180339999999999</v>
      </c>
      <c r="N98" s="9">
        <v>11.180339999999999</v>
      </c>
      <c r="O98" s="9">
        <v>25</v>
      </c>
      <c r="P98" s="9">
        <v>25</v>
      </c>
      <c r="Q98" s="9">
        <v>45.199218999999999</v>
      </c>
      <c r="R98" s="9">
        <v>45.199218999999999</v>
      </c>
      <c r="S98" s="9" t="s">
        <v>931</v>
      </c>
      <c r="T98" s="9">
        <v>9833.7949590000007</v>
      </c>
      <c r="U98" s="9">
        <v>1864569.9420040001</v>
      </c>
      <c r="V98" t="s">
        <v>935</v>
      </c>
    </row>
    <row r="99" spans="1:22" x14ac:dyDescent="0.25">
      <c r="A99" s="70" t="e">
        <f>VLOOKUP(B99,'Lake Assessments'!$D$2:$E$52,2,0)</f>
        <v>#N/A</v>
      </c>
      <c r="B99">
        <v>46003000</v>
      </c>
      <c r="C99" t="s">
        <v>1012</v>
      </c>
      <c r="D99" t="s">
        <v>878</v>
      </c>
      <c r="E99" s="107">
        <v>41851</v>
      </c>
      <c r="F99" s="9">
        <v>2</v>
      </c>
      <c r="G99" s="9">
        <v>4.2426409999999999</v>
      </c>
      <c r="H99" s="9">
        <v>-60</v>
      </c>
      <c r="I99" s="9">
        <v>-46.966991</v>
      </c>
      <c r="J99" s="9">
        <v>3</v>
      </c>
      <c r="K99" s="9">
        <v>2</v>
      </c>
      <c r="L99" s="9">
        <v>3</v>
      </c>
      <c r="M99" s="9">
        <v>4.2426409999999999</v>
      </c>
      <c r="N99" s="9">
        <v>8.0829039999999992</v>
      </c>
      <c r="O99" s="9">
        <v>-60</v>
      </c>
      <c r="P99" s="9">
        <v>-40</v>
      </c>
      <c r="Q99" s="9">
        <v>-46.966991</v>
      </c>
      <c r="R99" s="9">
        <v>1.036297</v>
      </c>
      <c r="S99" s="9" t="s">
        <v>931</v>
      </c>
      <c r="T99" s="9">
        <v>3588.0086240000001</v>
      </c>
      <c r="U99" s="9">
        <v>922314.59084700001</v>
      </c>
      <c r="V99" t="s">
        <v>932</v>
      </c>
    </row>
    <row r="100" spans="1:22" x14ac:dyDescent="0.25">
      <c r="A100" s="70" t="e">
        <f>VLOOKUP(B100,'Lake Assessments'!$D$2:$E$52,2,0)</f>
        <v>#N/A</v>
      </c>
      <c r="B100">
        <v>46001200</v>
      </c>
      <c r="C100" t="s">
        <v>1013</v>
      </c>
      <c r="D100" t="s">
        <v>878</v>
      </c>
      <c r="E100" s="107">
        <v>37837</v>
      </c>
      <c r="F100" s="9">
        <v>1</v>
      </c>
      <c r="G100" s="9">
        <v>6</v>
      </c>
      <c r="H100" s="9">
        <v>-75</v>
      </c>
      <c r="I100" s="9">
        <v>-22.077922000000001</v>
      </c>
      <c r="J100" s="9">
        <v>1</v>
      </c>
      <c r="K100" s="9">
        <v>1</v>
      </c>
      <c r="L100" s="9">
        <v>1</v>
      </c>
      <c r="M100" s="9">
        <v>6</v>
      </c>
      <c r="N100" s="9">
        <v>6</v>
      </c>
      <c r="O100" s="9">
        <v>-75</v>
      </c>
      <c r="P100" s="9">
        <v>-75</v>
      </c>
      <c r="Q100" s="9">
        <v>-22.077922000000001</v>
      </c>
      <c r="R100" s="9">
        <v>-22.077922000000001</v>
      </c>
      <c r="S100" s="9" t="s">
        <v>931</v>
      </c>
      <c r="T100" s="9">
        <v>3793.8336680000002</v>
      </c>
      <c r="U100" s="9">
        <v>751233.24130999995</v>
      </c>
      <c r="V100" t="s">
        <v>932</v>
      </c>
    </row>
    <row r="101" spans="1:22" x14ac:dyDescent="0.25">
      <c r="A101" s="70" t="e">
        <f>VLOOKUP(B101,'Lake Assessments'!$D$2:$E$52,2,0)</f>
        <v>#N/A</v>
      </c>
      <c r="B101">
        <v>46009600</v>
      </c>
      <c r="C101" t="s">
        <v>984</v>
      </c>
      <c r="D101" t="s">
        <v>878</v>
      </c>
      <c r="E101" s="107">
        <v>37830</v>
      </c>
      <c r="F101" s="9">
        <v>2</v>
      </c>
      <c r="G101" s="9">
        <v>7.7781750000000001</v>
      </c>
      <c r="H101" s="9">
        <v>-50</v>
      </c>
      <c r="I101" s="9">
        <v>1.0152540000000001</v>
      </c>
      <c r="J101" s="9">
        <v>2</v>
      </c>
      <c r="K101" s="9">
        <v>2</v>
      </c>
      <c r="L101" s="9">
        <v>4</v>
      </c>
      <c r="M101" s="9">
        <v>7.7781750000000001</v>
      </c>
      <c r="N101" s="9">
        <v>8.5</v>
      </c>
      <c r="O101" s="9">
        <v>-50</v>
      </c>
      <c r="P101" s="9">
        <v>0</v>
      </c>
      <c r="Q101" s="9">
        <v>1.0152540000000001</v>
      </c>
      <c r="R101" s="9">
        <v>10.389609999999999</v>
      </c>
      <c r="S101" s="9" t="s">
        <v>931</v>
      </c>
      <c r="T101" s="9">
        <v>4268.1926489999996</v>
      </c>
      <c r="U101" s="9">
        <v>1081892.2721269999</v>
      </c>
      <c r="V101" t="s">
        <v>932</v>
      </c>
    </row>
    <row r="102" spans="1:22" x14ac:dyDescent="0.25">
      <c r="A102" s="70" t="e">
        <f>VLOOKUP(B102,'Lake Assessments'!$D$2:$E$52,2,0)</f>
        <v>#N/A</v>
      </c>
      <c r="B102">
        <v>46001401</v>
      </c>
      <c r="C102" t="s">
        <v>1014</v>
      </c>
      <c r="D102" t="s">
        <v>878</v>
      </c>
      <c r="E102" s="107">
        <v>40420</v>
      </c>
      <c r="F102" s="9">
        <v>1</v>
      </c>
      <c r="G102" s="9">
        <v>5</v>
      </c>
      <c r="H102" s="9">
        <v>-75</v>
      </c>
      <c r="I102" s="9">
        <v>-35.064934999999998</v>
      </c>
      <c r="J102" s="9">
        <v>1</v>
      </c>
      <c r="K102" s="9">
        <v>1</v>
      </c>
      <c r="L102" s="9">
        <v>1</v>
      </c>
      <c r="M102" s="9">
        <v>5</v>
      </c>
      <c r="N102" s="9">
        <v>5</v>
      </c>
      <c r="O102" s="9">
        <v>-75</v>
      </c>
      <c r="P102" s="9">
        <v>-75</v>
      </c>
      <c r="Q102" s="9">
        <v>-35.064934999999998</v>
      </c>
      <c r="R102" s="9">
        <v>-35.064934999999998</v>
      </c>
      <c r="S102" s="9" t="s">
        <v>931</v>
      </c>
      <c r="T102" s="9">
        <v>5263.3390479999998</v>
      </c>
      <c r="U102" s="9">
        <v>1357464.775073</v>
      </c>
      <c r="V102" t="s">
        <v>932</v>
      </c>
    </row>
    <row r="103" spans="1:22" x14ac:dyDescent="0.25">
      <c r="A103" s="70" t="e">
        <f>VLOOKUP(B103,'Lake Assessments'!$D$2:$E$52,2,0)</f>
        <v>#N/A</v>
      </c>
      <c r="B103">
        <v>46010900</v>
      </c>
      <c r="C103" t="s">
        <v>1015</v>
      </c>
      <c r="D103" t="s">
        <v>878</v>
      </c>
      <c r="E103" s="107">
        <v>40387</v>
      </c>
      <c r="F103" s="9">
        <v>5</v>
      </c>
      <c r="G103" s="9">
        <v>10.733126</v>
      </c>
      <c r="H103" s="9">
        <v>0</v>
      </c>
      <c r="I103" s="9">
        <v>34.164079000000001</v>
      </c>
      <c r="J103" s="9">
        <v>4</v>
      </c>
      <c r="K103" s="9">
        <v>4</v>
      </c>
      <c r="L103" s="9">
        <v>8</v>
      </c>
      <c r="M103" s="9">
        <v>8</v>
      </c>
      <c r="N103" s="9">
        <v>12.727922</v>
      </c>
      <c r="O103" s="9">
        <v>-20</v>
      </c>
      <c r="P103" s="9">
        <v>60</v>
      </c>
      <c r="Q103" s="9">
        <v>0</v>
      </c>
      <c r="R103" s="9">
        <v>59.099026000000002</v>
      </c>
      <c r="S103" s="9" t="s">
        <v>931</v>
      </c>
      <c r="T103" s="9">
        <v>18195.965445000002</v>
      </c>
      <c r="U103" s="9">
        <v>3848641.721314</v>
      </c>
      <c r="V103" t="s">
        <v>935</v>
      </c>
    </row>
    <row r="104" spans="1:22" x14ac:dyDescent="0.25">
      <c r="A104" s="70" t="e">
        <f>VLOOKUP(B104,'Lake Assessments'!$D$2:$E$52,2,0)</f>
        <v>#N/A</v>
      </c>
      <c r="B104">
        <v>46003300</v>
      </c>
      <c r="C104" t="s">
        <v>1016</v>
      </c>
      <c r="D104" t="s">
        <v>878</v>
      </c>
      <c r="E104" s="107">
        <v>41068</v>
      </c>
      <c r="F104" s="9">
        <v>1</v>
      </c>
      <c r="G104" s="9">
        <v>3</v>
      </c>
      <c r="H104" s="9">
        <v>-75</v>
      </c>
      <c r="I104" s="9">
        <v>-61.038961</v>
      </c>
      <c r="J104" s="9">
        <v>1</v>
      </c>
      <c r="K104" s="9">
        <v>1</v>
      </c>
      <c r="L104" s="9">
        <v>1</v>
      </c>
      <c r="M104" s="9">
        <v>3</v>
      </c>
      <c r="N104" s="9">
        <v>3</v>
      </c>
      <c r="O104" s="9">
        <v>-75</v>
      </c>
      <c r="P104" s="9">
        <v>-75</v>
      </c>
      <c r="Q104" s="9">
        <v>-61.038961</v>
      </c>
      <c r="R104" s="9">
        <v>-61.038961</v>
      </c>
      <c r="S104" s="9" t="s">
        <v>931</v>
      </c>
      <c r="T104" s="9">
        <v>7129.7611710000001</v>
      </c>
      <c r="U104" s="9">
        <v>782012.02780699998</v>
      </c>
      <c r="V104" t="s">
        <v>932</v>
      </c>
    </row>
    <row r="105" spans="1:22" x14ac:dyDescent="0.25">
      <c r="A105" s="70" t="e">
        <f>VLOOKUP(B105,'Lake Assessments'!$D$2:$E$52,2,0)</f>
        <v>#N/A</v>
      </c>
      <c r="B105">
        <v>46008300</v>
      </c>
      <c r="C105" t="s">
        <v>1017</v>
      </c>
      <c r="D105" t="s">
        <v>878</v>
      </c>
      <c r="E105" s="107">
        <v>40787</v>
      </c>
      <c r="F105" s="9">
        <v>6</v>
      </c>
      <c r="G105" s="9">
        <v>11.022703999999999</v>
      </c>
      <c r="H105" s="9">
        <v>50</v>
      </c>
      <c r="I105" s="9">
        <v>43.151997999999999</v>
      </c>
      <c r="J105" s="9">
        <v>1</v>
      </c>
      <c r="K105" s="9">
        <v>6</v>
      </c>
      <c r="L105" s="9">
        <v>6</v>
      </c>
      <c r="M105" s="9">
        <v>11.022703999999999</v>
      </c>
      <c r="N105" s="9">
        <v>11.022703999999999</v>
      </c>
      <c r="O105" s="9">
        <v>50</v>
      </c>
      <c r="P105" s="9">
        <v>50</v>
      </c>
      <c r="Q105" s="9">
        <v>43.151997999999999</v>
      </c>
      <c r="R105" s="9">
        <v>43.151997999999999</v>
      </c>
      <c r="S105" s="9" t="s">
        <v>931</v>
      </c>
      <c r="T105" s="9">
        <v>881.06876299999999</v>
      </c>
      <c r="U105" s="9">
        <v>51547.272976</v>
      </c>
      <c r="V105" t="s">
        <v>935</v>
      </c>
    </row>
    <row r="106" spans="1:22" x14ac:dyDescent="0.25">
      <c r="A106" s="70" t="e">
        <f>VLOOKUP(B106,'Lake Assessments'!$D$2:$E$52,2,0)</f>
        <v>#N/A</v>
      </c>
      <c r="B106">
        <v>7007900</v>
      </c>
      <c r="C106" t="s">
        <v>1018</v>
      </c>
      <c r="D106" t="s">
        <v>878</v>
      </c>
      <c r="E106" s="107">
        <v>41520</v>
      </c>
      <c r="F106" s="9">
        <v>9</v>
      </c>
      <c r="G106" s="9">
        <v>13.333333</v>
      </c>
      <c r="H106" s="9">
        <v>125</v>
      </c>
      <c r="I106" s="9">
        <v>73.160173</v>
      </c>
      <c r="J106" s="9">
        <v>6</v>
      </c>
      <c r="K106" s="9">
        <v>9</v>
      </c>
      <c r="L106" s="9">
        <v>12</v>
      </c>
      <c r="M106" s="9">
        <v>13.333333</v>
      </c>
      <c r="N106" s="9">
        <v>17.789169000000001</v>
      </c>
      <c r="O106" s="9">
        <v>125</v>
      </c>
      <c r="P106" s="9">
        <v>200</v>
      </c>
      <c r="Q106" s="9">
        <v>73.160173</v>
      </c>
      <c r="R106" s="9">
        <v>131.02817300000001</v>
      </c>
      <c r="S106" s="9" t="s">
        <v>931</v>
      </c>
      <c r="T106" s="9">
        <v>22440.178938000001</v>
      </c>
      <c r="U106" s="9">
        <v>5498042.6279389998</v>
      </c>
      <c r="V106" t="s">
        <v>935</v>
      </c>
    </row>
    <row r="107" spans="1:22" x14ac:dyDescent="0.25">
      <c r="A107" s="70" t="e">
        <f>VLOOKUP(B107,'Lake Assessments'!$D$2:$E$52,2,0)</f>
        <v>#N/A</v>
      </c>
      <c r="B107">
        <v>22007400</v>
      </c>
      <c r="C107" t="s">
        <v>1019</v>
      </c>
      <c r="D107" t="s">
        <v>878</v>
      </c>
      <c r="E107" s="107">
        <v>39595</v>
      </c>
      <c r="F107" s="9">
        <v>12</v>
      </c>
      <c r="G107" s="9">
        <v>19.341234</v>
      </c>
      <c r="H107" s="9">
        <v>140</v>
      </c>
      <c r="I107" s="9">
        <v>141.76542499999999</v>
      </c>
      <c r="J107" s="9">
        <v>3</v>
      </c>
      <c r="K107" s="9">
        <v>7</v>
      </c>
      <c r="L107" s="9">
        <v>12</v>
      </c>
      <c r="M107" s="9">
        <v>13.606721</v>
      </c>
      <c r="N107" s="9">
        <v>19.341234</v>
      </c>
      <c r="O107" s="9">
        <v>40</v>
      </c>
      <c r="P107" s="9">
        <v>140</v>
      </c>
      <c r="Q107" s="9">
        <v>70.084012999999999</v>
      </c>
      <c r="R107" s="9">
        <v>141.76542499999999</v>
      </c>
      <c r="S107" s="9" t="s">
        <v>931</v>
      </c>
      <c r="T107" s="9">
        <v>3465.7447160000002</v>
      </c>
      <c r="U107" s="9">
        <v>806060.56187500001</v>
      </c>
      <c r="V107" t="s">
        <v>935</v>
      </c>
    </row>
    <row r="108" spans="1:22" x14ac:dyDescent="0.25">
      <c r="A108" s="70" t="e">
        <f>VLOOKUP(B108,'Lake Assessments'!$D$2:$E$52,2,0)</f>
        <v>#N/A</v>
      </c>
      <c r="B108">
        <v>46010300</v>
      </c>
      <c r="C108" t="s">
        <v>1020</v>
      </c>
      <c r="D108" t="s">
        <v>878</v>
      </c>
      <c r="E108" s="107">
        <v>40717</v>
      </c>
      <c r="F108" s="9">
        <v>0</v>
      </c>
      <c r="G108" s="9">
        <v>0</v>
      </c>
      <c r="H108" s="9">
        <v>-100</v>
      </c>
      <c r="I108" s="9">
        <v>-100</v>
      </c>
      <c r="J108" s="9">
        <v>2</v>
      </c>
      <c r="K108" s="9">
        <v>0</v>
      </c>
      <c r="L108" s="9">
        <v>3</v>
      </c>
      <c r="M108" s="9">
        <v>0</v>
      </c>
      <c r="N108" s="9">
        <v>8.6602540000000001</v>
      </c>
      <c r="O108" s="9">
        <v>-100</v>
      </c>
      <c r="P108" s="9">
        <v>-25</v>
      </c>
      <c r="Q108" s="9">
        <v>-100</v>
      </c>
      <c r="R108" s="9">
        <v>12.470832</v>
      </c>
      <c r="S108" s="9" t="s">
        <v>931</v>
      </c>
      <c r="T108" s="9">
        <v>3481.5429009999998</v>
      </c>
      <c r="U108" s="9">
        <v>671969.59872200002</v>
      </c>
      <c r="V108" t="s">
        <v>932</v>
      </c>
    </row>
    <row r="109" spans="1:22" x14ac:dyDescent="0.25">
      <c r="A109" s="70" t="e">
        <f>VLOOKUP(B109,'Lake Assessments'!$D$2:$E$52,2,0)</f>
        <v>#N/A</v>
      </c>
      <c r="B109">
        <v>46012100</v>
      </c>
      <c r="C109" t="s">
        <v>258</v>
      </c>
      <c r="D109" t="s">
        <v>878</v>
      </c>
      <c r="E109" s="107">
        <v>38146</v>
      </c>
      <c r="F109" s="9">
        <v>3</v>
      </c>
      <c r="G109" s="9">
        <v>8.0829039999999992</v>
      </c>
      <c r="H109" s="9">
        <v>-25</v>
      </c>
      <c r="I109" s="9">
        <v>4.9727759999999996</v>
      </c>
      <c r="J109" s="9">
        <v>2</v>
      </c>
      <c r="K109" s="9">
        <v>2</v>
      </c>
      <c r="L109" s="9">
        <v>3</v>
      </c>
      <c r="M109" s="9">
        <v>4.9497470000000003</v>
      </c>
      <c r="N109" s="9">
        <v>8.0829039999999992</v>
      </c>
      <c r="O109" s="9">
        <v>-50</v>
      </c>
      <c r="P109" s="9">
        <v>-25</v>
      </c>
      <c r="Q109" s="9">
        <v>-35.717565</v>
      </c>
      <c r="R109" s="9">
        <v>4.9727759999999996</v>
      </c>
      <c r="S109" s="9" t="s">
        <v>931</v>
      </c>
      <c r="T109" s="9">
        <v>15286.09994</v>
      </c>
      <c r="U109" s="9">
        <v>2860614.941197</v>
      </c>
      <c r="V109" t="s">
        <v>932</v>
      </c>
    </row>
    <row r="110" spans="1:22" x14ac:dyDescent="0.25">
      <c r="A110" s="70" t="e">
        <f>VLOOKUP(B110,'Lake Assessments'!$D$2:$E$52,2,0)</f>
        <v>#N/A</v>
      </c>
      <c r="B110">
        <v>46001000</v>
      </c>
      <c r="C110" t="s">
        <v>1021</v>
      </c>
      <c r="D110" t="s">
        <v>878</v>
      </c>
      <c r="E110" s="107">
        <v>35618</v>
      </c>
      <c r="F110" s="9">
        <v>2</v>
      </c>
      <c r="G110" s="9">
        <v>4.2426409999999999</v>
      </c>
      <c r="H110" s="9">
        <v>-50</v>
      </c>
      <c r="I110" s="9">
        <v>-44.900770000000001</v>
      </c>
      <c r="J110" s="9">
        <v>1</v>
      </c>
      <c r="K110" s="9">
        <v>2</v>
      </c>
      <c r="L110" s="9">
        <v>2</v>
      </c>
      <c r="M110" s="9">
        <v>4.2426409999999999</v>
      </c>
      <c r="N110" s="9">
        <v>4.2426409999999999</v>
      </c>
      <c r="O110" s="9">
        <v>-50</v>
      </c>
      <c r="P110" s="9">
        <v>-50</v>
      </c>
      <c r="Q110" s="9">
        <v>-44.900770000000001</v>
      </c>
      <c r="R110" s="9">
        <v>-44.900770000000001</v>
      </c>
      <c r="S110" s="9" t="s">
        <v>931</v>
      </c>
      <c r="T110" s="9">
        <v>9487.9437400000006</v>
      </c>
      <c r="U110" s="9">
        <v>1945551.4099260001</v>
      </c>
      <c r="V110" t="s">
        <v>932</v>
      </c>
    </row>
    <row r="111" spans="1:22" x14ac:dyDescent="0.25">
      <c r="A111" s="70" t="e">
        <f>VLOOKUP(B111,'Lake Assessments'!$D$2:$E$52,2,0)</f>
        <v>#N/A</v>
      </c>
      <c r="B111">
        <v>83003600</v>
      </c>
      <c r="C111" t="s">
        <v>1022</v>
      </c>
      <c r="D111" t="s">
        <v>878</v>
      </c>
      <c r="E111" s="107">
        <v>37088</v>
      </c>
      <c r="F111" s="9">
        <v>4</v>
      </c>
      <c r="G111" s="9">
        <v>12</v>
      </c>
      <c r="H111" s="9">
        <v>0</v>
      </c>
      <c r="I111" s="9">
        <v>55.844155999999998</v>
      </c>
      <c r="J111" s="9">
        <v>2</v>
      </c>
      <c r="K111" s="9">
        <v>2</v>
      </c>
      <c r="L111" s="9">
        <v>4</v>
      </c>
      <c r="M111" s="9">
        <v>6.3639609999999998</v>
      </c>
      <c r="N111" s="9">
        <v>12</v>
      </c>
      <c r="O111" s="9">
        <v>-50</v>
      </c>
      <c r="P111" s="9">
        <v>0</v>
      </c>
      <c r="Q111" s="9">
        <v>-17.351154999999999</v>
      </c>
      <c r="R111" s="9">
        <v>55.844155999999998</v>
      </c>
      <c r="S111" s="9" t="s">
        <v>931</v>
      </c>
      <c r="T111" s="9">
        <v>6260.9458119999999</v>
      </c>
      <c r="U111" s="9">
        <v>1630352.703578</v>
      </c>
      <c r="V111" t="s">
        <v>935</v>
      </c>
    </row>
    <row r="112" spans="1:22" x14ac:dyDescent="0.25">
      <c r="A112" s="70" t="e">
        <f>VLOOKUP(B112,'Lake Assessments'!$D$2:$E$52,2,0)</f>
        <v>#N/A</v>
      </c>
      <c r="B112">
        <v>46003700</v>
      </c>
      <c r="C112" t="s">
        <v>791</v>
      </c>
      <c r="D112" t="s">
        <v>878</v>
      </c>
      <c r="E112" s="107">
        <v>38932</v>
      </c>
      <c r="F112" s="9">
        <v>3</v>
      </c>
      <c r="G112" s="9">
        <v>7.5055529999999999</v>
      </c>
      <c r="H112" s="9">
        <v>-25</v>
      </c>
      <c r="I112" s="9">
        <v>-2.5252789999999998</v>
      </c>
      <c r="J112" s="9">
        <v>1</v>
      </c>
      <c r="K112" s="9">
        <v>3</v>
      </c>
      <c r="L112" s="9">
        <v>3</v>
      </c>
      <c r="M112" s="9">
        <v>7.5055529999999999</v>
      </c>
      <c r="N112" s="9">
        <v>7.5055529999999999</v>
      </c>
      <c r="O112" s="9">
        <v>-25</v>
      </c>
      <c r="P112" s="9">
        <v>-25</v>
      </c>
      <c r="Q112" s="9">
        <v>-2.5252789999999998</v>
      </c>
      <c r="R112" s="9">
        <v>-2.5252789999999998</v>
      </c>
      <c r="S112" s="9" t="s">
        <v>931</v>
      </c>
      <c r="T112" s="9">
        <v>2953.5926030000001</v>
      </c>
      <c r="U112" s="9">
        <v>320461.830029</v>
      </c>
      <c r="V112" t="s">
        <v>932</v>
      </c>
    </row>
    <row r="113" spans="1:22" x14ac:dyDescent="0.25">
      <c r="A113" s="70" t="e">
        <f>VLOOKUP(B113,'Lake Assessments'!$D$2:$E$52,2,0)</f>
        <v>#N/A</v>
      </c>
      <c r="B113">
        <v>46004900</v>
      </c>
      <c r="C113" t="s">
        <v>1023</v>
      </c>
      <c r="D113" t="s">
        <v>878</v>
      </c>
      <c r="E113" s="107">
        <v>36046</v>
      </c>
      <c r="F113" s="9">
        <v>1</v>
      </c>
      <c r="G113" s="9">
        <v>3</v>
      </c>
      <c r="H113" s="9">
        <v>-75</v>
      </c>
      <c r="I113" s="9">
        <v>-61.038961</v>
      </c>
      <c r="J113" s="9">
        <v>1</v>
      </c>
      <c r="K113" s="9">
        <v>1</v>
      </c>
      <c r="L113" s="9">
        <v>1</v>
      </c>
      <c r="M113" s="9">
        <v>3</v>
      </c>
      <c r="N113" s="9">
        <v>3</v>
      </c>
      <c r="O113" s="9">
        <v>-75</v>
      </c>
      <c r="P113" s="9">
        <v>-75</v>
      </c>
      <c r="Q113" s="9">
        <v>-61.038961</v>
      </c>
      <c r="R113" s="9">
        <v>-61.038961</v>
      </c>
      <c r="S113" s="9" t="s">
        <v>931</v>
      </c>
      <c r="T113" s="9">
        <v>13666.340828</v>
      </c>
      <c r="U113" s="9">
        <v>1932812.9974460001</v>
      </c>
      <c r="V113" t="s">
        <v>932</v>
      </c>
    </row>
    <row r="114" spans="1:22" x14ac:dyDescent="0.25">
      <c r="A114" s="70" t="e">
        <f>VLOOKUP(B114,'Lake Assessments'!$D$2:$E$52,2,0)</f>
        <v>#N/A</v>
      </c>
      <c r="B114">
        <v>83003500</v>
      </c>
      <c r="C114" t="s">
        <v>1024</v>
      </c>
      <c r="D114" t="s">
        <v>878</v>
      </c>
      <c r="E114" s="107">
        <v>40700</v>
      </c>
      <c r="F114" s="9">
        <v>0</v>
      </c>
      <c r="G114" s="9">
        <v>0</v>
      </c>
      <c r="H114" s="9">
        <v>-100</v>
      </c>
      <c r="I114" s="9">
        <v>-100</v>
      </c>
      <c r="J114" s="9">
        <v>1</v>
      </c>
      <c r="K114" s="9">
        <v>0</v>
      </c>
      <c r="L114" s="9">
        <v>0</v>
      </c>
      <c r="M114" s="9">
        <v>0</v>
      </c>
      <c r="N114" s="9">
        <v>0</v>
      </c>
      <c r="O114" s="9">
        <v>-100</v>
      </c>
      <c r="P114" s="9">
        <v>-100</v>
      </c>
      <c r="Q114" s="9">
        <v>-100</v>
      </c>
      <c r="R114" s="9">
        <v>-100</v>
      </c>
      <c r="S114" s="9" t="s">
        <v>931</v>
      </c>
      <c r="T114" s="9">
        <v>2618.6205289999998</v>
      </c>
      <c r="U114" s="9">
        <v>491732.04864599998</v>
      </c>
      <c r="V114" t="s">
        <v>932</v>
      </c>
    </row>
    <row r="115" spans="1:22" x14ac:dyDescent="0.25">
      <c r="A115" s="70" t="e">
        <f>VLOOKUP(B115,'Lake Assessments'!$D$2:$E$52,2,0)</f>
        <v>#N/A</v>
      </c>
      <c r="B115">
        <v>24001700</v>
      </c>
      <c r="C115" t="s">
        <v>245</v>
      </c>
      <c r="D115" t="s">
        <v>878</v>
      </c>
      <c r="E115" s="107">
        <v>41506</v>
      </c>
      <c r="F115" s="9">
        <v>9</v>
      </c>
      <c r="G115" s="9">
        <v>18.666667</v>
      </c>
      <c r="H115" s="9">
        <v>125</v>
      </c>
      <c r="I115" s="9">
        <v>142.42424199999999</v>
      </c>
      <c r="J115" s="9">
        <v>1</v>
      </c>
      <c r="K115" s="9">
        <v>9</v>
      </c>
      <c r="L115" s="9">
        <v>9</v>
      </c>
      <c r="M115" s="9">
        <v>18.666667</v>
      </c>
      <c r="N115" s="9">
        <v>18.666667</v>
      </c>
      <c r="O115" s="9">
        <v>125</v>
      </c>
      <c r="P115" s="9">
        <v>125</v>
      </c>
      <c r="Q115" s="9">
        <v>142.42424199999999</v>
      </c>
      <c r="R115" s="9">
        <v>142.42424199999999</v>
      </c>
      <c r="S115" s="9" t="s">
        <v>931</v>
      </c>
      <c r="T115" s="9">
        <v>2517.808082</v>
      </c>
      <c r="U115" s="9">
        <v>321708.26448800002</v>
      </c>
      <c r="V115" t="s">
        <v>935</v>
      </c>
    </row>
    <row r="116" spans="1:22" x14ac:dyDescent="0.25">
      <c r="A116" s="70" t="e">
        <f>VLOOKUP(B116,'Lake Assessments'!$D$2:$E$52,2,0)</f>
        <v>#N/A</v>
      </c>
      <c r="B116">
        <v>24003700</v>
      </c>
      <c r="C116" t="s">
        <v>1026</v>
      </c>
      <c r="D116" t="s">
        <v>878</v>
      </c>
      <c r="E116" s="107">
        <v>40380</v>
      </c>
      <c r="F116" s="9">
        <v>6</v>
      </c>
      <c r="G116" s="9">
        <v>11.430952</v>
      </c>
      <c r="H116" s="9">
        <v>50</v>
      </c>
      <c r="I116" s="9">
        <v>48.453924000000001</v>
      </c>
      <c r="J116" s="9">
        <v>1</v>
      </c>
      <c r="K116" s="9">
        <v>6</v>
      </c>
      <c r="L116" s="9">
        <v>6</v>
      </c>
      <c r="M116" s="9">
        <v>11.430952</v>
      </c>
      <c r="N116" s="9">
        <v>11.430952</v>
      </c>
      <c r="O116" s="9">
        <v>50</v>
      </c>
      <c r="P116" s="9">
        <v>50</v>
      </c>
      <c r="Q116" s="9">
        <v>48.453924000000001</v>
      </c>
      <c r="R116" s="9">
        <v>48.453924000000001</v>
      </c>
      <c r="S116" s="9" t="s">
        <v>931</v>
      </c>
      <c r="T116" s="9">
        <v>1837.8760339999999</v>
      </c>
      <c r="U116" s="9">
        <v>248689.50711999999</v>
      </c>
      <c r="V116" t="s">
        <v>935</v>
      </c>
    </row>
    <row r="117" spans="1:22" x14ac:dyDescent="0.25">
      <c r="A117" s="70" t="e">
        <f>VLOOKUP(B117,'Lake Assessments'!$D$2:$E$52,2,0)</f>
        <v>#N/A</v>
      </c>
      <c r="B117">
        <v>24003800</v>
      </c>
      <c r="C117" t="s">
        <v>1027</v>
      </c>
      <c r="D117" t="s">
        <v>878</v>
      </c>
      <c r="E117" s="107">
        <v>40385</v>
      </c>
      <c r="F117" s="9">
        <v>7</v>
      </c>
      <c r="G117" s="9">
        <v>13.228757</v>
      </c>
      <c r="H117" s="9">
        <v>75</v>
      </c>
      <c r="I117" s="9">
        <v>71.802032999999994</v>
      </c>
      <c r="J117" s="9">
        <v>2</v>
      </c>
      <c r="K117" s="9">
        <v>7</v>
      </c>
      <c r="L117" s="9">
        <v>10</v>
      </c>
      <c r="M117" s="9">
        <v>13.228757</v>
      </c>
      <c r="N117" s="9">
        <v>17.708755</v>
      </c>
      <c r="O117" s="9">
        <v>75</v>
      </c>
      <c r="P117" s="9">
        <v>150</v>
      </c>
      <c r="Q117" s="9">
        <v>71.802032999999994</v>
      </c>
      <c r="R117" s="9">
        <v>129.98383000000001</v>
      </c>
      <c r="S117" s="9" t="s">
        <v>931</v>
      </c>
      <c r="T117" s="9">
        <v>2037.0444829999999</v>
      </c>
      <c r="U117" s="9">
        <v>226077.55392499999</v>
      </c>
      <c r="V117" t="s">
        <v>935</v>
      </c>
    </row>
    <row r="118" spans="1:22" x14ac:dyDescent="0.25">
      <c r="A118" s="70" t="e">
        <f>VLOOKUP(B118,'Lake Assessments'!$D$2:$E$52,2,0)</f>
        <v>#N/A</v>
      </c>
      <c r="B118">
        <v>24003000</v>
      </c>
      <c r="C118" t="s">
        <v>1028</v>
      </c>
      <c r="D118" t="s">
        <v>878</v>
      </c>
      <c r="E118" s="107">
        <v>41478</v>
      </c>
      <c r="F118" s="9">
        <v>4</v>
      </c>
      <c r="G118" s="9">
        <v>11</v>
      </c>
      <c r="H118" s="9">
        <v>0</v>
      </c>
      <c r="I118" s="9">
        <v>42.857143000000001</v>
      </c>
      <c r="J118" s="9">
        <v>3</v>
      </c>
      <c r="K118" s="9">
        <v>1</v>
      </c>
      <c r="L118" s="9">
        <v>4</v>
      </c>
      <c r="M118" s="9">
        <v>3</v>
      </c>
      <c r="N118" s="9">
        <v>11</v>
      </c>
      <c r="O118" s="9">
        <v>-75</v>
      </c>
      <c r="P118" s="9">
        <v>0</v>
      </c>
      <c r="Q118" s="9">
        <v>-61.038961</v>
      </c>
      <c r="R118" s="9">
        <v>42.857143000000001</v>
      </c>
      <c r="S118" s="9" t="s">
        <v>931</v>
      </c>
      <c r="T118" s="9">
        <v>6136.0744050000003</v>
      </c>
      <c r="U118" s="9">
        <v>1505223.094453</v>
      </c>
      <c r="V118" t="s">
        <v>935</v>
      </c>
    </row>
    <row r="119" spans="1:22" x14ac:dyDescent="0.25">
      <c r="A119" s="70" t="e">
        <f>VLOOKUP(B119,'Lake Assessments'!$D$2:$E$52,2,0)</f>
        <v>#N/A</v>
      </c>
      <c r="B119">
        <v>24004000</v>
      </c>
      <c r="C119" t="s">
        <v>1029</v>
      </c>
      <c r="D119" t="s">
        <v>878</v>
      </c>
      <c r="E119" s="107">
        <v>40357</v>
      </c>
      <c r="F119" s="9">
        <v>2</v>
      </c>
      <c r="G119" s="9">
        <v>6.3639609999999998</v>
      </c>
      <c r="H119" s="9">
        <v>-50</v>
      </c>
      <c r="I119" s="9">
        <v>-17.351154999999999</v>
      </c>
      <c r="J119" s="9">
        <v>1</v>
      </c>
      <c r="K119" s="9">
        <v>2</v>
      </c>
      <c r="L119" s="9">
        <v>2</v>
      </c>
      <c r="M119" s="9">
        <v>6.3639609999999998</v>
      </c>
      <c r="N119" s="9">
        <v>6.3639609999999998</v>
      </c>
      <c r="O119" s="9">
        <v>-50</v>
      </c>
      <c r="P119" s="9">
        <v>-50</v>
      </c>
      <c r="Q119" s="9">
        <v>-17.351154999999999</v>
      </c>
      <c r="R119" s="9">
        <v>-17.351154999999999</v>
      </c>
      <c r="S119" s="9" t="s">
        <v>931</v>
      </c>
      <c r="T119" s="9">
        <v>2365.5748100000001</v>
      </c>
      <c r="U119" s="9">
        <v>276244.11540200002</v>
      </c>
      <c r="V119" t="s">
        <v>932</v>
      </c>
    </row>
    <row r="120" spans="1:22" x14ac:dyDescent="0.25">
      <c r="A120" s="70" t="e">
        <f>VLOOKUP(B120,'Lake Assessments'!$D$2:$E$52,2,0)</f>
        <v>#N/A</v>
      </c>
      <c r="B120">
        <v>81001600</v>
      </c>
      <c r="C120" t="s">
        <v>245</v>
      </c>
      <c r="D120" t="s">
        <v>878</v>
      </c>
      <c r="E120" s="107">
        <v>39310</v>
      </c>
      <c r="F120" s="9">
        <v>12</v>
      </c>
      <c r="G120" s="9">
        <v>20.207259000000001</v>
      </c>
      <c r="H120" s="9">
        <v>200</v>
      </c>
      <c r="I120" s="9">
        <v>162.43194099999999</v>
      </c>
      <c r="J120" s="9">
        <v>1</v>
      </c>
      <c r="K120" s="9">
        <v>12</v>
      </c>
      <c r="L120" s="9">
        <v>12</v>
      </c>
      <c r="M120" s="9">
        <v>20.207259000000001</v>
      </c>
      <c r="N120" s="9">
        <v>20.207259000000001</v>
      </c>
      <c r="O120" s="9">
        <v>200</v>
      </c>
      <c r="P120" s="9">
        <v>200</v>
      </c>
      <c r="Q120" s="9">
        <v>162.43194099999999</v>
      </c>
      <c r="R120" s="9">
        <v>162.43194099999999</v>
      </c>
      <c r="S120" s="9" t="s">
        <v>931</v>
      </c>
      <c r="T120" s="9">
        <v>6169.870809</v>
      </c>
      <c r="U120" s="9">
        <v>1275527.712885</v>
      </c>
      <c r="V120" t="s">
        <v>935</v>
      </c>
    </row>
    <row r="121" spans="1:22" x14ac:dyDescent="0.25">
      <c r="A121" s="70" t="e">
        <f>VLOOKUP(B121,'Lake Assessments'!$D$2:$E$52,2,0)</f>
        <v>#N/A</v>
      </c>
      <c r="B121">
        <v>81007600</v>
      </c>
      <c r="C121" t="s">
        <v>1030</v>
      </c>
      <c r="D121" t="s">
        <v>878</v>
      </c>
      <c r="E121" s="107">
        <v>41432</v>
      </c>
      <c r="F121" s="9">
        <v>1</v>
      </c>
      <c r="G121" s="9">
        <v>3</v>
      </c>
      <c r="H121" s="9">
        <v>-75</v>
      </c>
      <c r="I121" s="9">
        <v>-61.038961</v>
      </c>
      <c r="J121" s="9">
        <v>6</v>
      </c>
      <c r="K121" s="9">
        <v>1</v>
      </c>
      <c r="L121" s="9">
        <v>7</v>
      </c>
      <c r="M121" s="9">
        <v>3</v>
      </c>
      <c r="N121" s="9">
        <v>16.252472000000001</v>
      </c>
      <c r="O121" s="9">
        <v>-75</v>
      </c>
      <c r="P121" s="9">
        <v>75</v>
      </c>
      <c r="Q121" s="9">
        <v>-61.038961</v>
      </c>
      <c r="R121" s="9">
        <v>111.07106899999999</v>
      </c>
      <c r="S121" s="9" t="s">
        <v>931</v>
      </c>
      <c r="T121" s="9">
        <v>2604.5623909999999</v>
      </c>
      <c r="U121" s="9">
        <v>460609.34440499998</v>
      </c>
      <c r="V121" t="s">
        <v>932</v>
      </c>
    </row>
    <row r="122" spans="1:22" x14ac:dyDescent="0.25">
      <c r="A122" s="70" t="e">
        <f>VLOOKUP(B122,'Lake Assessments'!$D$2:$E$52,2,0)</f>
        <v>#N/A</v>
      </c>
      <c r="B122">
        <v>22009300</v>
      </c>
      <c r="C122" t="s">
        <v>879</v>
      </c>
      <c r="D122" t="s">
        <v>878</v>
      </c>
      <c r="E122" s="107">
        <v>39986</v>
      </c>
      <c r="F122" s="9">
        <v>3</v>
      </c>
      <c r="G122" s="9">
        <v>5.1961519999999997</v>
      </c>
      <c r="H122" s="9">
        <v>-25</v>
      </c>
      <c r="I122" s="9">
        <v>-32.517501000000003</v>
      </c>
      <c r="J122" s="9">
        <v>1</v>
      </c>
      <c r="K122" s="9">
        <v>3</v>
      </c>
      <c r="L122" s="9">
        <v>3</v>
      </c>
      <c r="M122" s="9">
        <v>5.1961519999999997</v>
      </c>
      <c r="N122" s="9">
        <v>5.1961519999999997</v>
      </c>
      <c r="O122" s="9">
        <v>-25</v>
      </c>
      <c r="P122" s="9">
        <v>-25</v>
      </c>
      <c r="Q122" s="9">
        <v>-32.517501000000003</v>
      </c>
      <c r="R122" s="9">
        <v>-32.517501000000003</v>
      </c>
      <c r="S122" s="9" t="s">
        <v>931</v>
      </c>
      <c r="T122" s="9">
        <v>886.939348</v>
      </c>
      <c r="U122" s="9">
        <v>23123.181954</v>
      </c>
      <c r="V122" t="s">
        <v>932</v>
      </c>
    </row>
    <row r="123" spans="1:22" x14ac:dyDescent="0.25">
      <c r="A123" s="70" t="e">
        <f>VLOOKUP(B123,'Lake Assessments'!$D$2:$E$52,2,0)</f>
        <v>#N/A</v>
      </c>
      <c r="B123">
        <v>7005900</v>
      </c>
      <c r="C123" t="s">
        <v>411</v>
      </c>
      <c r="D123" t="s">
        <v>878</v>
      </c>
      <c r="E123" s="107">
        <v>40765</v>
      </c>
      <c r="F123" s="9">
        <v>10</v>
      </c>
      <c r="G123" s="9">
        <v>18.024982999999999</v>
      </c>
      <c r="H123" s="9">
        <v>150</v>
      </c>
      <c r="I123" s="9">
        <v>134.09068400000001</v>
      </c>
      <c r="J123" s="9">
        <v>3</v>
      </c>
      <c r="K123" s="9">
        <v>6</v>
      </c>
      <c r="L123" s="9">
        <v>10</v>
      </c>
      <c r="M123" s="9">
        <v>13.063945</v>
      </c>
      <c r="N123" s="9">
        <v>18.024982999999999</v>
      </c>
      <c r="O123" s="9">
        <v>50</v>
      </c>
      <c r="P123" s="9">
        <v>150</v>
      </c>
      <c r="Q123" s="9">
        <v>69.661626999999996</v>
      </c>
      <c r="R123" s="9">
        <v>134.09068400000001</v>
      </c>
      <c r="S123" s="9" t="s">
        <v>931</v>
      </c>
      <c r="T123" s="9">
        <v>4354.5843180000002</v>
      </c>
      <c r="U123" s="9">
        <v>1031771.372315</v>
      </c>
      <c r="V123" t="s">
        <v>935</v>
      </c>
    </row>
    <row r="124" spans="1:22" x14ac:dyDescent="0.25">
      <c r="A124" s="70" t="e">
        <f>VLOOKUP(B124,'Lake Assessments'!$D$2:$E$52,2,0)</f>
        <v>#N/A</v>
      </c>
      <c r="B124">
        <v>81008300</v>
      </c>
      <c r="C124" t="s">
        <v>962</v>
      </c>
      <c r="D124" t="s">
        <v>878</v>
      </c>
      <c r="E124" s="107">
        <v>41472</v>
      </c>
      <c r="F124" s="9">
        <v>9</v>
      </c>
      <c r="G124" s="9">
        <v>18.333333</v>
      </c>
      <c r="H124" s="9">
        <v>125</v>
      </c>
      <c r="I124" s="9">
        <v>138.09523799999999</v>
      </c>
      <c r="J124" s="9">
        <v>6</v>
      </c>
      <c r="K124" s="9">
        <v>5</v>
      </c>
      <c r="L124" s="9">
        <v>11</v>
      </c>
      <c r="M124" s="9">
        <v>13.863621</v>
      </c>
      <c r="N124" s="9">
        <v>18.333333</v>
      </c>
      <c r="O124" s="9">
        <v>25</v>
      </c>
      <c r="P124" s="9">
        <v>175</v>
      </c>
      <c r="Q124" s="9">
        <v>80.047032000000002</v>
      </c>
      <c r="R124" s="9">
        <v>138.09523799999999</v>
      </c>
      <c r="S124" s="9" t="s">
        <v>931</v>
      </c>
      <c r="T124" s="9">
        <v>9472.7024579999998</v>
      </c>
      <c r="U124" s="9">
        <v>3483134.8807450002</v>
      </c>
      <c r="V124" t="s">
        <v>935</v>
      </c>
    </row>
    <row r="125" spans="1:22" x14ac:dyDescent="0.25">
      <c r="A125" s="70" t="e">
        <f>VLOOKUP(B125,'Lake Assessments'!$D$2:$E$52,2,0)</f>
        <v>#N/A</v>
      </c>
      <c r="B125">
        <v>24001800</v>
      </c>
      <c r="C125" t="s">
        <v>1031</v>
      </c>
      <c r="D125" t="s">
        <v>878</v>
      </c>
      <c r="E125" s="107">
        <v>38929</v>
      </c>
      <c r="F125" s="9">
        <v>1</v>
      </c>
      <c r="G125" s="9">
        <v>6</v>
      </c>
      <c r="H125" s="9">
        <v>-75</v>
      </c>
      <c r="I125" s="9">
        <v>-22.077922000000001</v>
      </c>
      <c r="J125" s="9">
        <v>2</v>
      </c>
      <c r="K125" s="9">
        <v>1</v>
      </c>
      <c r="L125" s="9">
        <v>1</v>
      </c>
      <c r="M125" s="9">
        <v>3</v>
      </c>
      <c r="N125" s="9">
        <v>6</v>
      </c>
      <c r="O125" s="9">
        <v>-75</v>
      </c>
      <c r="P125" s="9">
        <v>-75</v>
      </c>
      <c r="Q125" s="9">
        <v>-61.038961</v>
      </c>
      <c r="R125" s="9">
        <v>-22.077922000000001</v>
      </c>
      <c r="S125" s="9" t="s">
        <v>931</v>
      </c>
      <c r="T125" s="9">
        <v>23370.177255999999</v>
      </c>
      <c r="U125" s="9">
        <v>2109596.428636</v>
      </c>
      <c r="V125" t="s">
        <v>932</v>
      </c>
    </row>
    <row r="126" spans="1:22" x14ac:dyDescent="0.25">
      <c r="A126" s="70" t="e">
        <f>VLOOKUP(B126,'Lake Assessments'!$D$2:$E$52,2,0)</f>
        <v>#N/A</v>
      </c>
      <c r="B126">
        <v>81000300</v>
      </c>
      <c r="C126" t="s">
        <v>1032</v>
      </c>
      <c r="D126" t="s">
        <v>878</v>
      </c>
      <c r="E126" s="107">
        <v>41835</v>
      </c>
      <c r="F126" s="9">
        <v>18</v>
      </c>
      <c r="G126" s="9">
        <v>24.513034999999999</v>
      </c>
      <c r="H126" s="9">
        <v>260</v>
      </c>
      <c r="I126" s="9">
        <v>206.41293899999999</v>
      </c>
      <c r="J126" s="9">
        <v>13</v>
      </c>
      <c r="K126" s="9">
        <v>1</v>
      </c>
      <c r="L126" s="9">
        <v>19</v>
      </c>
      <c r="M126" s="9">
        <v>3</v>
      </c>
      <c r="N126" s="9">
        <v>24.513034999999999</v>
      </c>
      <c r="O126" s="9">
        <v>-80</v>
      </c>
      <c r="P126" s="9">
        <v>280</v>
      </c>
      <c r="Q126" s="9">
        <v>-62.5</v>
      </c>
      <c r="R126" s="9">
        <v>206.41293899999999</v>
      </c>
      <c r="S126" s="9" t="s">
        <v>931</v>
      </c>
      <c r="T126" s="9">
        <v>2518.235295</v>
      </c>
      <c r="U126" s="9">
        <v>369091.15457200003</v>
      </c>
      <c r="V126" t="s">
        <v>935</v>
      </c>
    </row>
    <row r="127" spans="1:22" x14ac:dyDescent="0.25">
      <c r="A127" s="70" t="e">
        <f>VLOOKUP(B127,'Lake Assessments'!$D$2:$E$52,2,0)</f>
        <v>#N/A</v>
      </c>
      <c r="B127">
        <v>24001500</v>
      </c>
      <c r="C127" t="s">
        <v>1033</v>
      </c>
      <c r="D127" t="s">
        <v>878</v>
      </c>
      <c r="E127" s="107">
        <v>41486</v>
      </c>
      <c r="F127" s="9">
        <v>10</v>
      </c>
      <c r="G127" s="9">
        <v>18.34121</v>
      </c>
      <c r="H127" s="9">
        <v>150</v>
      </c>
      <c r="I127" s="9">
        <v>138.19753800000001</v>
      </c>
      <c r="J127" s="9">
        <v>6</v>
      </c>
      <c r="K127" s="9">
        <v>3</v>
      </c>
      <c r="L127" s="9">
        <v>13</v>
      </c>
      <c r="M127" s="9">
        <v>10.969654999999999</v>
      </c>
      <c r="N127" s="9">
        <v>21.633308</v>
      </c>
      <c r="O127" s="9">
        <v>-25</v>
      </c>
      <c r="P127" s="9">
        <v>225</v>
      </c>
      <c r="Q127" s="9">
        <v>42.463053000000002</v>
      </c>
      <c r="R127" s="9">
        <v>180.95204699999999</v>
      </c>
      <c r="S127" s="9" t="s">
        <v>931</v>
      </c>
      <c r="T127" s="9">
        <v>20753.805241999999</v>
      </c>
      <c r="U127" s="9">
        <v>7625451.56231</v>
      </c>
      <c r="V127" t="s">
        <v>935</v>
      </c>
    </row>
    <row r="128" spans="1:22" x14ac:dyDescent="0.25">
      <c r="A128" s="70" t="e">
        <f>VLOOKUP(B128,'Lake Assessments'!$D$2:$E$52,2,0)</f>
        <v>#N/A</v>
      </c>
      <c r="B128">
        <v>24004400</v>
      </c>
      <c r="C128" t="s">
        <v>1025</v>
      </c>
      <c r="D128" t="s">
        <v>878</v>
      </c>
      <c r="E128" s="107">
        <v>41130</v>
      </c>
      <c r="F128" s="9">
        <v>0</v>
      </c>
      <c r="G128" s="9">
        <v>0</v>
      </c>
      <c r="H128" s="9">
        <v>-100</v>
      </c>
      <c r="I128" s="9">
        <v>-100</v>
      </c>
      <c r="J128" s="9">
        <v>3</v>
      </c>
      <c r="K128" s="9">
        <v>0</v>
      </c>
      <c r="L128" s="9">
        <v>6</v>
      </c>
      <c r="M128" s="9">
        <v>0</v>
      </c>
      <c r="N128" s="9">
        <v>13.472194</v>
      </c>
      <c r="O128" s="9">
        <v>-100</v>
      </c>
      <c r="P128" s="9">
        <v>50</v>
      </c>
      <c r="Q128" s="9">
        <v>-100</v>
      </c>
      <c r="R128" s="9">
        <v>74.963553000000005</v>
      </c>
      <c r="S128" s="9" t="s">
        <v>931</v>
      </c>
      <c r="T128" s="9">
        <v>19048.626275999999</v>
      </c>
      <c r="U128" s="9">
        <v>8231553.3782500001</v>
      </c>
      <c r="V128" t="s">
        <v>932</v>
      </c>
    </row>
    <row r="129" spans="1:22" x14ac:dyDescent="0.25">
      <c r="A129" s="70" t="e">
        <f>VLOOKUP(B129,'Lake Assessments'!$D$2:$E$52,2,0)</f>
        <v>#N/A</v>
      </c>
      <c r="B129">
        <v>24002700</v>
      </c>
      <c r="C129" t="s">
        <v>1034</v>
      </c>
      <c r="D129" t="s">
        <v>878</v>
      </c>
      <c r="E129" s="107">
        <v>40763</v>
      </c>
      <c r="F129" s="9">
        <v>11</v>
      </c>
      <c r="G129" s="9">
        <v>17.487658</v>
      </c>
      <c r="H129" s="9">
        <v>175</v>
      </c>
      <c r="I129" s="9">
        <v>127.112441</v>
      </c>
      <c r="J129" s="9">
        <v>3</v>
      </c>
      <c r="K129" s="9">
        <v>3</v>
      </c>
      <c r="L129" s="9">
        <v>12</v>
      </c>
      <c r="M129" s="9">
        <v>9.8149549999999994</v>
      </c>
      <c r="N129" s="9">
        <v>17.897857999999999</v>
      </c>
      <c r="O129" s="9">
        <v>-25</v>
      </c>
      <c r="P129" s="9">
        <v>200</v>
      </c>
      <c r="Q129" s="9">
        <v>27.466943000000001</v>
      </c>
      <c r="R129" s="9">
        <v>132.439719</v>
      </c>
      <c r="S129" s="9" t="s">
        <v>931</v>
      </c>
      <c r="T129" s="9">
        <v>6150.4129220000004</v>
      </c>
      <c r="U129" s="9">
        <v>1345828.3331480001</v>
      </c>
      <c r="V129" t="s">
        <v>935</v>
      </c>
    </row>
    <row r="130" spans="1:22" x14ac:dyDescent="0.25">
      <c r="A130" s="70" t="e">
        <f>VLOOKUP(B130,'Lake Assessments'!$D$2:$E$52,2,0)</f>
        <v>#N/A</v>
      </c>
      <c r="B130">
        <v>81001401</v>
      </c>
      <c r="C130" t="s">
        <v>984</v>
      </c>
      <c r="D130" t="s">
        <v>878</v>
      </c>
      <c r="E130" s="107">
        <v>41801</v>
      </c>
      <c r="F130" s="9">
        <v>5</v>
      </c>
      <c r="G130" s="9">
        <v>8.4970580000000009</v>
      </c>
      <c r="H130" s="9">
        <v>0</v>
      </c>
      <c r="I130" s="9">
        <v>6.2132290000000001</v>
      </c>
      <c r="J130" s="9">
        <v>3</v>
      </c>
      <c r="K130" s="9">
        <v>5</v>
      </c>
      <c r="L130" s="9">
        <v>17</v>
      </c>
      <c r="M130" s="9">
        <v>8.4970580000000009</v>
      </c>
      <c r="N130" s="9">
        <v>21.585671000000001</v>
      </c>
      <c r="O130" s="9">
        <v>0</v>
      </c>
      <c r="P130" s="9">
        <v>240</v>
      </c>
      <c r="Q130" s="9">
        <v>6.2132290000000001</v>
      </c>
      <c r="R130" s="9">
        <v>169.82088300000001</v>
      </c>
      <c r="S130" s="9" t="s">
        <v>931</v>
      </c>
      <c r="T130" s="9">
        <v>7066.0901210000002</v>
      </c>
      <c r="U130" s="9">
        <v>2625486.213703</v>
      </c>
      <c r="V130" t="s">
        <v>935</v>
      </c>
    </row>
    <row r="131" spans="1:22" x14ac:dyDescent="0.25">
      <c r="A131" s="70" t="e">
        <f>VLOOKUP(B131,'Lake Assessments'!$D$2:$E$52,2,0)</f>
        <v>#N/A</v>
      </c>
      <c r="B131">
        <v>81004400</v>
      </c>
      <c r="C131" t="s">
        <v>324</v>
      </c>
      <c r="D131" t="s">
        <v>878</v>
      </c>
      <c r="E131" s="107">
        <v>40016</v>
      </c>
      <c r="F131" s="9">
        <v>7</v>
      </c>
      <c r="G131" s="9">
        <v>15.118579</v>
      </c>
      <c r="H131" s="9">
        <v>75</v>
      </c>
      <c r="I131" s="9">
        <v>96.345180999999997</v>
      </c>
      <c r="J131" s="9">
        <v>1</v>
      </c>
      <c r="K131" s="9">
        <v>7</v>
      </c>
      <c r="L131" s="9">
        <v>7</v>
      </c>
      <c r="M131" s="9">
        <v>15.118579</v>
      </c>
      <c r="N131" s="9">
        <v>15.118579</v>
      </c>
      <c r="O131" s="9">
        <v>75</v>
      </c>
      <c r="P131" s="9">
        <v>75</v>
      </c>
      <c r="Q131" s="9">
        <v>96.345180999999997</v>
      </c>
      <c r="R131" s="9">
        <v>96.345180999999997</v>
      </c>
      <c r="S131" s="9" t="s">
        <v>931</v>
      </c>
      <c r="T131" s="9">
        <v>6470.8688039999997</v>
      </c>
      <c r="U131" s="9">
        <v>1541096.752716</v>
      </c>
      <c r="V131" t="s">
        <v>935</v>
      </c>
    </row>
    <row r="132" spans="1:22" x14ac:dyDescent="0.25">
      <c r="A132" s="70" t="e">
        <f>VLOOKUP(B132,'Lake Assessments'!$D$2:$E$52,2,0)</f>
        <v>#N/A</v>
      </c>
      <c r="B132">
        <v>7004300</v>
      </c>
      <c r="C132" t="s">
        <v>957</v>
      </c>
      <c r="D132" t="s">
        <v>878</v>
      </c>
      <c r="E132" s="107">
        <v>39665</v>
      </c>
      <c r="F132" s="9">
        <v>6</v>
      </c>
      <c r="G132" s="9">
        <v>12.247449</v>
      </c>
      <c r="H132" s="9">
        <v>50</v>
      </c>
      <c r="I132" s="9">
        <v>59.057775999999997</v>
      </c>
      <c r="J132" s="9">
        <v>1</v>
      </c>
      <c r="K132" s="9">
        <v>6</v>
      </c>
      <c r="L132" s="9">
        <v>6</v>
      </c>
      <c r="M132" s="9">
        <v>12.247449</v>
      </c>
      <c r="N132" s="9">
        <v>12.247449</v>
      </c>
      <c r="O132" s="9">
        <v>50</v>
      </c>
      <c r="P132" s="9">
        <v>50</v>
      </c>
      <c r="Q132" s="9">
        <v>59.057775999999997</v>
      </c>
      <c r="R132" s="9">
        <v>59.057775999999997</v>
      </c>
      <c r="S132" s="9" t="s">
        <v>931</v>
      </c>
      <c r="T132" s="9">
        <v>2402.3994830000001</v>
      </c>
      <c r="U132" s="9">
        <v>296362.43495899998</v>
      </c>
      <c r="V132" t="s">
        <v>935</v>
      </c>
    </row>
    <row r="133" spans="1:22" x14ac:dyDescent="0.25">
      <c r="A133" s="70" t="e">
        <f>VLOOKUP(B133,'Lake Assessments'!$D$2:$E$52,2,0)</f>
        <v>#N/A</v>
      </c>
      <c r="B133">
        <v>81001300</v>
      </c>
      <c r="C133" t="s">
        <v>971</v>
      </c>
      <c r="D133" t="s">
        <v>878</v>
      </c>
      <c r="E133" s="107">
        <v>39617</v>
      </c>
      <c r="F133" s="9">
        <v>6</v>
      </c>
      <c r="G133" s="9">
        <v>11.8392</v>
      </c>
      <c r="H133" s="9">
        <v>50</v>
      </c>
      <c r="I133" s="9">
        <v>53.755850000000002</v>
      </c>
      <c r="J133" s="9">
        <v>1</v>
      </c>
      <c r="K133" s="9">
        <v>6</v>
      </c>
      <c r="L133" s="9">
        <v>6</v>
      </c>
      <c r="M133" s="9">
        <v>11.8392</v>
      </c>
      <c r="N133" s="9">
        <v>11.8392</v>
      </c>
      <c r="O133" s="9">
        <v>50</v>
      </c>
      <c r="P133" s="9">
        <v>50</v>
      </c>
      <c r="Q133" s="9">
        <v>53.755850000000002</v>
      </c>
      <c r="R133" s="9">
        <v>53.755850000000002</v>
      </c>
      <c r="S133" s="9" t="s">
        <v>931</v>
      </c>
      <c r="T133" s="9">
        <v>4239.4417970000004</v>
      </c>
      <c r="U133" s="9">
        <v>540491.59056399995</v>
      </c>
      <c r="V133" t="s">
        <v>935</v>
      </c>
    </row>
    <row r="134" spans="1:22" x14ac:dyDescent="0.25">
      <c r="A134" s="70" t="e">
        <f>VLOOKUP(B134,'Lake Assessments'!$D$2:$E$52,2,0)</f>
        <v>#N/A</v>
      </c>
      <c r="B134">
        <v>74002300</v>
      </c>
      <c r="C134" t="s">
        <v>1035</v>
      </c>
      <c r="D134" t="s">
        <v>878</v>
      </c>
      <c r="E134" s="107">
        <v>39272</v>
      </c>
      <c r="F134" s="9">
        <v>13</v>
      </c>
      <c r="G134" s="9">
        <v>19.691856999999999</v>
      </c>
      <c r="H134" s="9">
        <v>160</v>
      </c>
      <c r="I134" s="9">
        <v>146.148212</v>
      </c>
      <c r="J134" s="9">
        <v>2</v>
      </c>
      <c r="K134" s="9">
        <v>10</v>
      </c>
      <c r="L134" s="9">
        <v>13</v>
      </c>
      <c r="M134" s="9">
        <v>18.024982999999999</v>
      </c>
      <c r="N134" s="9">
        <v>19.691856999999999</v>
      </c>
      <c r="O134" s="9">
        <v>100</v>
      </c>
      <c r="P134" s="9">
        <v>160</v>
      </c>
      <c r="Q134" s="9">
        <v>125.31228299999999</v>
      </c>
      <c r="R134" s="9">
        <v>146.148212</v>
      </c>
      <c r="S134" s="9" t="s">
        <v>931</v>
      </c>
      <c r="T134" s="9">
        <v>2985.8243619999998</v>
      </c>
      <c r="U134" s="9">
        <v>396401.82889300003</v>
      </c>
      <c r="V134" t="s">
        <v>935</v>
      </c>
    </row>
    <row r="135" spans="1:22" x14ac:dyDescent="0.25">
      <c r="A135" s="70" t="e">
        <f>VLOOKUP(B135,'Lake Assessments'!$D$2:$E$52,2,0)</f>
        <v>#N/A</v>
      </c>
      <c r="B135">
        <v>24002400</v>
      </c>
      <c r="C135" t="s">
        <v>1037</v>
      </c>
      <c r="D135" t="s">
        <v>878</v>
      </c>
      <c r="E135" s="107">
        <v>40794</v>
      </c>
      <c r="F135" s="9">
        <v>2</v>
      </c>
      <c r="G135" s="9">
        <v>6.3639609999999998</v>
      </c>
      <c r="H135" s="9">
        <v>-50</v>
      </c>
      <c r="I135" s="9">
        <v>-17.351154999999999</v>
      </c>
      <c r="J135" s="9">
        <v>2</v>
      </c>
      <c r="K135" s="9">
        <v>0</v>
      </c>
      <c r="L135" s="9">
        <v>2</v>
      </c>
      <c r="M135" s="9">
        <v>0</v>
      </c>
      <c r="N135" s="9">
        <v>6.3639609999999998</v>
      </c>
      <c r="O135" s="9">
        <v>-100</v>
      </c>
      <c r="P135" s="9">
        <v>-50</v>
      </c>
      <c r="Q135" s="9">
        <v>-100</v>
      </c>
      <c r="R135" s="9">
        <v>-17.351154999999999</v>
      </c>
      <c r="S135" s="9" t="s">
        <v>931</v>
      </c>
      <c r="T135" s="9">
        <v>3965.0794780000001</v>
      </c>
      <c r="U135" s="9">
        <v>680454.50640499999</v>
      </c>
      <c r="V135" t="s">
        <v>932</v>
      </c>
    </row>
    <row r="136" spans="1:22" x14ac:dyDescent="0.25">
      <c r="A136" s="70" t="e">
        <f>VLOOKUP(B136,'Lake Assessments'!$D$2:$E$52,2,0)</f>
        <v>#N/A</v>
      </c>
      <c r="B136">
        <v>24004100</v>
      </c>
      <c r="C136" t="s">
        <v>1038</v>
      </c>
      <c r="D136" t="s">
        <v>941</v>
      </c>
      <c r="E136" s="107">
        <v>41135</v>
      </c>
      <c r="F136" s="9">
        <v>4</v>
      </c>
      <c r="G136" s="9">
        <v>10</v>
      </c>
      <c r="H136" s="9">
        <v>0</v>
      </c>
      <c r="I136" s="9">
        <v>29.87013</v>
      </c>
      <c r="J136" s="9">
        <v>1</v>
      </c>
      <c r="K136" s="9">
        <v>4</v>
      </c>
      <c r="L136" s="9">
        <v>4</v>
      </c>
      <c r="M136" s="9">
        <v>10</v>
      </c>
      <c r="N136" s="9">
        <v>10</v>
      </c>
      <c r="O136" s="9">
        <v>0</v>
      </c>
      <c r="P136" s="9">
        <v>0</v>
      </c>
      <c r="Q136" s="9">
        <v>29.87013</v>
      </c>
      <c r="R136" s="9">
        <v>29.87013</v>
      </c>
      <c r="S136" s="9" t="s">
        <v>931</v>
      </c>
      <c r="T136" s="9">
        <v>2211.7727030000001</v>
      </c>
      <c r="U136" s="9">
        <v>82007.211458999998</v>
      </c>
      <c r="V136" t="s">
        <v>935</v>
      </c>
    </row>
    <row r="137" spans="1:22" x14ac:dyDescent="0.25">
      <c r="A137" s="70" t="e">
        <f>VLOOKUP(B137,'Lake Assessments'!$D$2:$E$52,2,0)</f>
        <v>#N/A</v>
      </c>
      <c r="B137">
        <v>7005800</v>
      </c>
      <c r="C137" t="s">
        <v>1039</v>
      </c>
      <c r="D137" t="s">
        <v>878</v>
      </c>
      <c r="E137" s="107">
        <v>41456</v>
      </c>
      <c r="F137" s="9">
        <v>2</v>
      </c>
      <c r="G137" s="9">
        <v>6.3639609999999998</v>
      </c>
      <c r="H137" s="9">
        <v>-50</v>
      </c>
      <c r="I137" s="9">
        <v>-17.351154999999999</v>
      </c>
      <c r="J137" s="9">
        <v>2</v>
      </c>
      <c r="K137" s="9">
        <v>2</v>
      </c>
      <c r="L137" s="9">
        <v>4</v>
      </c>
      <c r="M137" s="9">
        <v>6.3639609999999998</v>
      </c>
      <c r="N137" s="9">
        <v>12.5</v>
      </c>
      <c r="O137" s="9">
        <v>-50</v>
      </c>
      <c r="P137" s="9">
        <v>0</v>
      </c>
      <c r="Q137" s="9">
        <v>-17.351154999999999</v>
      </c>
      <c r="R137" s="9">
        <v>62.337662000000002</v>
      </c>
      <c r="S137" s="9" t="s">
        <v>931</v>
      </c>
      <c r="T137" s="9">
        <v>5991.0864810000003</v>
      </c>
      <c r="U137" s="9">
        <v>806410.58085100004</v>
      </c>
      <c r="V137" t="s">
        <v>932</v>
      </c>
    </row>
    <row r="138" spans="1:22" x14ac:dyDescent="0.25">
      <c r="A138" s="70" t="e">
        <f>VLOOKUP(B138,'Lake Assessments'!$D$2:$E$52,2,0)</f>
        <v>#N/A</v>
      </c>
      <c r="B138">
        <v>7000500</v>
      </c>
      <c r="C138" t="s">
        <v>1040</v>
      </c>
      <c r="D138" t="s">
        <v>941</v>
      </c>
      <c r="E138" s="107">
        <v>39974</v>
      </c>
      <c r="F138" s="9">
        <v>2</v>
      </c>
      <c r="G138" s="9">
        <v>4.2426409999999999</v>
      </c>
      <c r="H138" s="9">
        <v>-50</v>
      </c>
      <c r="I138" s="9">
        <v>-44.900770000000001</v>
      </c>
      <c r="J138" s="9">
        <v>1</v>
      </c>
      <c r="K138" s="9">
        <v>2</v>
      </c>
      <c r="L138" s="9">
        <v>2</v>
      </c>
      <c r="M138" s="9">
        <v>4.2426409999999999</v>
      </c>
      <c r="N138" s="9">
        <v>4.2426409999999999</v>
      </c>
      <c r="O138" s="9">
        <v>-50</v>
      </c>
      <c r="P138" s="9">
        <v>-50</v>
      </c>
      <c r="Q138" s="9">
        <v>-44.900770000000001</v>
      </c>
      <c r="R138" s="9">
        <v>-44.900770000000001</v>
      </c>
      <c r="S138" s="9" t="s">
        <v>931</v>
      </c>
      <c r="T138" s="9">
        <v>2373.1864820000001</v>
      </c>
      <c r="U138" s="9">
        <v>320753.53514300002</v>
      </c>
      <c r="V138" t="s">
        <v>932</v>
      </c>
    </row>
    <row r="139" spans="1:22" x14ac:dyDescent="0.25">
      <c r="A139" s="70" t="e">
        <f>VLOOKUP(B139,'Lake Assessments'!$D$2:$E$52,2,0)</f>
        <v>#N/A</v>
      </c>
      <c r="B139">
        <v>7002400</v>
      </c>
      <c r="C139" t="s">
        <v>951</v>
      </c>
      <c r="D139" t="s">
        <v>878</v>
      </c>
      <c r="E139" s="107">
        <v>39647</v>
      </c>
      <c r="F139" s="9">
        <v>5</v>
      </c>
      <c r="G139" s="9">
        <v>11.627553000000001</v>
      </c>
      <c r="H139" s="9">
        <v>25</v>
      </c>
      <c r="I139" s="9">
        <v>51.007187999999999</v>
      </c>
      <c r="J139" s="9">
        <v>2</v>
      </c>
      <c r="K139" s="9">
        <v>4</v>
      </c>
      <c r="L139" s="9">
        <v>5</v>
      </c>
      <c r="M139" s="9">
        <v>11</v>
      </c>
      <c r="N139" s="9">
        <v>11.627553000000001</v>
      </c>
      <c r="O139" s="9">
        <v>0</v>
      </c>
      <c r="P139" s="9">
        <v>25</v>
      </c>
      <c r="Q139" s="9">
        <v>42.857143000000001</v>
      </c>
      <c r="R139" s="9">
        <v>51.007187999999999</v>
      </c>
      <c r="S139" s="9" t="s">
        <v>931</v>
      </c>
      <c r="T139" s="9">
        <v>2826.0861970000001</v>
      </c>
      <c r="U139" s="9">
        <v>509888.492936</v>
      </c>
      <c r="V139" t="s">
        <v>935</v>
      </c>
    </row>
    <row r="140" spans="1:22" x14ac:dyDescent="0.25">
      <c r="A140" s="70" t="e">
        <f>VLOOKUP(B140,'Lake Assessments'!$D$2:$E$52,2,0)</f>
        <v>#N/A</v>
      </c>
      <c r="B140">
        <v>7001400</v>
      </c>
      <c r="C140" t="s">
        <v>879</v>
      </c>
      <c r="D140" t="s">
        <v>878</v>
      </c>
      <c r="E140" s="107">
        <v>39986</v>
      </c>
      <c r="F140" s="9">
        <v>6</v>
      </c>
      <c r="G140" s="9">
        <v>13.063945</v>
      </c>
      <c r="H140" s="9">
        <v>50</v>
      </c>
      <c r="I140" s="9">
        <v>69.661626999999996</v>
      </c>
      <c r="J140" s="9">
        <v>1</v>
      </c>
      <c r="K140" s="9">
        <v>6</v>
      </c>
      <c r="L140" s="9">
        <v>6</v>
      </c>
      <c r="M140" s="9">
        <v>13.063945</v>
      </c>
      <c r="N140" s="9">
        <v>13.063945</v>
      </c>
      <c r="O140" s="9">
        <v>50</v>
      </c>
      <c r="P140" s="9">
        <v>50</v>
      </c>
      <c r="Q140" s="9">
        <v>69.661626999999996</v>
      </c>
      <c r="R140" s="9">
        <v>69.661626999999996</v>
      </c>
      <c r="S140" s="9" t="s">
        <v>931</v>
      </c>
      <c r="T140" s="9">
        <v>823.47610599999996</v>
      </c>
      <c r="U140" s="9">
        <v>39298.853996999998</v>
      </c>
      <c r="V140" t="s">
        <v>935</v>
      </c>
    </row>
    <row r="141" spans="1:22" x14ac:dyDescent="0.25">
      <c r="A141" s="70" t="e">
        <f>VLOOKUP(B141,'Lake Assessments'!$D$2:$E$52,2,0)</f>
        <v>#N/A</v>
      </c>
      <c r="B141">
        <v>22003300</v>
      </c>
      <c r="C141" t="s">
        <v>1041</v>
      </c>
      <c r="D141" t="s">
        <v>878</v>
      </c>
      <c r="E141" s="107">
        <v>41438</v>
      </c>
      <c r="F141" s="9">
        <v>3</v>
      </c>
      <c r="G141" s="9">
        <v>9.2376039999999993</v>
      </c>
      <c r="H141" s="9">
        <v>-25</v>
      </c>
      <c r="I141" s="9">
        <v>19.968886999999999</v>
      </c>
      <c r="J141" s="9">
        <v>5</v>
      </c>
      <c r="K141" s="9">
        <v>1</v>
      </c>
      <c r="L141" s="9">
        <v>9</v>
      </c>
      <c r="M141" s="9">
        <v>3</v>
      </c>
      <c r="N141" s="9">
        <v>15.202795999999999</v>
      </c>
      <c r="O141" s="9">
        <v>-75</v>
      </c>
      <c r="P141" s="9">
        <v>125</v>
      </c>
      <c r="Q141" s="9">
        <v>-61.038961</v>
      </c>
      <c r="R141" s="9">
        <v>97.438906000000003</v>
      </c>
      <c r="S141" s="9" t="s">
        <v>931</v>
      </c>
      <c r="T141" s="9">
        <v>14221.538845999999</v>
      </c>
      <c r="U141" s="9">
        <v>7622448.8068300001</v>
      </c>
      <c r="V141" t="s">
        <v>932</v>
      </c>
    </row>
    <row r="142" spans="1:22" x14ac:dyDescent="0.25">
      <c r="A142" s="70" t="e">
        <f>VLOOKUP(B142,'Lake Assessments'!$D$2:$E$52,2,0)</f>
        <v>#N/A</v>
      </c>
      <c r="B142">
        <v>22002200</v>
      </c>
      <c r="C142" t="s">
        <v>1042</v>
      </c>
      <c r="D142" t="s">
        <v>878</v>
      </c>
      <c r="E142" s="107">
        <v>41102</v>
      </c>
      <c r="F142" s="9">
        <v>5</v>
      </c>
      <c r="G142" s="9">
        <v>7.6026309999999997</v>
      </c>
      <c r="H142" s="9">
        <v>25</v>
      </c>
      <c r="I142" s="9">
        <v>-1.2645310000000001</v>
      </c>
      <c r="J142" s="9">
        <v>2</v>
      </c>
      <c r="K142" s="9">
        <v>1</v>
      </c>
      <c r="L142" s="9">
        <v>5</v>
      </c>
      <c r="M142" s="9">
        <v>3</v>
      </c>
      <c r="N142" s="9">
        <v>7.6026309999999997</v>
      </c>
      <c r="O142" s="9">
        <v>-75</v>
      </c>
      <c r="P142" s="9">
        <v>25</v>
      </c>
      <c r="Q142" s="9">
        <v>-61.038961</v>
      </c>
      <c r="R142" s="9">
        <v>-1.2645310000000001</v>
      </c>
      <c r="S142" s="9" t="s">
        <v>931</v>
      </c>
      <c r="T142" s="9">
        <v>7664.9993919999997</v>
      </c>
      <c r="U142" s="9">
        <v>1571553.4628270001</v>
      </c>
      <c r="V142" t="s">
        <v>935</v>
      </c>
    </row>
    <row r="143" spans="1:22" x14ac:dyDescent="0.25">
      <c r="A143" s="70" t="e">
        <f>VLOOKUP(B143,'Lake Assessments'!$D$2:$E$52,2,0)</f>
        <v>#N/A</v>
      </c>
      <c r="B143">
        <v>24001400</v>
      </c>
      <c r="C143" t="s">
        <v>1043</v>
      </c>
      <c r="D143" t="s">
        <v>878</v>
      </c>
      <c r="E143" s="107">
        <v>40386</v>
      </c>
      <c r="F143" s="9">
        <v>10</v>
      </c>
      <c r="G143" s="9">
        <v>15.811388000000001</v>
      </c>
      <c r="H143" s="9">
        <v>150</v>
      </c>
      <c r="I143" s="9">
        <v>105.342705</v>
      </c>
      <c r="J143" s="9">
        <v>4</v>
      </c>
      <c r="K143" s="9">
        <v>2</v>
      </c>
      <c r="L143" s="9">
        <v>13</v>
      </c>
      <c r="M143" s="9">
        <v>5.656854</v>
      </c>
      <c r="N143" s="9">
        <v>18.859807</v>
      </c>
      <c r="O143" s="9">
        <v>-50</v>
      </c>
      <c r="P143" s="9">
        <v>225</v>
      </c>
      <c r="Q143" s="9">
        <v>-26.53436</v>
      </c>
      <c r="R143" s="9">
        <v>144.93255400000001</v>
      </c>
      <c r="S143" s="9" t="s">
        <v>931</v>
      </c>
      <c r="T143" s="9">
        <v>38282.835002</v>
      </c>
      <c r="U143" s="9">
        <v>10801770.892108001</v>
      </c>
      <c r="V143" t="s">
        <v>935</v>
      </c>
    </row>
    <row r="144" spans="1:22" x14ac:dyDescent="0.25">
      <c r="A144" s="70" t="e">
        <f>VLOOKUP(B144,'Lake Assessments'!$D$2:$E$52,2,0)</f>
        <v>#N/A</v>
      </c>
      <c r="B144">
        <v>24003100</v>
      </c>
      <c r="C144" t="s">
        <v>1044</v>
      </c>
      <c r="D144" t="s">
        <v>878</v>
      </c>
      <c r="E144" s="107">
        <v>38230</v>
      </c>
      <c r="F144" s="9">
        <v>9</v>
      </c>
      <c r="G144" s="9">
        <v>17</v>
      </c>
      <c r="H144" s="9">
        <v>125</v>
      </c>
      <c r="I144" s="9">
        <v>120.77922100000001</v>
      </c>
      <c r="J144" s="9">
        <v>1</v>
      </c>
      <c r="K144" s="9">
        <v>9</v>
      </c>
      <c r="L144" s="9">
        <v>9</v>
      </c>
      <c r="M144" s="9">
        <v>17</v>
      </c>
      <c r="N144" s="9">
        <v>17</v>
      </c>
      <c r="O144" s="9">
        <v>125</v>
      </c>
      <c r="P144" s="9">
        <v>125</v>
      </c>
      <c r="Q144" s="9">
        <v>120.77922100000001</v>
      </c>
      <c r="R144" s="9">
        <v>120.77922100000001</v>
      </c>
      <c r="S144" s="9" t="s">
        <v>931</v>
      </c>
      <c r="T144" s="9">
        <v>5753.6389550000004</v>
      </c>
      <c r="U144" s="9">
        <v>479529.38674500003</v>
      </c>
      <c r="V144" t="s">
        <v>935</v>
      </c>
    </row>
    <row r="145" spans="1:22" x14ac:dyDescent="0.25">
      <c r="A145" s="70" t="e">
        <f>VLOOKUP(B145,'Lake Assessments'!$D$2:$E$52,2,0)</f>
        <v>#N/A</v>
      </c>
      <c r="B145">
        <v>81001500</v>
      </c>
      <c r="C145" t="s">
        <v>987</v>
      </c>
      <c r="D145" t="s">
        <v>878</v>
      </c>
      <c r="E145" s="107">
        <v>38194</v>
      </c>
      <c r="F145" s="9">
        <v>6</v>
      </c>
      <c r="G145" s="9">
        <v>12.655697</v>
      </c>
      <c r="H145" s="9">
        <v>50</v>
      </c>
      <c r="I145" s="9">
        <v>64.359701000000001</v>
      </c>
      <c r="J145" s="9">
        <v>2</v>
      </c>
      <c r="K145" s="9">
        <v>3</v>
      </c>
      <c r="L145" s="9">
        <v>6</v>
      </c>
      <c r="M145" s="9">
        <v>5.1961519999999997</v>
      </c>
      <c r="N145" s="9">
        <v>12.655697</v>
      </c>
      <c r="O145" s="9">
        <v>-25</v>
      </c>
      <c r="P145" s="9">
        <v>50</v>
      </c>
      <c r="Q145" s="9">
        <v>-32.517501000000003</v>
      </c>
      <c r="R145" s="9">
        <v>64.359701000000001</v>
      </c>
      <c r="S145" s="9" t="s">
        <v>931</v>
      </c>
      <c r="T145" s="9">
        <v>3531.5797069999999</v>
      </c>
      <c r="U145" s="9">
        <v>505624.398307</v>
      </c>
      <c r="V145" t="s">
        <v>935</v>
      </c>
    </row>
    <row r="146" spans="1:22" x14ac:dyDescent="0.25">
      <c r="A146" s="70" t="e">
        <f>VLOOKUP(B146,'Lake Assessments'!$D$2:$E$52,2,0)</f>
        <v>#N/A</v>
      </c>
      <c r="B146">
        <v>24006800</v>
      </c>
      <c r="C146" t="s">
        <v>120</v>
      </c>
      <c r="D146" t="s">
        <v>878</v>
      </c>
      <c r="E146" s="107">
        <v>40346</v>
      </c>
      <c r="F146" s="9">
        <v>6</v>
      </c>
      <c r="G146" s="9">
        <v>12.655697</v>
      </c>
      <c r="H146" s="9">
        <v>50</v>
      </c>
      <c r="I146" s="9">
        <v>64.359701000000001</v>
      </c>
      <c r="J146" s="9">
        <v>2</v>
      </c>
      <c r="K146" s="9">
        <v>3</v>
      </c>
      <c r="L146" s="9">
        <v>6</v>
      </c>
      <c r="M146" s="9">
        <v>9.2376039999999993</v>
      </c>
      <c r="N146" s="9">
        <v>12.655697</v>
      </c>
      <c r="O146" s="9">
        <v>-25</v>
      </c>
      <c r="P146" s="9">
        <v>50</v>
      </c>
      <c r="Q146" s="9">
        <v>19.968886999999999</v>
      </c>
      <c r="R146" s="9">
        <v>64.359701000000001</v>
      </c>
      <c r="S146" s="9" t="s">
        <v>931</v>
      </c>
      <c r="T146" s="9">
        <v>1250.9270280000001</v>
      </c>
      <c r="U146" s="9">
        <v>82498.789210999996</v>
      </c>
      <c r="V146" t="s">
        <v>935</v>
      </c>
    </row>
    <row r="147" spans="1:22" x14ac:dyDescent="0.25">
      <c r="A147" s="70" t="e">
        <f>VLOOKUP(B147,'Lake Assessments'!$D$2:$E$52,2,0)</f>
        <v>#N/A</v>
      </c>
      <c r="B147">
        <v>24002500</v>
      </c>
      <c r="C147" t="s">
        <v>1045</v>
      </c>
      <c r="D147" t="s">
        <v>878</v>
      </c>
      <c r="E147" s="107">
        <v>41466</v>
      </c>
      <c r="F147" s="9">
        <v>7</v>
      </c>
      <c r="G147" s="9">
        <v>11.716899</v>
      </c>
      <c r="H147" s="9">
        <v>75</v>
      </c>
      <c r="I147" s="9">
        <v>52.167515000000002</v>
      </c>
      <c r="J147" s="9">
        <v>9</v>
      </c>
      <c r="K147" s="9">
        <v>0</v>
      </c>
      <c r="L147" s="9">
        <v>9</v>
      </c>
      <c r="M147" s="9">
        <v>0</v>
      </c>
      <c r="N147" s="9">
        <v>15.333333</v>
      </c>
      <c r="O147" s="9">
        <v>-100</v>
      </c>
      <c r="P147" s="9">
        <v>125</v>
      </c>
      <c r="Q147" s="9">
        <v>-100</v>
      </c>
      <c r="R147" s="9">
        <v>99.134198999999995</v>
      </c>
      <c r="S147" s="9" t="s">
        <v>931</v>
      </c>
      <c r="T147" s="9">
        <v>9128.5348849999991</v>
      </c>
      <c r="U147" s="9">
        <v>2377843.9148929999</v>
      </c>
      <c r="V147" t="s">
        <v>935</v>
      </c>
    </row>
    <row r="148" spans="1:22" x14ac:dyDescent="0.25">
      <c r="A148" s="70" t="e">
        <f>VLOOKUP(B148,'Lake Assessments'!$D$2:$E$52,2,0)</f>
        <v>#N/A</v>
      </c>
      <c r="B148">
        <v>7001900</v>
      </c>
      <c r="C148" t="s">
        <v>1046</v>
      </c>
      <c r="D148" t="s">
        <v>941</v>
      </c>
      <c r="E148" s="107">
        <v>40708</v>
      </c>
      <c r="F148" s="9">
        <v>4</v>
      </c>
      <c r="G148" s="9">
        <v>10</v>
      </c>
      <c r="H148" s="9">
        <v>0</v>
      </c>
      <c r="I148" s="9">
        <v>29.87013</v>
      </c>
      <c r="J148" s="9">
        <v>2</v>
      </c>
      <c r="K148" s="9">
        <v>4</v>
      </c>
      <c r="L148" s="9">
        <v>6</v>
      </c>
      <c r="M148" s="9">
        <v>10</v>
      </c>
      <c r="N148" s="9">
        <v>13.063945</v>
      </c>
      <c r="O148" s="9">
        <v>0</v>
      </c>
      <c r="P148" s="9">
        <v>50</v>
      </c>
      <c r="Q148" s="9">
        <v>29.87013</v>
      </c>
      <c r="R148" s="9">
        <v>69.661626999999996</v>
      </c>
      <c r="S148" s="9" t="s">
        <v>931</v>
      </c>
      <c r="T148" s="9">
        <v>3595.4486400000001</v>
      </c>
      <c r="U148" s="9">
        <v>399790.67817099998</v>
      </c>
      <c r="V148" t="s">
        <v>935</v>
      </c>
    </row>
    <row r="149" spans="1:22" x14ac:dyDescent="0.25">
      <c r="A149" s="70" t="e">
        <f>VLOOKUP(B149,'Lake Assessments'!$D$2:$E$52,2,0)</f>
        <v>#N/A</v>
      </c>
      <c r="B149">
        <v>81002200</v>
      </c>
      <c r="C149" t="s">
        <v>411</v>
      </c>
      <c r="D149" t="s">
        <v>878</v>
      </c>
      <c r="E149" s="107">
        <v>39616</v>
      </c>
      <c r="F149" s="9">
        <v>7</v>
      </c>
      <c r="G149" s="9">
        <v>11.716899</v>
      </c>
      <c r="H149" s="9">
        <v>75</v>
      </c>
      <c r="I149" s="9">
        <v>52.167515000000002</v>
      </c>
      <c r="J149" s="9">
        <v>1</v>
      </c>
      <c r="K149" s="9">
        <v>7</v>
      </c>
      <c r="L149" s="9">
        <v>7</v>
      </c>
      <c r="M149" s="9">
        <v>11.716899</v>
      </c>
      <c r="N149" s="9">
        <v>11.716899</v>
      </c>
      <c r="O149" s="9">
        <v>75</v>
      </c>
      <c r="P149" s="9">
        <v>75</v>
      </c>
      <c r="Q149" s="9">
        <v>52.167515000000002</v>
      </c>
      <c r="R149" s="9">
        <v>52.167515000000002</v>
      </c>
      <c r="S149" s="9" t="s">
        <v>931</v>
      </c>
      <c r="T149" s="9">
        <v>4811.0596310000001</v>
      </c>
      <c r="U149" s="9">
        <v>868150.00075999997</v>
      </c>
      <c r="V149" t="s">
        <v>935</v>
      </c>
    </row>
    <row r="150" spans="1:22" x14ac:dyDescent="0.25">
      <c r="A150" s="70" t="e">
        <f>VLOOKUP(B150,'Lake Assessments'!$D$2:$E$52,2,0)</f>
        <v>#N/A</v>
      </c>
      <c r="B150">
        <v>22002300</v>
      </c>
      <c r="C150" t="s">
        <v>1047</v>
      </c>
      <c r="D150" t="s">
        <v>878</v>
      </c>
      <c r="E150" s="107">
        <v>41101</v>
      </c>
      <c r="F150" s="9">
        <v>2</v>
      </c>
      <c r="G150" s="9">
        <v>4.2426409999999999</v>
      </c>
      <c r="H150" s="9">
        <v>-50</v>
      </c>
      <c r="I150" s="9">
        <v>-44.900770000000001</v>
      </c>
      <c r="J150" s="9">
        <v>1</v>
      </c>
      <c r="K150" s="9">
        <v>2</v>
      </c>
      <c r="L150" s="9">
        <v>2</v>
      </c>
      <c r="M150" s="9">
        <v>4.2426409999999999</v>
      </c>
      <c r="N150" s="9">
        <v>4.2426409999999999</v>
      </c>
      <c r="O150" s="9">
        <v>-50</v>
      </c>
      <c r="P150" s="9">
        <v>-50</v>
      </c>
      <c r="Q150" s="9">
        <v>-44.900770000000001</v>
      </c>
      <c r="R150" s="9">
        <v>-44.900770000000001</v>
      </c>
      <c r="S150" s="9" t="s">
        <v>931</v>
      </c>
      <c r="T150" s="9">
        <v>7026.3028919999997</v>
      </c>
      <c r="U150" s="9">
        <v>2910095.7068380001</v>
      </c>
      <c r="V150" t="s">
        <v>932</v>
      </c>
    </row>
    <row r="151" spans="1:22" x14ac:dyDescent="0.25">
      <c r="A151" s="70" t="e">
        <f>VLOOKUP(B151,'Lake Assessments'!$D$2:$E$52,2,0)</f>
        <v>#N/A</v>
      </c>
      <c r="B151">
        <v>24002800</v>
      </c>
      <c r="C151" t="s">
        <v>326</v>
      </c>
      <c r="D151" t="s">
        <v>878</v>
      </c>
      <c r="E151" s="107">
        <v>41123</v>
      </c>
      <c r="F151" s="9">
        <v>0</v>
      </c>
      <c r="G151" s="9">
        <v>0</v>
      </c>
      <c r="H151" s="9">
        <v>-100</v>
      </c>
      <c r="I151" s="9">
        <v>-100</v>
      </c>
      <c r="J151" s="9">
        <v>8</v>
      </c>
      <c r="K151" s="9">
        <v>0</v>
      </c>
      <c r="L151" s="9">
        <v>12</v>
      </c>
      <c r="M151" s="9">
        <v>0</v>
      </c>
      <c r="N151" s="9">
        <v>17.320508</v>
      </c>
      <c r="O151" s="9">
        <v>-100</v>
      </c>
      <c r="P151" s="9">
        <v>200</v>
      </c>
      <c r="Q151" s="9">
        <v>-100</v>
      </c>
      <c r="R151" s="9">
        <v>124.94166300000001</v>
      </c>
      <c r="S151" s="9" t="s">
        <v>931</v>
      </c>
      <c r="T151" s="9">
        <v>11081.293775</v>
      </c>
      <c r="U151" s="9">
        <v>4181008.3740389999</v>
      </c>
      <c r="V151" t="s">
        <v>932</v>
      </c>
    </row>
    <row r="152" spans="1:22" x14ac:dyDescent="0.25">
      <c r="A152" s="70" t="e">
        <f>VLOOKUP(B152,'Lake Assessments'!$D$2:$E$52,2,0)</f>
        <v>#N/A</v>
      </c>
      <c r="B152">
        <v>50000200</v>
      </c>
      <c r="C152" t="s">
        <v>1048</v>
      </c>
      <c r="D152" t="s">
        <v>878</v>
      </c>
      <c r="E152" s="107">
        <v>39246</v>
      </c>
      <c r="F152" s="9">
        <v>3</v>
      </c>
      <c r="G152" s="9">
        <v>9.2376039999999993</v>
      </c>
      <c r="H152" s="9">
        <v>-40</v>
      </c>
      <c r="I152" s="9">
        <v>15.470053999999999</v>
      </c>
      <c r="J152" s="9">
        <v>1</v>
      </c>
      <c r="K152" s="9">
        <v>3</v>
      </c>
      <c r="L152" s="9">
        <v>3</v>
      </c>
      <c r="M152" s="9">
        <v>9.2376039999999993</v>
      </c>
      <c r="N152" s="9">
        <v>9.2376039999999993</v>
      </c>
      <c r="O152" s="9">
        <v>-40</v>
      </c>
      <c r="P152" s="9">
        <v>-40</v>
      </c>
      <c r="Q152" s="9">
        <v>15.470053999999999</v>
      </c>
      <c r="R152" s="9">
        <v>15.470053999999999</v>
      </c>
      <c r="S152" s="9" t="s">
        <v>931</v>
      </c>
      <c r="T152" s="9">
        <v>2365.3511319999998</v>
      </c>
      <c r="U152" s="9">
        <v>161899.19540500001</v>
      </c>
      <c r="V152" t="s">
        <v>932</v>
      </c>
    </row>
    <row r="153" spans="1:22" x14ac:dyDescent="0.25">
      <c r="A153" s="70" t="e">
        <f>VLOOKUP(B153,'Lake Assessments'!$D$2:$E$52,2,0)</f>
        <v>#N/A</v>
      </c>
      <c r="B153">
        <v>50000300</v>
      </c>
      <c r="C153" t="s">
        <v>1049</v>
      </c>
      <c r="D153" t="s">
        <v>878</v>
      </c>
      <c r="E153" s="107">
        <v>39251</v>
      </c>
      <c r="F153" s="9">
        <v>8</v>
      </c>
      <c r="G153" s="9">
        <v>13.081474999999999</v>
      </c>
      <c r="H153" s="9">
        <v>60</v>
      </c>
      <c r="I153" s="9">
        <v>63.518442999999998</v>
      </c>
      <c r="J153" s="9">
        <v>1</v>
      </c>
      <c r="K153" s="9">
        <v>8</v>
      </c>
      <c r="L153" s="9">
        <v>8</v>
      </c>
      <c r="M153" s="9">
        <v>13.081474999999999</v>
      </c>
      <c r="N153" s="9">
        <v>13.081474999999999</v>
      </c>
      <c r="O153" s="9">
        <v>60</v>
      </c>
      <c r="P153" s="9">
        <v>60</v>
      </c>
      <c r="Q153" s="9">
        <v>63.518442999999998</v>
      </c>
      <c r="R153" s="9">
        <v>63.518442999999998</v>
      </c>
      <c r="S153" s="9" t="s">
        <v>931</v>
      </c>
      <c r="T153" s="9">
        <v>1887.6789240000001</v>
      </c>
      <c r="U153" s="9">
        <v>73978.323327000006</v>
      </c>
      <c r="V153" t="s">
        <v>935</v>
      </c>
    </row>
    <row r="154" spans="1:22" x14ac:dyDescent="0.25">
      <c r="A154" s="70" t="e">
        <f>VLOOKUP(B154,'Lake Assessments'!$D$2:$E$52,2,0)</f>
        <v>#N/A</v>
      </c>
      <c r="B154">
        <v>74000600</v>
      </c>
      <c r="C154" t="s">
        <v>1050</v>
      </c>
      <c r="D154" t="s">
        <v>878</v>
      </c>
      <c r="E154" s="107">
        <v>40338</v>
      </c>
      <c r="F154" s="9">
        <v>2</v>
      </c>
      <c r="G154" s="9">
        <v>8.4852810000000005</v>
      </c>
      <c r="H154" s="9">
        <v>-50</v>
      </c>
      <c r="I154" s="9">
        <v>10.198459</v>
      </c>
      <c r="J154" s="9">
        <v>1</v>
      </c>
      <c r="K154" s="9">
        <v>2</v>
      </c>
      <c r="L154" s="9">
        <v>2</v>
      </c>
      <c r="M154" s="9">
        <v>8.4852810000000005</v>
      </c>
      <c r="N154" s="9">
        <v>8.4852810000000005</v>
      </c>
      <c r="O154" s="9">
        <v>-50</v>
      </c>
      <c r="P154" s="9">
        <v>-50</v>
      </c>
      <c r="Q154" s="9">
        <v>10.198459</v>
      </c>
      <c r="R154" s="9">
        <v>10.198459</v>
      </c>
      <c r="S154" s="9" t="s">
        <v>931</v>
      </c>
      <c r="T154" s="9">
        <v>2131.726928</v>
      </c>
      <c r="U154" s="9">
        <v>178377.725439</v>
      </c>
      <c r="V154" t="s">
        <v>932</v>
      </c>
    </row>
    <row r="155" spans="1:22" x14ac:dyDescent="0.25">
      <c r="A155" s="70" t="e">
        <f>VLOOKUP(B155,'Lake Assessments'!$D$2:$E$52,2,0)</f>
        <v>#N/A</v>
      </c>
      <c r="B155">
        <v>50000400</v>
      </c>
      <c r="C155" t="s">
        <v>1051</v>
      </c>
      <c r="D155" t="s">
        <v>878</v>
      </c>
      <c r="E155" s="107">
        <v>39253</v>
      </c>
      <c r="F155" s="9">
        <v>8</v>
      </c>
      <c r="G155" s="9">
        <v>13.081474999999999</v>
      </c>
      <c r="H155" s="9">
        <v>60</v>
      </c>
      <c r="I155" s="9">
        <v>63.518442999999998</v>
      </c>
      <c r="J155" s="9">
        <v>1</v>
      </c>
      <c r="K155" s="9">
        <v>8</v>
      </c>
      <c r="L155" s="9">
        <v>8</v>
      </c>
      <c r="M155" s="9">
        <v>13.081474999999999</v>
      </c>
      <c r="N155" s="9">
        <v>13.081474999999999</v>
      </c>
      <c r="O155" s="9">
        <v>60</v>
      </c>
      <c r="P155" s="9">
        <v>60</v>
      </c>
      <c r="Q155" s="9">
        <v>63.518442999999998</v>
      </c>
      <c r="R155" s="9">
        <v>63.518442999999998</v>
      </c>
      <c r="S155" s="9" t="s">
        <v>931</v>
      </c>
      <c r="T155" s="9">
        <v>5529.1642199999997</v>
      </c>
      <c r="U155" s="9">
        <v>215457.31210800001</v>
      </c>
      <c r="V155" t="s">
        <v>935</v>
      </c>
    </row>
    <row r="156" spans="1:22" x14ac:dyDescent="0.25">
      <c r="A156" s="70" t="e">
        <f>VLOOKUP(B156,'Lake Assessments'!$D$2:$E$52,2,0)</f>
        <v>#N/A</v>
      </c>
      <c r="B156">
        <v>55002200</v>
      </c>
      <c r="C156" t="s">
        <v>1052</v>
      </c>
      <c r="D156" t="s">
        <v>934</v>
      </c>
      <c r="E156" s="107">
        <v>38202</v>
      </c>
      <c r="F156" s="9">
        <v>7</v>
      </c>
      <c r="G156" s="9">
        <v>12.850792</v>
      </c>
      <c r="H156" s="9">
        <v>133.33333300000001</v>
      </c>
      <c r="I156" s="9">
        <v>60.634900999999999</v>
      </c>
      <c r="J156" s="9">
        <v>2</v>
      </c>
      <c r="K156" s="9">
        <v>7</v>
      </c>
      <c r="L156" s="9">
        <v>7</v>
      </c>
      <c r="M156" s="9">
        <v>12.850792</v>
      </c>
      <c r="N156" s="9">
        <v>13.228757</v>
      </c>
      <c r="O156" s="9">
        <v>133.33333300000001</v>
      </c>
      <c r="P156" s="9">
        <v>133.33333300000001</v>
      </c>
      <c r="Q156" s="9">
        <v>60.634900999999999</v>
      </c>
      <c r="R156" s="9">
        <v>65.359457000000006</v>
      </c>
      <c r="S156" s="9" t="s">
        <v>1053</v>
      </c>
      <c r="T156" s="9">
        <v>8422.0391579999996</v>
      </c>
      <c r="U156" s="9">
        <v>421544.02402999997</v>
      </c>
      <c r="V156" t="s">
        <v>935</v>
      </c>
    </row>
    <row r="157" spans="1:22" x14ac:dyDescent="0.25">
      <c r="A157" s="70" t="e">
        <f>VLOOKUP(B157,'Lake Assessments'!$D$2:$E$52,2,0)</f>
        <v>#N/A</v>
      </c>
      <c r="B157">
        <v>23000100</v>
      </c>
      <c r="C157" t="s">
        <v>1054</v>
      </c>
      <c r="D157" t="s">
        <v>878</v>
      </c>
      <c r="E157" s="107">
        <v>40681</v>
      </c>
      <c r="F157" s="9">
        <v>3</v>
      </c>
      <c r="G157" s="9">
        <v>9.8149549999999994</v>
      </c>
      <c r="H157" s="9">
        <v>-25</v>
      </c>
      <c r="I157" s="9">
        <v>27.466943000000001</v>
      </c>
      <c r="J157" s="9">
        <v>5</v>
      </c>
      <c r="K157" s="9">
        <v>1</v>
      </c>
      <c r="L157" s="9">
        <v>6</v>
      </c>
      <c r="M157" s="9">
        <v>3</v>
      </c>
      <c r="N157" s="9">
        <v>12.247449</v>
      </c>
      <c r="O157" s="9">
        <v>-75</v>
      </c>
      <c r="P157" s="9">
        <v>50</v>
      </c>
      <c r="Q157" s="9">
        <v>-61.038961</v>
      </c>
      <c r="R157" s="9">
        <v>59.057775999999997</v>
      </c>
      <c r="S157" s="9" t="s">
        <v>1053</v>
      </c>
      <c r="T157" s="9">
        <v>519.82096300000001</v>
      </c>
      <c r="U157" s="9">
        <v>18251.538522999999</v>
      </c>
      <c r="V157" t="s">
        <v>932</v>
      </c>
    </row>
    <row r="158" spans="1:22" x14ac:dyDescent="0.25">
      <c r="A158" s="70" t="e">
        <f>VLOOKUP(B158,'Lake Assessments'!$D$2:$E$52,2,0)</f>
        <v>#N/A</v>
      </c>
      <c r="B158">
        <v>85001100</v>
      </c>
      <c r="C158" t="s">
        <v>1055</v>
      </c>
      <c r="D158" t="s">
        <v>878</v>
      </c>
      <c r="E158" s="107">
        <v>41122</v>
      </c>
      <c r="F158" s="9">
        <v>8</v>
      </c>
      <c r="G158" s="9">
        <v>12.727922</v>
      </c>
      <c r="H158" s="9">
        <v>166.66666699999999</v>
      </c>
      <c r="I158" s="9">
        <v>59.099026000000002</v>
      </c>
      <c r="J158" s="9">
        <v>3</v>
      </c>
      <c r="K158" s="9">
        <v>8</v>
      </c>
      <c r="L158" s="9">
        <v>15</v>
      </c>
      <c r="M158" s="9">
        <v>12.727922</v>
      </c>
      <c r="N158" s="9">
        <v>20.139513000000001</v>
      </c>
      <c r="O158" s="9">
        <v>166.66666699999999</v>
      </c>
      <c r="P158" s="9">
        <v>400</v>
      </c>
      <c r="Q158" s="9">
        <v>59.099026000000002</v>
      </c>
      <c r="R158" s="9">
        <v>151.74391800000001</v>
      </c>
      <c r="S158" s="9" t="s">
        <v>1053</v>
      </c>
      <c r="T158" s="9">
        <v>8392.2570319999995</v>
      </c>
      <c r="U158" s="9">
        <v>1248158.103872</v>
      </c>
      <c r="V158" t="s">
        <v>935</v>
      </c>
    </row>
    <row r="159" spans="1:22" x14ac:dyDescent="0.25">
      <c r="A159" s="70" t="e">
        <f>VLOOKUP(B159,'Lake Assessments'!$D$2:$E$52,2,0)</f>
        <v>#N/A</v>
      </c>
      <c r="B159">
        <v>85001200</v>
      </c>
      <c r="C159" t="s">
        <v>1056</v>
      </c>
      <c r="D159" t="s">
        <v>878</v>
      </c>
      <c r="E159" s="107">
        <v>39253</v>
      </c>
      <c r="F159" s="9">
        <v>11</v>
      </c>
      <c r="G159" s="9">
        <v>15.980100999999999</v>
      </c>
      <c r="H159" s="9">
        <v>266.66666700000002</v>
      </c>
      <c r="I159" s="9">
        <v>99.751266000000001</v>
      </c>
      <c r="J159" s="9">
        <v>2</v>
      </c>
      <c r="K159" s="9">
        <v>9</v>
      </c>
      <c r="L159" s="9">
        <v>11</v>
      </c>
      <c r="M159" s="9">
        <v>15.980100999999999</v>
      </c>
      <c r="N159" s="9">
        <v>17.333333</v>
      </c>
      <c r="O159" s="9">
        <v>200</v>
      </c>
      <c r="P159" s="9">
        <v>266.66666700000002</v>
      </c>
      <c r="Q159" s="9">
        <v>99.751266000000001</v>
      </c>
      <c r="R159" s="9">
        <v>116.666667</v>
      </c>
      <c r="S159" s="9" t="s">
        <v>1053</v>
      </c>
      <c r="T159" s="9">
        <v>4144.884642</v>
      </c>
      <c r="U159" s="9">
        <v>311176.44130800001</v>
      </c>
      <c r="V159" t="s">
        <v>935</v>
      </c>
    </row>
    <row r="160" spans="1:22" x14ac:dyDescent="0.25">
      <c r="A160" s="70" t="e">
        <f>VLOOKUP(B160,'Lake Assessments'!$D$2:$E$52,2,0)</f>
        <v>#N/A</v>
      </c>
      <c r="B160">
        <v>55000400</v>
      </c>
      <c r="C160" t="s">
        <v>1057</v>
      </c>
      <c r="D160" t="s">
        <v>878</v>
      </c>
      <c r="E160" s="107">
        <v>35261</v>
      </c>
      <c r="F160" s="9">
        <v>2</v>
      </c>
      <c r="G160" s="9">
        <v>7.0710680000000004</v>
      </c>
      <c r="H160" s="9">
        <v>-33.333333000000003</v>
      </c>
      <c r="I160" s="9">
        <v>-11.611651999999999</v>
      </c>
      <c r="J160" s="9">
        <v>1</v>
      </c>
      <c r="K160" s="9">
        <v>2</v>
      </c>
      <c r="L160" s="9">
        <v>2</v>
      </c>
      <c r="M160" s="9">
        <v>7.0710680000000004</v>
      </c>
      <c r="N160" s="9">
        <v>7.0710680000000004</v>
      </c>
      <c r="O160" s="9">
        <v>-33.333333000000003</v>
      </c>
      <c r="P160" s="9">
        <v>-33.333333000000003</v>
      </c>
      <c r="Q160" s="9">
        <v>-11.611651999999999</v>
      </c>
      <c r="R160" s="9">
        <v>-11.611651999999999</v>
      </c>
      <c r="S160" s="9" t="s">
        <v>1053</v>
      </c>
      <c r="T160" s="9">
        <v>36646.523078999999</v>
      </c>
      <c r="U160" s="9">
        <v>2891666.9474599999</v>
      </c>
      <c r="V160" t="s">
        <v>932</v>
      </c>
    </row>
    <row r="161" spans="1:22" x14ac:dyDescent="0.25">
      <c r="A161" s="70" t="e">
        <f>VLOOKUP(B161,'Lake Assessments'!$D$2:$E$52,2,0)</f>
        <v>#N/A</v>
      </c>
      <c r="B161">
        <v>19044600</v>
      </c>
      <c r="C161" t="s">
        <v>1058</v>
      </c>
      <c r="D161" t="s">
        <v>878</v>
      </c>
      <c r="E161" s="107">
        <v>36381</v>
      </c>
      <c r="F161" s="9">
        <v>9</v>
      </c>
      <c r="G161" s="9">
        <v>17</v>
      </c>
      <c r="H161" s="9">
        <v>-25</v>
      </c>
      <c r="I161" s="9">
        <v>-8.6021509999999992</v>
      </c>
      <c r="J161" s="9">
        <v>1</v>
      </c>
      <c r="K161" s="9">
        <v>9</v>
      </c>
      <c r="L161" s="9">
        <v>9</v>
      </c>
      <c r="M161" s="9">
        <v>17</v>
      </c>
      <c r="N161" s="9">
        <v>17</v>
      </c>
      <c r="O161" s="9">
        <v>-25</v>
      </c>
      <c r="P161" s="9">
        <v>-25</v>
      </c>
      <c r="Q161" s="9">
        <v>-8.6021509999999992</v>
      </c>
      <c r="R161" s="9">
        <v>-8.6021509999999992</v>
      </c>
      <c r="S161" s="9" t="s">
        <v>1059</v>
      </c>
      <c r="T161" s="9">
        <v>3403.0425650000002</v>
      </c>
      <c r="U161" s="9">
        <v>266647.71474800003</v>
      </c>
      <c r="V161" t="s">
        <v>932</v>
      </c>
    </row>
    <row r="162" spans="1:22" x14ac:dyDescent="0.25">
      <c r="A162" s="70" t="e">
        <f>VLOOKUP(B162,'Lake Assessments'!$D$2:$E$52,2,0)</f>
        <v>#N/A</v>
      </c>
      <c r="B162">
        <v>19034800</v>
      </c>
      <c r="C162" t="s">
        <v>1060</v>
      </c>
      <c r="D162" t="s">
        <v>878</v>
      </c>
      <c r="E162" s="107">
        <v>37061</v>
      </c>
      <c r="F162" s="9">
        <v>3</v>
      </c>
      <c r="G162" s="9">
        <v>9.2376039999999993</v>
      </c>
      <c r="H162" s="9">
        <v>-25</v>
      </c>
      <c r="I162" s="9">
        <v>19.968886999999999</v>
      </c>
      <c r="J162" s="9">
        <v>1</v>
      </c>
      <c r="K162" s="9">
        <v>3</v>
      </c>
      <c r="L162" s="9">
        <v>3</v>
      </c>
      <c r="M162" s="9">
        <v>9.2376039999999993</v>
      </c>
      <c r="N162" s="9">
        <v>9.2376039999999993</v>
      </c>
      <c r="O162" s="9">
        <v>-25</v>
      </c>
      <c r="P162" s="9">
        <v>-25</v>
      </c>
      <c r="Q162" s="9">
        <v>19.968886999999999</v>
      </c>
      <c r="R162" s="9">
        <v>19.968886999999999</v>
      </c>
      <c r="S162" s="9" t="s">
        <v>931</v>
      </c>
      <c r="T162" s="9">
        <v>703.72358899999995</v>
      </c>
      <c r="U162" s="9">
        <v>30265.351708999999</v>
      </c>
      <c r="V162" t="s">
        <v>932</v>
      </c>
    </row>
    <row r="163" spans="1:22" x14ac:dyDescent="0.25">
      <c r="A163" s="70" t="e">
        <f>VLOOKUP(B163,'Lake Assessments'!$D$2:$E$52,2,0)</f>
        <v>#N/A</v>
      </c>
      <c r="B163">
        <v>19045700</v>
      </c>
      <c r="C163" t="s">
        <v>1061</v>
      </c>
      <c r="D163" t="s">
        <v>878</v>
      </c>
      <c r="E163" s="107">
        <v>39968</v>
      </c>
      <c r="F163" s="9">
        <v>6</v>
      </c>
      <c r="G163" s="9">
        <v>11.022703999999999</v>
      </c>
      <c r="H163" s="9">
        <v>50</v>
      </c>
      <c r="I163" s="9">
        <v>43.151997999999999</v>
      </c>
      <c r="J163" s="9">
        <v>1</v>
      </c>
      <c r="K163" s="9">
        <v>6</v>
      </c>
      <c r="L163" s="9">
        <v>6</v>
      </c>
      <c r="M163" s="9">
        <v>11.022703999999999</v>
      </c>
      <c r="N163" s="9">
        <v>11.022703999999999</v>
      </c>
      <c r="O163" s="9">
        <v>50</v>
      </c>
      <c r="P163" s="9">
        <v>50</v>
      </c>
      <c r="Q163" s="9">
        <v>43.151997999999999</v>
      </c>
      <c r="R163" s="9">
        <v>43.151997999999999</v>
      </c>
      <c r="S163" s="9" t="s">
        <v>931</v>
      </c>
      <c r="T163" s="9">
        <v>1779.8177390000001</v>
      </c>
      <c r="U163" s="9">
        <v>49971.969920000003</v>
      </c>
      <c r="V163" t="s">
        <v>935</v>
      </c>
    </row>
    <row r="164" spans="1:22" x14ac:dyDescent="0.25">
      <c r="A164" s="70" t="e">
        <f>VLOOKUP(B164,'Lake Assessments'!$D$2:$E$52,2,0)</f>
        <v>#N/A</v>
      </c>
      <c r="B164">
        <v>19000300</v>
      </c>
      <c r="C164" t="s">
        <v>1062</v>
      </c>
      <c r="D164" t="s">
        <v>878</v>
      </c>
      <c r="E164" s="107">
        <v>37109</v>
      </c>
      <c r="F164" s="9">
        <v>10</v>
      </c>
      <c r="G164" s="9">
        <v>15.495161</v>
      </c>
      <c r="H164" s="9">
        <v>100</v>
      </c>
      <c r="I164" s="9">
        <v>93.689507000000006</v>
      </c>
      <c r="J164" s="9">
        <v>1</v>
      </c>
      <c r="K164" s="9">
        <v>10</v>
      </c>
      <c r="L164" s="9">
        <v>10</v>
      </c>
      <c r="M164" s="9">
        <v>15.495161</v>
      </c>
      <c r="N164" s="9">
        <v>15.495161</v>
      </c>
      <c r="O164" s="9">
        <v>100</v>
      </c>
      <c r="P164" s="9">
        <v>100</v>
      </c>
      <c r="Q164" s="9">
        <v>93.689507000000006</v>
      </c>
      <c r="R164" s="9">
        <v>93.689507000000006</v>
      </c>
      <c r="S164" s="9" t="s">
        <v>931</v>
      </c>
      <c r="T164" s="9">
        <v>5807.5273859999998</v>
      </c>
      <c r="U164" s="9">
        <v>330145.68299300002</v>
      </c>
      <c r="V164" t="s">
        <v>935</v>
      </c>
    </row>
    <row r="165" spans="1:22" x14ac:dyDescent="0.25">
      <c r="A165" s="70" t="e">
        <f>VLOOKUP(B165,'Lake Assessments'!$D$2:$E$52,2,0)</f>
        <v>#N/A</v>
      </c>
      <c r="B165">
        <v>66005400</v>
      </c>
      <c r="C165" t="s">
        <v>120</v>
      </c>
      <c r="D165" t="s">
        <v>878</v>
      </c>
      <c r="E165" s="107">
        <v>40379</v>
      </c>
      <c r="F165" s="9">
        <v>10</v>
      </c>
      <c r="G165" s="9">
        <v>18.34121</v>
      </c>
      <c r="H165" s="9">
        <v>-9.0909089999999999</v>
      </c>
      <c r="I165" s="9">
        <v>3.040508</v>
      </c>
      <c r="J165" s="9">
        <v>1</v>
      </c>
      <c r="K165" s="9">
        <v>10</v>
      </c>
      <c r="L165" s="9">
        <v>10</v>
      </c>
      <c r="M165" s="9">
        <v>18.34121</v>
      </c>
      <c r="N165" s="9">
        <v>18.34121</v>
      </c>
      <c r="O165" s="9">
        <v>-9.0909089999999999</v>
      </c>
      <c r="P165" s="9">
        <v>-9.0909089999999999</v>
      </c>
      <c r="Q165" s="9">
        <v>3.040508</v>
      </c>
      <c r="R165" s="9">
        <v>3.040508</v>
      </c>
      <c r="S165" s="9" t="s">
        <v>1059</v>
      </c>
      <c r="T165" s="9">
        <v>5389.8449609999998</v>
      </c>
      <c r="U165" s="9">
        <v>659678.88838100003</v>
      </c>
      <c r="V165" t="s">
        <v>932</v>
      </c>
    </row>
    <row r="166" spans="1:22" x14ac:dyDescent="0.25">
      <c r="A166" s="70" t="e">
        <f>VLOOKUP(B166,'Lake Assessments'!$D$2:$E$52,2,0)</f>
        <v>#N/A</v>
      </c>
      <c r="B166">
        <v>66002900</v>
      </c>
      <c r="C166" t="s">
        <v>1015</v>
      </c>
      <c r="D166" t="s">
        <v>878</v>
      </c>
      <c r="E166" s="107">
        <v>38922</v>
      </c>
      <c r="F166" s="9">
        <v>10</v>
      </c>
      <c r="G166" s="9">
        <v>15.178933000000001</v>
      </c>
      <c r="H166" s="9">
        <v>-16.666667</v>
      </c>
      <c r="I166" s="9">
        <v>-18.392835000000002</v>
      </c>
      <c r="J166" s="9">
        <v>3</v>
      </c>
      <c r="K166" s="9">
        <v>6</v>
      </c>
      <c r="L166" s="9">
        <v>11</v>
      </c>
      <c r="M166" s="9">
        <v>9.7979590000000005</v>
      </c>
      <c r="N166" s="9">
        <v>16.281613</v>
      </c>
      <c r="O166" s="9">
        <v>-50</v>
      </c>
      <c r="P166" s="9">
        <v>-8.3333329999999997</v>
      </c>
      <c r="Q166" s="9">
        <v>-47.322800999999998</v>
      </c>
      <c r="R166" s="9">
        <v>-12.464448000000001</v>
      </c>
      <c r="S166" s="9" t="s">
        <v>1059</v>
      </c>
      <c r="T166" s="9">
        <v>4953.1047710000003</v>
      </c>
      <c r="U166" s="9">
        <v>1261394.701867</v>
      </c>
      <c r="V166" t="s">
        <v>932</v>
      </c>
    </row>
    <row r="167" spans="1:22" x14ac:dyDescent="0.25">
      <c r="A167" s="70" t="e">
        <f>VLOOKUP(B167,'Lake Assessments'!$D$2:$E$52,2,0)</f>
        <v>#N/A</v>
      </c>
      <c r="B167">
        <v>66000800</v>
      </c>
      <c r="C167" t="s">
        <v>1063</v>
      </c>
      <c r="D167" t="s">
        <v>878</v>
      </c>
      <c r="E167" s="107">
        <v>40035</v>
      </c>
      <c r="F167" s="9">
        <v>8</v>
      </c>
      <c r="G167" s="9">
        <v>15.556349000000001</v>
      </c>
      <c r="H167" s="9">
        <v>-33.333333000000003</v>
      </c>
      <c r="I167" s="9">
        <v>-16.363714000000002</v>
      </c>
      <c r="J167" s="9">
        <v>4</v>
      </c>
      <c r="K167" s="9">
        <v>7</v>
      </c>
      <c r="L167" s="9">
        <v>9</v>
      </c>
      <c r="M167" s="9">
        <v>10.205041</v>
      </c>
      <c r="N167" s="9">
        <v>15.556349000000001</v>
      </c>
      <c r="O167" s="9">
        <v>-41.666666999999997</v>
      </c>
      <c r="P167" s="9">
        <v>-25</v>
      </c>
      <c r="Q167" s="9">
        <v>-45.134188999999999</v>
      </c>
      <c r="R167" s="9">
        <v>-16.363714000000002</v>
      </c>
      <c r="S167" s="9" t="s">
        <v>1059</v>
      </c>
      <c r="T167" s="9">
        <v>19280.904761000002</v>
      </c>
      <c r="U167" s="9">
        <v>6447672.4068860002</v>
      </c>
      <c r="V167" t="s">
        <v>932</v>
      </c>
    </row>
    <row r="168" spans="1:22" x14ac:dyDescent="0.25">
      <c r="A168" s="70" t="e">
        <f>VLOOKUP(B168,'Lake Assessments'!$D$2:$E$52,2,0)</f>
        <v>#N/A</v>
      </c>
      <c r="B168">
        <v>70001000</v>
      </c>
      <c r="C168" t="s">
        <v>1064</v>
      </c>
      <c r="D168" t="s">
        <v>878</v>
      </c>
      <c r="E168" s="107">
        <v>38189</v>
      </c>
      <c r="F168" s="9">
        <v>11</v>
      </c>
      <c r="G168" s="9">
        <v>18.995215000000002</v>
      </c>
      <c r="H168" s="9">
        <v>-8.3333329999999997</v>
      </c>
      <c r="I168" s="9">
        <v>2.1248100000000001</v>
      </c>
      <c r="J168" s="9">
        <v>2</v>
      </c>
      <c r="K168" s="9">
        <v>11</v>
      </c>
      <c r="L168" s="9">
        <v>12</v>
      </c>
      <c r="M168" s="9">
        <v>18.995215000000002</v>
      </c>
      <c r="N168" s="9">
        <v>19.341234</v>
      </c>
      <c r="O168" s="9">
        <v>-8.3333329999999997</v>
      </c>
      <c r="P168" s="9">
        <v>0</v>
      </c>
      <c r="Q168" s="9">
        <v>2.1248100000000001</v>
      </c>
      <c r="R168" s="9">
        <v>3.9851290000000001</v>
      </c>
      <c r="S168" s="9" t="s">
        <v>1059</v>
      </c>
      <c r="T168" s="9">
        <v>3503.5240279999998</v>
      </c>
      <c r="U168" s="9">
        <v>183124.33281399999</v>
      </c>
      <c r="V168" t="s">
        <v>932</v>
      </c>
    </row>
    <row r="169" spans="1:22" x14ac:dyDescent="0.25">
      <c r="A169" s="70" t="e">
        <f>VLOOKUP(B169,'Lake Assessments'!$D$2:$E$52,2,0)</f>
        <v>#N/A</v>
      </c>
      <c r="B169">
        <v>66002700</v>
      </c>
      <c r="C169" t="s">
        <v>1066</v>
      </c>
      <c r="D169" t="s">
        <v>878</v>
      </c>
      <c r="E169" s="107">
        <v>42151</v>
      </c>
      <c r="F169" s="9">
        <v>5</v>
      </c>
      <c r="G169" s="9">
        <v>8.9442719999999998</v>
      </c>
      <c r="H169" s="9">
        <v>-54.545454999999997</v>
      </c>
      <c r="I169" s="9">
        <v>-49.751280999999999</v>
      </c>
      <c r="J169" s="9">
        <v>4</v>
      </c>
      <c r="K169" s="9">
        <v>5</v>
      </c>
      <c r="L169" s="9">
        <v>6</v>
      </c>
      <c r="M169" s="9">
        <v>6.7082040000000003</v>
      </c>
      <c r="N169" s="9">
        <v>9.3897110000000001</v>
      </c>
      <c r="O169" s="9">
        <v>-54.545454999999997</v>
      </c>
      <c r="P169" s="9">
        <v>-45.454545000000003</v>
      </c>
      <c r="Q169" s="9">
        <v>-62.313460999999997</v>
      </c>
      <c r="R169" s="9">
        <v>-47.248815999999998</v>
      </c>
      <c r="S169" s="9" t="s">
        <v>1059</v>
      </c>
      <c r="T169" s="9">
        <v>15324.239792</v>
      </c>
      <c r="U169" s="9">
        <v>3389570.3755359999</v>
      </c>
      <c r="V169" t="s">
        <v>932</v>
      </c>
    </row>
    <row r="170" spans="1:22" x14ac:dyDescent="0.25">
      <c r="A170" s="70" t="e">
        <f>VLOOKUP(B170,'Lake Assessments'!$D$2:$E$52,2,0)</f>
        <v>#N/A</v>
      </c>
      <c r="B170">
        <v>66003800</v>
      </c>
      <c r="C170" t="s">
        <v>1067</v>
      </c>
      <c r="D170" t="s">
        <v>878</v>
      </c>
      <c r="E170" s="107">
        <v>41806</v>
      </c>
      <c r="F170" s="9">
        <v>9</v>
      </c>
      <c r="G170" s="9">
        <v>13</v>
      </c>
      <c r="H170" s="9">
        <v>-25</v>
      </c>
      <c r="I170" s="9">
        <v>-30.107527000000001</v>
      </c>
      <c r="J170" s="9">
        <v>3</v>
      </c>
      <c r="K170" s="9">
        <v>9</v>
      </c>
      <c r="L170" s="9">
        <v>12</v>
      </c>
      <c r="M170" s="9">
        <v>13</v>
      </c>
      <c r="N170" s="9">
        <v>17.897857999999999</v>
      </c>
      <c r="O170" s="9">
        <v>-25</v>
      </c>
      <c r="P170" s="9">
        <v>0</v>
      </c>
      <c r="Q170" s="9">
        <v>-30.107527000000001</v>
      </c>
      <c r="R170" s="9">
        <v>-3.7749549999999998</v>
      </c>
      <c r="S170" s="9" t="s">
        <v>1059</v>
      </c>
      <c r="T170" s="9">
        <v>7797.2111779999996</v>
      </c>
      <c r="U170" s="9">
        <v>3544271.3672549999</v>
      </c>
      <c r="V170" t="s">
        <v>932</v>
      </c>
    </row>
    <row r="171" spans="1:22" x14ac:dyDescent="0.25">
      <c r="A171" s="70" t="e">
        <f>VLOOKUP(B171,'Lake Assessments'!$D$2:$E$52,2,0)</f>
        <v>#N/A</v>
      </c>
      <c r="B171">
        <v>66001800</v>
      </c>
      <c r="C171" t="s">
        <v>1068</v>
      </c>
      <c r="D171" t="s">
        <v>878</v>
      </c>
      <c r="E171" s="107">
        <v>41814</v>
      </c>
      <c r="F171" s="9">
        <v>6</v>
      </c>
      <c r="G171" s="9">
        <v>8.9814620000000005</v>
      </c>
      <c r="H171" s="9">
        <v>-50</v>
      </c>
      <c r="I171" s="9">
        <v>-51.712567999999997</v>
      </c>
      <c r="J171" s="9">
        <v>5</v>
      </c>
      <c r="K171" s="9">
        <v>5</v>
      </c>
      <c r="L171" s="9">
        <v>11</v>
      </c>
      <c r="M171" s="9">
        <v>8.9814620000000005</v>
      </c>
      <c r="N171" s="9">
        <v>17.076298999999999</v>
      </c>
      <c r="O171" s="9">
        <v>-58.333333000000003</v>
      </c>
      <c r="P171" s="9">
        <v>-8.3333329999999997</v>
      </c>
      <c r="Q171" s="9">
        <v>-51.712567999999997</v>
      </c>
      <c r="R171" s="9">
        <v>-8.1919389999999996</v>
      </c>
      <c r="S171" s="9" t="s">
        <v>1059</v>
      </c>
      <c r="T171" s="9">
        <v>8963.9567669999997</v>
      </c>
      <c r="U171" s="9">
        <v>2558790.0142939999</v>
      </c>
      <c r="V171" t="s">
        <v>932</v>
      </c>
    </row>
    <row r="172" spans="1:22" x14ac:dyDescent="0.25">
      <c r="A172" s="70" t="e">
        <f>VLOOKUP(B172,'Lake Assessments'!$D$2:$E$52,2,0)</f>
        <v>#N/A</v>
      </c>
      <c r="B172">
        <v>66002300</v>
      </c>
      <c r="C172" t="s">
        <v>120</v>
      </c>
      <c r="D172" t="s">
        <v>878</v>
      </c>
      <c r="E172" s="107">
        <v>40043</v>
      </c>
      <c r="F172" s="9">
        <v>3</v>
      </c>
      <c r="G172" s="9">
        <v>8.6602540000000001</v>
      </c>
      <c r="H172" s="9">
        <v>-72.727272999999997</v>
      </c>
      <c r="I172" s="9">
        <v>-51.346887000000002</v>
      </c>
      <c r="J172" s="9">
        <v>1</v>
      </c>
      <c r="K172" s="9">
        <v>3</v>
      </c>
      <c r="L172" s="9">
        <v>3</v>
      </c>
      <c r="M172" s="9">
        <v>8.6602540000000001</v>
      </c>
      <c r="N172" s="9">
        <v>8.6602540000000001</v>
      </c>
      <c r="O172" s="9">
        <v>-72.727272999999997</v>
      </c>
      <c r="P172" s="9">
        <v>-72.727272999999997</v>
      </c>
      <c r="Q172" s="9">
        <v>-51.346887000000002</v>
      </c>
      <c r="R172" s="9">
        <v>-51.346887000000002</v>
      </c>
      <c r="S172" s="9" t="s">
        <v>1059</v>
      </c>
      <c r="T172" s="9">
        <v>852.89998600000001</v>
      </c>
      <c r="U172" s="9">
        <v>44330.285204</v>
      </c>
      <c r="V172" t="s">
        <v>932</v>
      </c>
    </row>
    <row r="173" spans="1:22" x14ac:dyDescent="0.25">
      <c r="A173" s="70" t="e">
        <f>VLOOKUP(B173,'Lake Assessments'!$D$2:$E$52,2,0)</f>
        <v>#N/A</v>
      </c>
      <c r="B173">
        <v>70005000</v>
      </c>
      <c r="C173" t="s">
        <v>1069</v>
      </c>
      <c r="D173" t="s">
        <v>878</v>
      </c>
      <c r="E173" s="107">
        <v>41540</v>
      </c>
      <c r="F173" s="9">
        <v>7</v>
      </c>
      <c r="G173" s="9">
        <v>11.716899</v>
      </c>
      <c r="H173" s="9">
        <v>-36.363636</v>
      </c>
      <c r="I173" s="9">
        <v>-34.174726999999997</v>
      </c>
      <c r="J173" s="9">
        <v>2</v>
      </c>
      <c r="K173" s="9">
        <v>7</v>
      </c>
      <c r="L173" s="9">
        <v>8</v>
      </c>
      <c r="M173" s="9">
        <v>11.716899</v>
      </c>
      <c r="N173" s="9">
        <v>14.495689</v>
      </c>
      <c r="O173" s="9">
        <v>-36.363636</v>
      </c>
      <c r="P173" s="9">
        <v>-27.272727</v>
      </c>
      <c r="Q173" s="9">
        <v>-34.174726999999997</v>
      </c>
      <c r="R173" s="9">
        <v>-18.563545000000001</v>
      </c>
      <c r="S173" s="9" t="s">
        <v>1059</v>
      </c>
      <c r="T173" s="9">
        <v>5607.3225439999997</v>
      </c>
      <c r="U173" s="9">
        <v>656650.68300800002</v>
      </c>
      <c r="V173" t="s">
        <v>932</v>
      </c>
    </row>
    <row r="174" spans="1:22" x14ac:dyDescent="0.25">
      <c r="A174" s="70" t="e">
        <f>VLOOKUP(B174,'Lake Assessments'!$D$2:$E$52,2,0)</f>
        <v>#N/A</v>
      </c>
      <c r="B174">
        <v>66003200</v>
      </c>
      <c r="C174" t="s">
        <v>1070</v>
      </c>
      <c r="D174" t="s">
        <v>878</v>
      </c>
      <c r="E174" s="107">
        <v>38553</v>
      </c>
      <c r="F174" s="9">
        <v>7</v>
      </c>
      <c r="G174" s="9">
        <v>12.850792</v>
      </c>
      <c r="H174" s="9">
        <v>-36.363636</v>
      </c>
      <c r="I174" s="9">
        <v>-27.804538999999998</v>
      </c>
      <c r="J174" s="9">
        <v>2</v>
      </c>
      <c r="K174" s="9">
        <v>3</v>
      </c>
      <c r="L174" s="9">
        <v>7</v>
      </c>
      <c r="M174" s="9">
        <v>9.8149549999999994</v>
      </c>
      <c r="N174" s="9">
        <v>12.850792</v>
      </c>
      <c r="O174" s="9">
        <v>-72.727272999999997</v>
      </c>
      <c r="P174" s="9">
        <v>-36.363636</v>
      </c>
      <c r="Q174" s="9">
        <v>-44.859805999999999</v>
      </c>
      <c r="R174" s="9">
        <v>-27.804538999999998</v>
      </c>
      <c r="S174" s="9" t="s">
        <v>1059</v>
      </c>
      <c r="T174" s="9">
        <v>8311.388481</v>
      </c>
      <c r="U174" s="9">
        <v>1605560.1125709999</v>
      </c>
      <c r="V174" t="s">
        <v>932</v>
      </c>
    </row>
    <row r="175" spans="1:22" x14ac:dyDescent="0.25">
      <c r="A175" s="70" t="e">
        <f>VLOOKUP(B175,'Lake Assessments'!$D$2:$E$52,2,0)</f>
        <v>#N/A</v>
      </c>
      <c r="B175">
        <v>70002200</v>
      </c>
      <c r="C175" t="s">
        <v>1071</v>
      </c>
      <c r="D175" t="s">
        <v>878</v>
      </c>
      <c r="E175" s="107">
        <v>34939</v>
      </c>
      <c r="F175" s="9">
        <v>12</v>
      </c>
      <c r="G175" s="9">
        <v>17.320508</v>
      </c>
      <c r="H175" s="9">
        <v>9.0909089999999999</v>
      </c>
      <c r="I175" s="9">
        <v>-2.693775</v>
      </c>
      <c r="J175" s="9">
        <v>1</v>
      </c>
      <c r="K175" s="9">
        <v>12</v>
      </c>
      <c r="L175" s="9">
        <v>12</v>
      </c>
      <c r="M175" s="9">
        <v>17.320508</v>
      </c>
      <c r="N175" s="9">
        <v>17.320508</v>
      </c>
      <c r="O175" s="9">
        <v>9.0909089999999999</v>
      </c>
      <c r="P175" s="9">
        <v>9.0909089999999999</v>
      </c>
      <c r="Q175" s="9">
        <v>-2.693775</v>
      </c>
      <c r="R175" s="9">
        <v>-2.693775</v>
      </c>
      <c r="S175" s="9" t="s">
        <v>1059</v>
      </c>
      <c r="T175" s="9">
        <v>6173.0696879999996</v>
      </c>
      <c r="U175" s="9">
        <v>585767.24916600005</v>
      </c>
      <c r="V175" t="s">
        <v>935</v>
      </c>
    </row>
    <row r="176" spans="1:22" x14ac:dyDescent="0.25">
      <c r="A176" s="70" t="e">
        <f>VLOOKUP(B176,'Lake Assessments'!$D$2:$E$52,2,0)</f>
        <v>#N/A</v>
      </c>
      <c r="B176">
        <v>19002100</v>
      </c>
      <c r="C176" t="s">
        <v>1072</v>
      </c>
      <c r="D176" t="s">
        <v>878</v>
      </c>
      <c r="E176" s="107">
        <v>36753</v>
      </c>
      <c r="F176" s="9">
        <v>5</v>
      </c>
      <c r="G176" s="9">
        <v>9.3914860000000004</v>
      </c>
      <c r="H176" s="9">
        <v>-54.545454999999997</v>
      </c>
      <c r="I176" s="9">
        <v>-47.238844999999998</v>
      </c>
      <c r="J176" s="9">
        <v>2</v>
      </c>
      <c r="K176" s="9">
        <v>3</v>
      </c>
      <c r="L176" s="9">
        <v>5</v>
      </c>
      <c r="M176" s="9">
        <v>8.0829039999999992</v>
      </c>
      <c r="N176" s="9">
        <v>9.3914860000000004</v>
      </c>
      <c r="O176" s="9">
        <v>-72.727272999999997</v>
      </c>
      <c r="P176" s="9">
        <v>-54.545454999999997</v>
      </c>
      <c r="Q176" s="9">
        <v>-54.590428000000003</v>
      </c>
      <c r="R176" s="9">
        <v>-47.238844999999998</v>
      </c>
      <c r="S176" s="9" t="s">
        <v>1059</v>
      </c>
      <c r="T176" s="9">
        <v>5487.8000410000004</v>
      </c>
      <c r="U176" s="9">
        <v>419205.11805500003</v>
      </c>
      <c r="V176" t="s">
        <v>932</v>
      </c>
    </row>
    <row r="177" spans="1:22" x14ac:dyDescent="0.25">
      <c r="A177" s="70" t="e">
        <f>VLOOKUP(B177,'Lake Assessments'!$D$2:$E$52,2,0)</f>
        <v>#N/A</v>
      </c>
      <c r="B177">
        <v>19003100</v>
      </c>
      <c r="C177" t="s">
        <v>1073</v>
      </c>
      <c r="D177" t="s">
        <v>878</v>
      </c>
      <c r="E177" s="107">
        <v>38887</v>
      </c>
      <c r="F177" s="9">
        <v>18</v>
      </c>
      <c r="G177" s="9">
        <v>22.863119000000001</v>
      </c>
      <c r="H177" s="9">
        <v>50</v>
      </c>
      <c r="I177" s="9">
        <v>22.919996000000001</v>
      </c>
      <c r="J177" s="9">
        <v>2</v>
      </c>
      <c r="K177" s="9">
        <v>17</v>
      </c>
      <c r="L177" s="9">
        <v>18</v>
      </c>
      <c r="M177" s="9">
        <v>21.343135</v>
      </c>
      <c r="N177" s="9">
        <v>22.863119000000001</v>
      </c>
      <c r="O177" s="9">
        <v>41.666666999999997</v>
      </c>
      <c r="P177" s="9">
        <v>50</v>
      </c>
      <c r="Q177" s="9">
        <v>14.748037999999999</v>
      </c>
      <c r="R177" s="9">
        <v>22.919996000000001</v>
      </c>
      <c r="S177" s="9" t="s">
        <v>1059</v>
      </c>
      <c r="T177" s="9">
        <v>4941.4648150000003</v>
      </c>
      <c r="U177" s="9">
        <v>952080.63262599998</v>
      </c>
      <c r="V177" t="s">
        <v>935</v>
      </c>
    </row>
    <row r="178" spans="1:22" x14ac:dyDescent="0.25">
      <c r="A178" s="70" t="e">
        <f>VLOOKUP(B178,'Lake Assessments'!$D$2:$E$52,2,0)</f>
        <v>#N/A</v>
      </c>
      <c r="B178">
        <v>66001000</v>
      </c>
      <c r="C178" t="s">
        <v>1074</v>
      </c>
      <c r="D178" t="s">
        <v>878</v>
      </c>
      <c r="E178" s="107">
        <v>38222</v>
      </c>
      <c r="F178" s="9">
        <v>9</v>
      </c>
      <c r="G178" s="9">
        <v>15.666667</v>
      </c>
      <c r="H178" s="9">
        <v>-18.181818</v>
      </c>
      <c r="I178" s="9">
        <v>-11.985018999999999</v>
      </c>
      <c r="J178" s="9">
        <v>3</v>
      </c>
      <c r="K178" s="9">
        <v>5</v>
      </c>
      <c r="L178" s="9">
        <v>9</v>
      </c>
      <c r="M178" s="9">
        <v>8.0498449999999995</v>
      </c>
      <c r="N178" s="9">
        <v>15.666667</v>
      </c>
      <c r="O178" s="9">
        <v>-54.545454999999997</v>
      </c>
      <c r="P178" s="9">
        <v>-18.181818</v>
      </c>
      <c r="Q178" s="9">
        <v>-54.776153000000001</v>
      </c>
      <c r="R178" s="9">
        <v>-11.985018999999999</v>
      </c>
      <c r="S178" s="9" t="s">
        <v>1059</v>
      </c>
      <c r="T178" s="9">
        <v>20136.371890999999</v>
      </c>
      <c r="U178" s="9">
        <v>2741602.8934439998</v>
      </c>
      <c r="V178" t="s">
        <v>932</v>
      </c>
    </row>
    <row r="179" spans="1:22" x14ac:dyDescent="0.25">
      <c r="A179" s="70" t="e">
        <f>VLOOKUP(B179,'Lake Assessments'!$D$2:$E$52,2,0)</f>
        <v>#N/A</v>
      </c>
      <c r="B179">
        <v>19002400</v>
      </c>
      <c r="C179" t="s">
        <v>1075</v>
      </c>
      <c r="D179" t="s">
        <v>878</v>
      </c>
      <c r="E179" s="107">
        <v>41070</v>
      </c>
      <c r="F179" s="9">
        <v>4</v>
      </c>
      <c r="G179" s="9">
        <v>10.5</v>
      </c>
      <c r="H179" s="9">
        <v>-63.636364</v>
      </c>
      <c r="I179" s="9">
        <v>-41.011235999999997</v>
      </c>
      <c r="J179" s="9">
        <v>1</v>
      </c>
      <c r="K179" s="9">
        <v>4</v>
      </c>
      <c r="L179" s="9">
        <v>4</v>
      </c>
      <c r="M179" s="9">
        <v>10.5</v>
      </c>
      <c r="N179" s="9">
        <v>10.5</v>
      </c>
      <c r="O179" s="9">
        <v>-63.636364</v>
      </c>
      <c r="P179" s="9">
        <v>-63.636364</v>
      </c>
      <c r="Q179" s="9">
        <v>-41.011235999999997</v>
      </c>
      <c r="R179" s="9">
        <v>-41.011235999999997</v>
      </c>
      <c r="S179" s="9" t="s">
        <v>1059</v>
      </c>
      <c r="T179" s="9">
        <v>968.90741500000001</v>
      </c>
      <c r="U179" s="9">
        <v>57595.817998999999</v>
      </c>
      <c r="V179" t="s">
        <v>932</v>
      </c>
    </row>
    <row r="180" spans="1:22" x14ac:dyDescent="0.25">
      <c r="A180" s="70" t="e">
        <f>VLOOKUP(B180,'Lake Assessments'!$D$2:$E$52,2,0)</f>
        <v>#N/A</v>
      </c>
      <c r="B180">
        <v>19002700</v>
      </c>
      <c r="C180" t="s">
        <v>1005</v>
      </c>
      <c r="D180" t="s">
        <v>878</v>
      </c>
      <c r="E180" s="107">
        <v>38544</v>
      </c>
      <c r="F180" s="9">
        <v>15</v>
      </c>
      <c r="G180" s="9">
        <v>20.397711999999999</v>
      </c>
      <c r="H180" s="9">
        <v>25</v>
      </c>
      <c r="I180" s="9">
        <v>9.6651199999999999</v>
      </c>
      <c r="J180" s="9">
        <v>2</v>
      </c>
      <c r="K180" s="9">
        <v>15</v>
      </c>
      <c r="L180" s="9">
        <v>18</v>
      </c>
      <c r="M180" s="9">
        <v>20.397711999999999</v>
      </c>
      <c r="N180" s="9">
        <v>23.805928000000002</v>
      </c>
      <c r="O180" s="9">
        <v>25</v>
      </c>
      <c r="P180" s="9">
        <v>50</v>
      </c>
      <c r="Q180" s="9">
        <v>9.6651199999999999</v>
      </c>
      <c r="R180" s="9">
        <v>27.988862000000001</v>
      </c>
      <c r="S180" s="9" t="s">
        <v>1059</v>
      </c>
      <c r="T180" s="9">
        <v>9859.7836640000005</v>
      </c>
      <c r="U180" s="9">
        <v>1168065.2269600001</v>
      </c>
      <c r="V180" t="s">
        <v>935</v>
      </c>
    </row>
    <row r="181" spans="1:22" x14ac:dyDescent="0.25">
      <c r="A181" s="70" t="e">
        <f>VLOOKUP(B181,'Lake Assessments'!$D$2:$E$52,2,0)</f>
        <v>#N/A</v>
      </c>
      <c r="B181">
        <v>19002600</v>
      </c>
      <c r="C181" t="s">
        <v>298</v>
      </c>
      <c r="D181" t="s">
        <v>878</v>
      </c>
      <c r="E181" s="107">
        <v>40679</v>
      </c>
      <c r="F181" s="9">
        <v>19</v>
      </c>
      <c r="G181" s="9">
        <v>22.253326000000001</v>
      </c>
      <c r="H181" s="9">
        <v>58.333333000000003</v>
      </c>
      <c r="I181" s="9">
        <v>19.641539000000002</v>
      </c>
      <c r="J181" s="9">
        <v>2</v>
      </c>
      <c r="K181" s="9">
        <v>19</v>
      </c>
      <c r="L181" s="9">
        <v>21</v>
      </c>
      <c r="M181" s="9">
        <v>22.253326000000001</v>
      </c>
      <c r="N181" s="9">
        <v>24.658622000000001</v>
      </c>
      <c r="O181" s="9">
        <v>58.333333000000003</v>
      </c>
      <c r="P181" s="9">
        <v>75</v>
      </c>
      <c r="Q181" s="9">
        <v>19.641539000000002</v>
      </c>
      <c r="R181" s="9">
        <v>32.573233999999999</v>
      </c>
      <c r="S181" s="9" t="s">
        <v>1059</v>
      </c>
      <c r="T181" s="9">
        <v>16369.656419999999</v>
      </c>
      <c r="U181" s="9">
        <v>2146040.5828339998</v>
      </c>
      <c r="V181" t="s">
        <v>935</v>
      </c>
    </row>
    <row r="182" spans="1:22" x14ac:dyDescent="0.25">
      <c r="A182" s="70" t="e">
        <f>VLOOKUP(B182,'Lake Assessments'!$D$2:$E$52,2,0)</f>
        <v>#N/A</v>
      </c>
      <c r="B182">
        <v>66003900</v>
      </c>
      <c r="C182" t="s">
        <v>1076</v>
      </c>
      <c r="D182" t="s">
        <v>878</v>
      </c>
      <c r="E182" s="107">
        <v>41829</v>
      </c>
      <c r="F182" s="9">
        <v>14</v>
      </c>
      <c r="G182" s="9">
        <v>19.242809000000001</v>
      </c>
      <c r="H182" s="9">
        <v>16.666667</v>
      </c>
      <c r="I182" s="9">
        <v>3.455965</v>
      </c>
      <c r="J182" s="9">
        <v>4</v>
      </c>
      <c r="K182" s="9">
        <v>14</v>
      </c>
      <c r="L182" s="9">
        <v>24</v>
      </c>
      <c r="M182" s="9">
        <v>19.242809000000001</v>
      </c>
      <c r="N182" s="9">
        <v>27.556760000000001</v>
      </c>
      <c r="O182" s="9">
        <v>16.666667</v>
      </c>
      <c r="P182" s="9">
        <v>100</v>
      </c>
      <c r="Q182" s="9">
        <v>3.455965</v>
      </c>
      <c r="R182" s="9">
        <v>48.154622000000003</v>
      </c>
      <c r="S182" s="9" t="s">
        <v>1059</v>
      </c>
      <c r="T182" s="9">
        <v>8129.1735520000002</v>
      </c>
      <c r="U182" s="9">
        <v>2722467.289597</v>
      </c>
      <c r="V182" t="s">
        <v>935</v>
      </c>
    </row>
    <row r="183" spans="1:22" x14ac:dyDescent="0.25">
      <c r="A183" s="70" t="e">
        <f>VLOOKUP(B183,'Lake Assessments'!$D$2:$E$52,2,0)</f>
        <v>#N/A</v>
      </c>
      <c r="B183">
        <v>66001400</v>
      </c>
      <c r="C183" t="s">
        <v>1077</v>
      </c>
      <c r="D183" t="s">
        <v>878</v>
      </c>
      <c r="E183" s="107">
        <v>41829</v>
      </c>
      <c r="F183" s="9">
        <v>15</v>
      </c>
      <c r="G183" s="9">
        <v>20.655911</v>
      </c>
      <c r="H183" s="9">
        <v>25</v>
      </c>
      <c r="I183" s="9">
        <v>11.053286</v>
      </c>
      <c r="J183" s="9">
        <v>5</v>
      </c>
      <c r="K183" s="9">
        <v>15</v>
      </c>
      <c r="L183" s="9">
        <v>34</v>
      </c>
      <c r="M183" s="9">
        <v>20.655911</v>
      </c>
      <c r="N183" s="9">
        <v>33.956719999999997</v>
      </c>
      <c r="O183" s="9">
        <v>25</v>
      </c>
      <c r="P183" s="9">
        <v>161.53846200000001</v>
      </c>
      <c r="Q183" s="9">
        <v>11.053286</v>
      </c>
      <c r="R183" s="9">
        <v>81.586736999999999</v>
      </c>
      <c r="S183" s="9" t="s">
        <v>1059</v>
      </c>
      <c r="T183" s="9">
        <v>5205.9211889999997</v>
      </c>
      <c r="U183" s="9">
        <v>518828.33117299998</v>
      </c>
      <c r="V183" t="s">
        <v>935</v>
      </c>
    </row>
    <row r="184" spans="1:22" x14ac:dyDescent="0.25">
      <c r="A184" s="70" t="e">
        <f>VLOOKUP(B184,'Lake Assessments'!$D$2:$E$52,2,0)</f>
        <v>#N/A</v>
      </c>
      <c r="B184">
        <v>70001700</v>
      </c>
      <c r="C184" t="s">
        <v>1078</v>
      </c>
      <c r="D184" t="s">
        <v>878</v>
      </c>
      <c r="E184" s="107">
        <v>37459</v>
      </c>
      <c r="F184" s="9">
        <v>13</v>
      </c>
      <c r="G184" s="9">
        <v>18.859807</v>
      </c>
      <c r="H184" s="9">
        <v>18.181818</v>
      </c>
      <c r="I184" s="9">
        <v>5.95397</v>
      </c>
      <c r="J184" s="9">
        <v>1</v>
      </c>
      <c r="K184" s="9">
        <v>13</v>
      </c>
      <c r="L184" s="9">
        <v>13</v>
      </c>
      <c r="M184" s="9">
        <v>18.859807</v>
      </c>
      <c r="N184" s="9">
        <v>18.859807</v>
      </c>
      <c r="O184" s="9">
        <v>18.181818</v>
      </c>
      <c r="P184" s="9">
        <v>18.181818</v>
      </c>
      <c r="Q184" s="9">
        <v>5.95397</v>
      </c>
      <c r="R184" s="9">
        <v>5.95397</v>
      </c>
      <c r="S184" s="9" t="s">
        <v>1059</v>
      </c>
      <c r="T184" s="9">
        <v>1615.071201</v>
      </c>
      <c r="U184" s="9">
        <v>91094.164455000006</v>
      </c>
      <c r="V184" t="s">
        <v>935</v>
      </c>
    </row>
    <row r="185" spans="1:22" x14ac:dyDescent="0.25">
      <c r="A185" s="70" t="e">
        <f>VLOOKUP(B185,'Lake Assessments'!$D$2:$E$52,2,0)</f>
        <v>#N/A</v>
      </c>
      <c r="B185">
        <v>40004400</v>
      </c>
      <c r="C185" t="s">
        <v>1036</v>
      </c>
      <c r="D185" t="s">
        <v>878</v>
      </c>
      <c r="E185" s="107">
        <v>37083</v>
      </c>
      <c r="F185" s="9">
        <v>12</v>
      </c>
      <c r="G185" s="9">
        <v>18.186533000000001</v>
      </c>
      <c r="H185" s="9">
        <v>0</v>
      </c>
      <c r="I185" s="9">
        <v>-2.2229380000000001</v>
      </c>
      <c r="J185" s="9">
        <v>2</v>
      </c>
      <c r="K185" s="9">
        <v>10</v>
      </c>
      <c r="L185" s="9">
        <v>12</v>
      </c>
      <c r="M185" s="9">
        <v>18.024982999999999</v>
      </c>
      <c r="N185" s="9">
        <v>18.186533000000001</v>
      </c>
      <c r="O185" s="9">
        <v>-16.666667</v>
      </c>
      <c r="P185" s="9">
        <v>0</v>
      </c>
      <c r="Q185" s="9">
        <v>-3.091491</v>
      </c>
      <c r="R185" s="9">
        <v>-2.2229380000000001</v>
      </c>
      <c r="S185" s="9" t="s">
        <v>1059</v>
      </c>
      <c r="T185" s="9">
        <v>2072.0387369999999</v>
      </c>
      <c r="U185" s="9">
        <v>307202.16439799999</v>
      </c>
      <c r="V185" t="s">
        <v>935</v>
      </c>
    </row>
    <row r="186" spans="1:22" x14ac:dyDescent="0.25">
      <c r="A186" s="70" t="e">
        <f>VLOOKUP(B186,'Lake Assessments'!$D$2:$E$52,2,0)</f>
        <v>#N/A</v>
      </c>
      <c r="B186">
        <v>40007900</v>
      </c>
      <c r="C186" t="s">
        <v>984</v>
      </c>
      <c r="D186" t="s">
        <v>878</v>
      </c>
      <c r="E186" s="107">
        <v>38159</v>
      </c>
      <c r="F186" s="9">
        <v>9</v>
      </c>
      <c r="G186" s="9">
        <v>13.666667</v>
      </c>
      <c r="H186" s="9">
        <v>-25</v>
      </c>
      <c r="I186" s="9">
        <v>-26.523296999999999</v>
      </c>
      <c r="J186" s="9">
        <v>2</v>
      </c>
      <c r="K186" s="9">
        <v>9</v>
      </c>
      <c r="L186" s="9">
        <v>9</v>
      </c>
      <c r="M186" s="9">
        <v>13.666667</v>
      </c>
      <c r="N186" s="9">
        <v>15</v>
      </c>
      <c r="O186" s="9">
        <v>-25</v>
      </c>
      <c r="P186" s="9">
        <v>-25</v>
      </c>
      <c r="Q186" s="9">
        <v>-26.523296999999999</v>
      </c>
      <c r="R186" s="9">
        <v>-19.354838999999998</v>
      </c>
      <c r="S186" s="9" t="s">
        <v>1059</v>
      </c>
      <c r="T186" s="9">
        <v>4689.5254729999997</v>
      </c>
      <c r="U186" s="9">
        <v>1130823.6736270001</v>
      </c>
      <c r="V186" t="s">
        <v>932</v>
      </c>
    </row>
    <row r="187" spans="1:22" x14ac:dyDescent="0.25">
      <c r="A187" s="70" t="e">
        <f>VLOOKUP(B187,'Lake Assessments'!$D$2:$E$52,2,0)</f>
        <v>#N/A</v>
      </c>
      <c r="B187">
        <v>70009800</v>
      </c>
      <c r="C187" t="s">
        <v>1079</v>
      </c>
      <c r="D187" t="s">
        <v>878</v>
      </c>
      <c r="E187" s="107">
        <v>41536</v>
      </c>
      <c r="F187" s="9">
        <v>5</v>
      </c>
      <c r="G187" s="9">
        <v>9.8386990000000001</v>
      </c>
      <c r="H187" s="9">
        <v>-54.545454999999997</v>
      </c>
      <c r="I187" s="9">
        <v>-44.726410000000001</v>
      </c>
      <c r="J187" s="9">
        <v>4</v>
      </c>
      <c r="K187" s="9">
        <v>5</v>
      </c>
      <c r="L187" s="9">
        <v>11</v>
      </c>
      <c r="M187" s="9">
        <v>9.8386990000000001</v>
      </c>
      <c r="N187" s="9">
        <v>18.090681</v>
      </c>
      <c r="O187" s="9">
        <v>-54.545454999999997</v>
      </c>
      <c r="P187" s="9">
        <v>0</v>
      </c>
      <c r="Q187" s="9">
        <v>-44.726410000000001</v>
      </c>
      <c r="R187" s="9">
        <v>1.6330370000000001</v>
      </c>
      <c r="S187" s="9" t="s">
        <v>1059</v>
      </c>
      <c r="T187" s="9">
        <v>4557.8564779999997</v>
      </c>
      <c r="U187" s="9">
        <v>1169342.2558329999</v>
      </c>
      <c r="V187" t="s">
        <v>932</v>
      </c>
    </row>
    <row r="188" spans="1:22" x14ac:dyDescent="0.25">
      <c r="A188" s="70" t="e">
        <f>VLOOKUP(B188,'Lake Assessments'!$D$2:$E$52,2,0)</f>
        <v>#N/A</v>
      </c>
      <c r="B188">
        <v>40000900</v>
      </c>
      <c r="C188" t="s">
        <v>1080</v>
      </c>
      <c r="D188" t="s">
        <v>878</v>
      </c>
      <c r="E188" s="107">
        <v>38922</v>
      </c>
      <c r="F188" s="9">
        <v>10</v>
      </c>
      <c r="G188" s="9">
        <v>15.495161</v>
      </c>
      <c r="H188" s="9">
        <v>-16.666667</v>
      </c>
      <c r="I188" s="9">
        <v>-16.692685000000001</v>
      </c>
      <c r="J188" s="9">
        <v>3</v>
      </c>
      <c r="K188" s="9">
        <v>8</v>
      </c>
      <c r="L188" s="9">
        <v>18</v>
      </c>
      <c r="M188" s="9">
        <v>12.727922</v>
      </c>
      <c r="N188" s="9">
        <v>22.627417000000001</v>
      </c>
      <c r="O188" s="9">
        <v>-33.333333000000003</v>
      </c>
      <c r="P188" s="9">
        <v>50</v>
      </c>
      <c r="Q188" s="9">
        <v>-31.570311</v>
      </c>
      <c r="R188" s="9">
        <v>21.65278</v>
      </c>
      <c r="S188" s="9" t="s">
        <v>1059</v>
      </c>
      <c r="T188" s="9">
        <v>3138.7656419999998</v>
      </c>
      <c r="U188" s="9">
        <v>490125.84599</v>
      </c>
      <c r="V188" t="s">
        <v>932</v>
      </c>
    </row>
    <row r="189" spans="1:22" x14ac:dyDescent="0.25">
      <c r="A189" s="70" t="e">
        <f>VLOOKUP(B189,'Lake Assessments'!$D$2:$E$52,2,0)</f>
        <v>#N/A</v>
      </c>
      <c r="B189">
        <v>70009500</v>
      </c>
      <c r="C189" t="s">
        <v>1081</v>
      </c>
      <c r="D189" t="s">
        <v>878</v>
      </c>
      <c r="E189" s="107">
        <v>35282</v>
      </c>
      <c r="F189" s="9">
        <v>14</v>
      </c>
      <c r="G189" s="9">
        <v>18.708286999999999</v>
      </c>
      <c r="H189" s="9">
        <v>16.666667</v>
      </c>
      <c r="I189" s="9">
        <v>0.58218800000000004</v>
      </c>
      <c r="J189" s="9">
        <v>1</v>
      </c>
      <c r="K189" s="9">
        <v>14</v>
      </c>
      <c r="L189" s="9">
        <v>14</v>
      </c>
      <c r="M189" s="9">
        <v>18.708286999999999</v>
      </c>
      <c r="N189" s="9">
        <v>18.708286999999999</v>
      </c>
      <c r="O189" s="9">
        <v>16.666667</v>
      </c>
      <c r="P189" s="9">
        <v>16.666667</v>
      </c>
      <c r="Q189" s="9">
        <v>0.58218800000000004</v>
      </c>
      <c r="R189" s="9">
        <v>0.58218800000000004</v>
      </c>
      <c r="S189" s="9" t="s">
        <v>1059</v>
      </c>
      <c r="T189" s="9">
        <v>14913.263887999999</v>
      </c>
      <c r="U189" s="9">
        <v>1216165.563994</v>
      </c>
      <c r="V189" t="s">
        <v>935</v>
      </c>
    </row>
    <row r="190" spans="1:22" x14ac:dyDescent="0.25">
      <c r="A190" s="70" t="e">
        <f>VLOOKUP(B190,'Lake Assessments'!$D$2:$E$52,2,0)</f>
        <v>#N/A</v>
      </c>
      <c r="B190">
        <v>70004300</v>
      </c>
      <c r="C190" t="s">
        <v>1082</v>
      </c>
      <c r="D190" t="s">
        <v>878</v>
      </c>
      <c r="E190" s="107">
        <v>41122</v>
      </c>
      <c r="F190" s="9">
        <v>2</v>
      </c>
      <c r="G190" s="9">
        <v>6.3639609999999998</v>
      </c>
      <c r="H190" s="9">
        <v>-81.818181999999993</v>
      </c>
      <c r="I190" s="9">
        <v>-64.247410000000002</v>
      </c>
      <c r="J190" s="9">
        <v>1</v>
      </c>
      <c r="K190" s="9">
        <v>2</v>
      </c>
      <c r="L190" s="9">
        <v>2</v>
      </c>
      <c r="M190" s="9">
        <v>6.3639609999999998</v>
      </c>
      <c r="N190" s="9">
        <v>6.3639609999999998</v>
      </c>
      <c r="O190" s="9">
        <v>-81.818181999999993</v>
      </c>
      <c r="P190" s="9">
        <v>-81.818181999999993</v>
      </c>
      <c r="Q190" s="9">
        <v>-64.247410000000002</v>
      </c>
      <c r="R190" s="9">
        <v>-64.247410000000002</v>
      </c>
      <c r="S190" s="9" t="s">
        <v>1059</v>
      </c>
      <c r="T190" s="9">
        <v>2372.3168479999999</v>
      </c>
      <c r="U190" s="9">
        <v>182850.41274599999</v>
      </c>
      <c r="V190" t="s">
        <v>932</v>
      </c>
    </row>
    <row r="191" spans="1:22" x14ac:dyDescent="0.25">
      <c r="A191" s="70" t="e">
        <f>VLOOKUP(B191,'Lake Assessments'!$D$2:$E$52,2,0)</f>
        <v>#N/A</v>
      </c>
      <c r="B191">
        <v>70012001</v>
      </c>
      <c r="C191" t="s">
        <v>1083</v>
      </c>
      <c r="D191" t="s">
        <v>878</v>
      </c>
      <c r="E191" s="107">
        <v>36374</v>
      </c>
      <c r="F191" s="9">
        <v>9</v>
      </c>
      <c r="G191" s="9">
        <v>14.666667</v>
      </c>
      <c r="H191" s="9">
        <v>-18.181818</v>
      </c>
      <c r="I191" s="9">
        <v>-17.602996000000001</v>
      </c>
      <c r="J191" s="9">
        <v>1</v>
      </c>
      <c r="K191" s="9">
        <v>9</v>
      </c>
      <c r="L191" s="9">
        <v>9</v>
      </c>
      <c r="M191" s="9">
        <v>14.666667</v>
      </c>
      <c r="N191" s="9">
        <v>14.666667</v>
      </c>
      <c r="O191" s="9">
        <v>-18.181818</v>
      </c>
      <c r="P191" s="9">
        <v>-18.181818</v>
      </c>
      <c r="Q191" s="9">
        <v>-17.602996000000001</v>
      </c>
      <c r="R191" s="9">
        <v>-17.602996000000001</v>
      </c>
      <c r="S191" s="9" t="s">
        <v>1059</v>
      </c>
      <c r="T191" s="9">
        <v>8344.0994050000008</v>
      </c>
      <c r="U191" s="9">
        <v>479642.21966300003</v>
      </c>
      <c r="V191" t="s">
        <v>932</v>
      </c>
    </row>
    <row r="192" spans="1:22" x14ac:dyDescent="0.25">
      <c r="A192" s="70" t="e">
        <f>VLOOKUP(B192,'Lake Assessments'!$D$2:$E$52,2,0)</f>
        <v>#N/A</v>
      </c>
      <c r="B192">
        <v>40002700</v>
      </c>
      <c r="C192" t="s">
        <v>1084</v>
      </c>
      <c r="D192" t="s">
        <v>878</v>
      </c>
      <c r="E192" s="107">
        <v>39645</v>
      </c>
      <c r="F192" s="9">
        <v>4</v>
      </c>
      <c r="G192" s="9">
        <v>7.5</v>
      </c>
      <c r="H192" s="9">
        <v>-63.636364</v>
      </c>
      <c r="I192" s="9">
        <v>-57.865169000000002</v>
      </c>
      <c r="J192" s="9">
        <v>2</v>
      </c>
      <c r="K192" s="9">
        <v>3</v>
      </c>
      <c r="L192" s="9">
        <v>4</v>
      </c>
      <c r="M192" s="9">
        <v>7.5</v>
      </c>
      <c r="N192" s="9">
        <v>8.0829039999999992</v>
      </c>
      <c r="O192" s="9">
        <v>-72.727272999999997</v>
      </c>
      <c r="P192" s="9">
        <v>-63.636364</v>
      </c>
      <c r="Q192" s="9">
        <v>-57.865169000000002</v>
      </c>
      <c r="R192" s="9">
        <v>-54.590428000000003</v>
      </c>
      <c r="S192" s="9" t="s">
        <v>1059</v>
      </c>
      <c r="T192" s="9">
        <v>5574.0886330000003</v>
      </c>
      <c r="U192" s="9">
        <v>1394024.1648800001</v>
      </c>
      <c r="V192" t="s">
        <v>932</v>
      </c>
    </row>
    <row r="193" spans="1:22" x14ac:dyDescent="0.25">
      <c r="A193" s="70" t="e">
        <f>VLOOKUP(B193,'Lake Assessments'!$D$2:$E$52,2,0)</f>
        <v>#N/A</v>
      </c>
      <c r="B193">
        <v>66004500</v>
      </c>
      <c r="C193" t="s">
        <v>1085</v>
      </c>
      <c r="D193" t="s">
        <v>878</v>
      </c>
      <c r="E193" s="107">
        <v>40018</v>
      </c>
      <c r="F193" s="9">
        <v>17</v>
      </c>
      <c r="G193" s="9">
        <v>25.708776</v>
      </c>
      <c r="H193" s="9">
        <v>54.545454999999997</v>
      </c>
      <c r="I193" s="9">
        <v>44.431327000000003</v>
      </c>
      <c r="J193" s="9">
        <v>1</v>
      </c>
      <c r="K193" s="9">
        <v>17</v>
      </c>
      <c r="L193" s="9">
        <v>17</v>
      </c>
      <c r="M193" s="9">
        <v>25.708776</v>
      </c>
      <c r="N193" s="9">
        <v>25.708776</v>
      </c>
      <c r="O193" s="9">
        <v>54.545454999999997</v>
      </c>
      <c r="P193" s="9">
        <v>54.545454999999997</v>
      </c>
      <c r="Q193" s="9">
        <v>44.431327000000003</v>
      </c>
      <c r="R193" s="9">
        <v>44.431327000000003</v>
      </c>
      <c r="S193" s="9" t="s">
        <v>1059</v>
      </c>
      <c r="T193" s="9">
        <v>4697.8346819999997</v>
      </c>
      <c r="U193" s="9">
        <v>726113.81281200005</v>
      </c>
      <c r="V193" t="s">
        <v>935</v>
      </c>
    </row>
    <row r="194" spans="1:22" x14ac:dyDescent="0.25">
      <c r="A194" s="70" t="e">
        <f>VLOOKUP(B194,'Lake Assessments'!$D$2:$E$52,2,0)</f>
        <v>#N/A</v>
      </c>
      <c r="B194">
        <v>40001400</v>
      </c>
      <c r="C194" t="s">
        <v>1086</v>
      </c>
      <c r="D194" t="s">
        <v>878</v>
      </c>
      <c r="E194" s="107">
        <v>38174</v>
      </c>
      <c r="F194" s="9">
        <v>9</v>
      </c>
      <c r="G194" s="9">
        <v>14.666667</v>
      </c>
      <c r="H194" s="9">
        <v>-18.181818</v>
      </c>
      <c r="I194" s="9">
        <v>-17.602996000000001</v>
      </c>
      <c r="J194" s="9">
        <v>3</v>
      </c>
      <c r="K194" s="9">
        <v>9</v>
      </c>
      <c r="L194" s="9">
        <v>10</v>
      </c>
      <c r="M194" s="9">
        <v>14.546476999999999</v>
      </c>
      <c r="N194" s="9">
        <v>15</v>
      </c>
      <c r="O194" s="9">
        <v>-18.181818</v>
      </c>
      <c r="P194" s="9">
        <v>-9.0909089999999999</v>
      </c>
      <c r="Q194" s="9">
        <v>-18.278217999999999</v>
      </c>
      <c r="R194" s="9">
        <v>-15.730337</v>
      </c>
      <c r="S194" s="9" t="s">
        <v>1059</v>
      </c>
      <c r="T194" s="9">
        <v>4346.1995139999999</v>
      </c>
      <c r="U194" s="9">
        <v>1044556.447946</v>
      </c>
      <c r="V194" t="s">
        <v>932</v>
      </c>
    </row>
    <row r="195" spans="1:22" x14ac:dyDescent="0.25">
      <c r="A195" s="70" t="e">
        <f>VLOOKUP(B195,'Lake Assessments'!$D$2:$E$52,2,0)</f>
        <v>#N/A</v>
      </c>
      <c r="B195">
        <v>70002900</v>
      </c>
      <c r="C195" t="s">
        <v>1087</v>
      </c>
      <c r="D195" t="s">
        <v>878</v>
      </c>
      <c r="E195" s="107">
        <v>39668</v>
      </c>
      <c r="F195" s="9">
        <v>6</v>
      </c>
      <c r="G195" s="9">
        <v>13.063945</v>
      </c>
      <c r="H195" s="9">
        <v>-45.454545000000003</v>
      </c>
      <c r="I195" s="9">
        <v>-26.607049</v>
      </c>
      <c r="J195" s="9">
        <v>1</v>
      </c>
      <c r="K195" s="9">
        <v>6</v>
      </c>
      <c r="L195" s="9">
        <v>6</v>
      </c>
      <c r="M195" s="9">
        <v>13.063945</v>
      </c>
      <c r="N195" s="9">
        <v>13.063945</v>
      </c>
      <c r="O195" s="9">
        <v>-45.454545000000003</v>
      </c>
      <c r="P195" s="9">
        <v>-45.454545000000003</v>
      </c>
      <c r="Q195" s="9">
        <v>-26.607049</v>
      </c>
      <c r="R195" s="9">
        <v>-26.607049</v>
      </c>
      <c r="S195" s="9" t="s">
        <v>1059</v>
      </c>
      <c r="T195" s="9">
        <v>2524.1902719999998</v>
      </c>
      <c r="U195" s="9">
        <v>428574.02415700001</v>
      </c>
      <c r="V195" t="s">
        <v>932</v>
      </c>
    </row>
    <row r="196" spans="1:22" x14ac:dyDescent="0.25">
      <c r="A196" s="70" t="e">
        <f>VLOOKUP(B196,'Lake Assessments'!$D$2:$E$52,2,0)</f>
        <v>#N/A</v>
      </c>
      <c r="B196">
        <v>66005500</v>
      </c>
      <c r="C196" t="s">
        <v>1088</v>
      </c>
      <c r="D196" t="s">
        <v>878</v>
      </c>
      <c r="E196" s="107">
        <v>41808</v>
      </c>
      <c r="F196" s="9">
        <v>10</v>
      </c>
      <c r="G196" s="9">
        <v>14.862705</v>
      </c>
      <c r="H196" s="9">
        <v>-16.666667</v>
      </c>
      <c r="I196" s="9">
        <v>-20.092984000000001</v>
      </c>
      <c r="J196" s="9">
        <v>4</v>
      </c>
      <c r="K196" s="9">
        <v>10</v>
      </c>
      <c r="L196" s="9">
        <v>14</v>
      </c>
      <c r="M196" s="9">
        <v>14.862705</v>
      </c>
      <c r="N196" s="9">
        <v>18.582457000000002</v>
      </c>
      <c r="O196" s="9">
        <v>-16.666667</v>
      </c>
      <c r="P196" s="9">
        <v>16.666667</v>
      </c>
      <c r="Q196" s="9">
        <v>-20.092984000000001</v>
      </c>
      <c r="R196" s="9">
        <v>-9.4319E-2</v>
      </c>
      <c r="S196" s="9" t="s">
        <v>1059</v>
      </c>
      <c r="T196" s="9">
        <v>14467.043428000001</v>
      </c>
      <c r="U196" s="9">
        <v>3806028.9426529999</v>
      </c>
      <c r="V196" t="s">
        <v>932</v>
      </c>
    </row>
    <row r="197" spans="1:22" x14ac:dyDescent="0.25">
      <c r="A197" s="70" t="e">
        <f>VLOOKUP(B197,'Lake Assessments'!$D$2:$E$52,2,0)</f>
        <v>#N/A</v>
      </c>
      <c r="B197">
        <v>66004400</v>
      </c>
      <c r="C197" t="s">
        <v>1089</v>
      </c>
      <c r="D197" t="s">
        <v>878</v>
      </c>
      <c r="E197" s="107">
        <v>41134</v>
      </c>
      <c r="F197" s="9">
        <v>5</v>
      </c>
      <c r="G197" s="9">
        <v>8.9442719999999998</v>
      </c>
      <c r="H197" s="9">
        <v>-54.545454999999997</v>
      </c>
      <c r="I197" s="9">
        <v>-49.751280999999999</v>
      </c>
      <c r="J197" s="9">
        <v>6</v>
      </c>
      <c r="K197" s="9">
        <v>5</v>
      </c>
      <c r="L197" s="9">
        <v>11</v>
      </c>
      <c r="M197" s="9">
        <v>7.1554180000000001</v>
      </c>
      <c r="N197" s="9">
        <v>16.884634999999999</v>
      </c>
      <c r="O197" s="9">
        <v>-54.545454999999997</v>
      </c>
      <c r="P197" s="9">
        <v>0</v>
      </c>
      <c r="Q197" s="9">
        <v>-59.801025000000003</v>
      </c>
      <c r="R197" s="9">
        <v>-5.1424979999999998</v>
      </c>
      <c r="S197" s="9" t="s">
        <v>1059</v>
      </c>
      <c r="T197" s="9">
        <v>9737.7609410000005</v>
      </c>
      <c r="U197" s="9">
        <v>1506266.7019809999</v>
      </c>
      <c r="V197" t="s">
        <v>932</v>
      </c>
    </row>
    <row r="198" spans="1:22" x14ac:dyDescent="0.25">
      <c r="A198" s="70" t="e">
        <f>VLOOKUP(B198,'Lake Assessments'!$D$2:$E$52,2,0)</f>
        <v>#N/A</v>
      </c>
      <c r="B198">
        <v>70006900</v>
      </c>
      <c r="C198" t="s">
        <v>526</v>
      </c>
      <c r="D198" t="s">
        <v>878</v>
      </c>
      <c r="E198" s="107">
        <v>39300</v>
      </c>
      <c r="F198" s="9">
        <v>12</v>
      </c>
      <c r="G198" s="9">
        <v>18.763884000000001</v>
      </c>
      <c r="H198" s="9">
        <v>20</v>
      </c>
      <c r="I198" s="9">
        <v>15.115850999999999</v>
      </c>
      <c r="J198" s="9">
        <v>1</v>
      </c>
      <c r="K198" s="9">
        <v>12</v>
      </c>
      <c r="L198" s="9">
        <v>12</v>
      </c>
      <c r="M198" s="9">
        <v>18.763884000000001</v>
      </c>
      <c r="N198" s="9">
        <v>18.763884000000001</v>
      </c>
      <c r="O198" s="9">
        <v>20</v>
      </c>
      <c r="P198" s="9">
        <v>20</v>
      </c>
      <c r="Q198" s="9">
        <v>15.115850999999999</v>
      </c>
      <c r="R198" s="9">
        <v>15.115850999999999</v>
      </c>
      <c r="S198" s="9" t="s">
        <v>1059</v>
      </c>
      <c r="T198" s="9">
        <v>3467.52234</v>
      </c>
      <c r="U198" s="9">
        <v>699900.78413799999</v>
      </c>
      <c r="V198" t="s">
        <v>935</v>
      </c>
    </row>
    <row r="199" spans="1:22" x14ac:dyDescent="0.25">
      <c r="A199" s="70" t="e">
        <f>VLOOKUP(B199,'Lake Assessments'!$D$2:$E$52,2,0)</f>
        <v>#N/A</v>
      </c>
      <c r="B199">
        <v>40003300</v>
      </c>
      <c r="C199" t="s">
        <v>1090</v>
      </c>
      <c r="D199" t="s">
        <v>878</v>
      </c>
      <c r="E199" s="107">
        <v>38146</v>
      </c>
      <c r="F199" s="9">
        <v>3</v>
      </c>
      <c r="G199" s="9">
        <v>7.5055529999999999</v>
      </c>
      <c r="H199" s="9">
        <v>-75</v>
      </c>
      <c r="I199" s="9">
        <v>-59.647562000000001</v>
      </c>
      <c r="J199" s="9">
        <v>2</v>
      </c>
      <c r="K199" s="9">
        <v>2</v>
      </c>
      <c r="L199" s="9">
        <v>3</v>
      </c>
      <c r="M199" s="9">
        <v>4.2426409999999999</v>
      </c>
      <c r="N199" s="9">
        <v>7.5055529999999999</v>
      </c>
      <c r="O199" s="9">
        <v>-83.333332999999996</v>
      </c>
      <c r="P199" s="9">
        <v>-75</v>
      </c>
      <c r="Q199" s="9">
        <v>-77.190104000000005</v>
      </c>
      <c r="R199" s="9">
        <v>-59.647562000000001</v>
      </c>
      <c r="S199" s="9" t="s">
        <v>1059</v>
      </c>
      <c r="T199" s="9">
        <v>3999.9456909999999</v>
      </c>
      <c r="U199" s="9">
        <v>1088054.9008229999</v>
      </c>
      <c r="V199" t="s">
        <v>932</v>
      </c>
    </row>
    <row r="200" spans="1:22" x14ac:dyDescent="0.25">
      <c r="A200" s="70" t="e">
        <f>VLOOKUP(B200,'Lake Assessments'!$D$2:$E$52,2,0)</f>
        <v>#N/A</v>
      </c>
      <c r="B200">
        <v>70011300</v>
      </c>
      <c r="C200" t="s">
        <v>1049</v>
      </c>
      <c r="D200" t="s">
        <v>878</v>
      </c>
      <c r="E200" s="107">
        <v>35254</v>
      </c>
      <c r="F200" s="9">
        <v>1</v>
      </c>
      <c r="G200" s="9">
        <v>3</v>
      </c>
      <c r="H200" s="9">
        <v>-90.909091000000004</v>
      </c>
      <c r="I200" s="9">
        <v>-83.146067000000002</v>
      </c>
      <c r="J200" s="9">
        <v>1</v>
      </c>
      <c r="K200" s="9">
        <v>1</v>
      </c>
      <c r="L200" s="9">
        <v>1</v>
      </c>
      <c r="M200" s="9">
        <v>3</v>
      </c>
      <c r="N200" s="9">
        <v>3</v>
      </c>
      <c r="O200" s="9">
        <v>-90.909091000000004</v>
      </c>
      <c r="P200" s="9">
        <v>-90.909091000000004</v>
      </c>
      <c r="Q200" s="9">
        <v>-83.146067000000002</v>
      </c>
      <c r="R200" s="9">
        <v>-83.146067000000002</v>
      </c>
      <c r="S200" s="9" t="s">
        <v>1059</v>
      </c>
      <c r="T200" s="9">
        <v>1228.0312080000001</v>
      </c>
      <c r="U200" s="9">
        <v>71709.452176000006</v>
      </c>
      <c r="V200" t="s">
        <v>932</v>
      </c>
    </row>
    <row r="201" spans="1:22" x14ac:dyDescent="0.25">
      <c r="A201" s="70" t="e">
        <f>VLOOKUP(B201,'Lake Assessments'!$D$2:$E$52,2,0)</f>
        <v>#N/A</v>
      </c>
      <c r="B201">
        <v>40005700</v>
      </c>
      <c r="C201" t="s">
        <v>1091</v>
      </c>
      <c r="D201" t="s">
        <v>878</v>
      </c>
      <c r="E201" s="107">
        <v>39275</v>
      </c>
      <c r="F201" s="9">
        <v>24</v>
      </c>
      <c r="G201" s="9">
        <v>27.556760000000001</v>
      </c>
      <c r="H201" s="9">
        <v>84.615385000000003</v>
      </c>
      <c r="I201" s="9">
        <v>47.362350999999997</v>
      </c>
      <c r="J201" s="9">
        <v>4</v>
      </c>
      <c r="K201" s="9">
        <v>16</v>
      </c>
      <c r="L201" s="9">
        <v>24</v>
      </c>
      <c r="M201" s="9">
        <v>23.5</v>
      </c>
      <c r="N201" s="9">
        <v>27.940930999999999</v>
      </c>
      <c r="O201" s="9">
        <v>33.333333000000003</v>
      </c>
      <c r="P201" s="9">
        <v>91.666667000000004</v>
      </c>
      <c r="Q201" s="9">
        <v>26.344086000000001</v>
      </c>
      <c r="R201" s="9">
        <v>50.220061999999999</v>
      </c>
      <c r="S201" s="9" t="s">
        <v>1059</v>
      </c>
      <c r="T201" s="9">
        <v>14084.980294999999</v>
      </c>
      <c r="U201" s="9">
        <v>3751478.5666709999</v>
      </c>
      <c r="V201" t="s">
        <v>935</v>
      </c>
    </row>
    <row r="202" spans="1:22" x14ac:dyDescent="0.25">
      <c r="A202" s="70" t="e">
        <f>VLOOKUP(B202,'Lake Assessments'!$D$2:$E$52,2,0)</f>
        <v>#N/A</v>
      </c>
      <c r="B202">
        <v>40005600</v>
      </c>
      <c r="C202" t="s">
        <v>1092</v>
      </c>
      <c r="D202" t="s">
        <v>878</v>
      </c>
      <c r="E202" s="107">
        <v>41466</v>
      </c>
      <c r="F202" s="9">
        <v>9</v>
      </c>
      <c r="G202" s="9">
        <v>14</v>
      </c>
      <c r="H202" s="9">
        <v>-25</v>
      </c>
      <c r="I202" s="9">
        <v>-24.731183000000001</v>
      </c>
      <c r="J202" s="9">
        <v>4</v>
      </c>
      <c r="K202" s="9">
        <v>7</v>
      </c>
      <c r="L202" s="9">
        <v>18</v>
      </c>
      <c r="M202" s="9">
        <v>13.606721</v>
      </c>
      <c r="N202" s="9">
        <v>24.277332999999999</v>
      </c>
      <c r="O202" s="9">
        <v>-41.666666999999997</v>
      </c>
      <c r="P202" s="9">
        <v>50</v>
      </c>
      <c r="Q202" s="9">
        <v>-26.845586000000001</v>
      </c>
      <c r="R202" s="9">
        <v>30.523295000000001</v>
      </c>
      <c r="S202" s="9" t="s">
        <v>1059</v>
      </c>
      <c r="T202" s="9">
        <v>3519.2251630000001</v>
      </c>
      <c r="U202" s="9">
        <v>683658.11646199995</v>
      </c>
      <c r="V202" t="s">
        <v>932</v>
      </c>
    </row>
    <row r="203" spans="1:22" x14ac:dyDescent="0.25">
      <c r="A203" s="70" t="e">
        <f>VLOOKUP(B203,'Lake Assessments'!$D$2:$E$52,2,0)</f>
        <v>#N/A</v>
      </c>
      <c r="B203">
        <v>40003200</v>
      </c>
      <c r="C203" t="s">
        <v>1093</v>
      </c>
      <c r="D203" t="s">
        <v>878</v>
      </c>
      <c r="E203" s="107">
        <v>38187</v>
      </c>
      <c r="F203" s="9">
        <v>11</v>
      </c>
      <c r="G203" s="9">
        <v>15.377079</v>
      </c>
      <c r="H203" s="9">
        <v>0</v>
      </c>
      <c r="I203" s="9">
        <v>-13.611917999999999</v>
      </c>
      <c r="J203" s="9">
        <v>3</v>
      </c>
      <c r="K203" s="9">
        <v>4</v>
      </c>
      <c r="L203" s="9">
        <v>12</v>
      </c>
      <c r="M203" s="9">
        <v>7.5</v>
      </c>
      <c r="N203" s="9">
        <v>18.186533000000001</v>
      </c>
      <c r="O203" s="9">
        <v>-63.636364</v>
      </c>
      <c r="P203" s="9">
        <v>9.0909089999999999</v>
      </c>
      <c r="Q203" s="9">
        <v>-57.865169000000002</v>
      </c>
      <c r="R203" s="9">
        <v>2.1715360000000001</v>
      </c>
      <c r="S203" s="9" t="s">
        <v>1059</v>
      </c>
      <c r="T203" s="9">
        <v>7880.24755</v>
      </c>
      <c r="U203" s="9">
        <v>2108886.2985430001</v>
      </c>
      <c r="V203" t="s">
        <v>935</v>
      </c>
    </row>
    <row r="204" spans="1:22" x14ac:dyDescent="0.25">
      <c r="A204" s="70" t="e">
        <f>VLOOKUP(B204,'Lake Assessments'!$D$2:$E$52,2,0)</f>
        <v>#N/A</v>
      </c>
      <c r="B204">
        <v>81005800</v>
      </c>
      <c r="C204" t="s">
        <v>1094</v>
      </c>
      <c r="D204" t="s">
        <v>878</v>
      </c>
      <c r="E204" s="107">
        <v>34941</v>
      </c>
      <c r="F204" s="9">
        <v>11</v>
      </c>
      <c r="G204" s="9">
        <v>18.090681</v>
      </c>
      <c r="H204" s="9">
        <v>0</v>
      </c>
      <c r="I204" s="9">
        <v>1.6330370000000001</v>
      </c>
      <c r="J204" s="9">
        <v>1</v>
      </c>
      <c r="K204" s="9">
        <v>11</v>
      </c>
      <c r="L204" s="9">
        <v>11</v>
      </c>
      <c r="M204" s="9">
        <v>18.090681</v>
      </c>
      <c r="N204" s="9">
        <v>18.090681</v>
      </c>
      <c r="O204" s="9">
        <v>0</v>
      </c>
      <c r="P204" s="9">
        <v>0</v>
      </c>
      <c r="Q204" s="9">
        <v>1.6330370000000001</v>
      </c>
      <c r="R204" s="9">
        <v>1.6330370000000001</v>
      </c>
      <c r="S204" s="9" t="s">
        <v>1059</v>
      </c>
      <c r="T204" s="9">
        <v>3631.3968150000001</v>
      </c>
      <c r="U204" s="9">
        <v>525157.28671799996</v>
      </c>
      <c r="V204" t="s">
        <v>935</v>
      </c>
    </row>
    <row r="205" spans="1:22" x14ac:dyDescent="0.25">
      <c r="A205" s="70" t="e">
        <f>VLOOKUP(B205,'Lake Assessments'!$D$2:$E$52,2,0)</f>
        <v>#N/A</v>
      </c>
      <c r="B205">
        <v>66006100</v>
      </c>
      <c r="C205" t="s">
        <v>1095</v>
      </c>
      <c r="D205" t="s">
        <v>878</v>
      </c>
      <c r="E205" s="107">
        <v>40372</v>
      </c>
      <c r="F205" s="9">
        <v>4</v>
      </c>
      <c r="G205" s="9">
        <v>9</v>
      </c>
      <c r="H205" s="9">
        <v>-63.636364</v>
      </c>
      <c r="I205" s="9">
        <v>-49.438201999999997</v>
      </c>
      <c r="J205" s="9">
        <v>2</v>
      </c>
      <c r="K205" s="9">
        <v>4</v>
      </c>
      <c r="L205" s="9">
        <v>5</v>
      </c>
      <c r="M205" s="9">
        <v>9</v>
      </c>
      <c r="N205" s="9">
        <v>10.285913000000001</v>
      </c>
      <c r="O205" s="9">
        <v>-63.636364</v>
      </c>
      <c r="P205" s="9">
        <v>-54.545454999999997</v>
      </c>
      <c r="Q205" s="9">
        <v>-49.438201999999997</v>
      </c>
      <c r="R205" s="9">
        <v>-42.213974</v>
      </c>
      <c r="S205" s="9" t="s">
        <v>1059</v>
      </c>
      <c r="T205" s="9">
        <v>8162.67022</v>
      </c>
      <c r="U205" s="9">
        <v>1049517.154692</v>
      </c>
      <c r="V205" t="s">
        <v>932</v>
      </c>
    </row>
    <row r="206" spans="1:22" x14ac:dyDescent="0.25">
      <c r="A206" s="70" t="e">
        <f>VLOOKUP(B206,'Lake Assessments'!$D$2:$E$52,2,0)</f>
        <v>#N/A</v>
      </c>
      <c r="B206">
        <v>66004700</v>
      </c>
      <c r="C206" t="s">
        <v>1096</v>
      </c>
      <c r="D206" t="s">
        <v>878</v>
      </c>
      <c r="E206" s="107">
        <v>39286</v>
      </c>
      <c r="F206" s="9">
        <v>7</v>
      </c>
      <c r="G206" s="9">
        <v>11.716899</v>
      </c>
      <c r="H206" s="9">
        <v>-41.666666999999997</v>
      </c>
      <c r="I206" s="9">
        <v>-37.005921000000001</v>
      </c>
      <c r="J206" s="9">
        <v>3</v>
      </c>
      <c r="K206" s="9">
        <v>7</v>
      </c>
      <c r="L206" s="9">
        <v>12</v>
      </c>
      <c r="M206" s="9">
        <v>11.716899</v>
      </c>
      <c r="N206" s="9">
        <v>17.609183000000002</v>
      </c>
      <c r="O206" s="9">
        <v>-41.666666999999997</v>
      </c>
      <c r="P206" s="9">
        <v>0</v>
      </c>
      <c r="Q206" s="9">
        <v>-37.005921000000001</v>
      </c>
      <c r="R206" s="9">
        <v>-5.3269719999999996</v>
      </c>
      <c r="S206" s="9" t="s">
        <v>1059</v>
      </c>
      <c r="T206" s="9">
        <v>3533.6263650000001</v>
      </c>
      <c r="U206" s="9">
        <v>713711.85907500004</v>
      </c>
      <c r="V206" t="s">
        <v>932</v>
      </c>
    </row>
    <row r="207" spans="1:22" x14ac:dyDescent="0.25">
      <c r="A207" s="70" t="e">
        <f>VLOOKUP(B207,'Lake Assessments'!$D$2:$E$52,2,0)</f>
        <v>#N/A</v>
      </c>
      <c r="B207">
        <v>40001000</v>
      </c>
      <c r="C207" t="s">
        <v>1097</v>
      </c>
      <c r="D207" t="s">
        <v>878</v>
      </c>
      <c r="E207" s="107">
        <v>38516</v>
      </c>
      <c r="F207" s="9">
        <v>5</v>
      </c>
      <c r="G207" s="9">
        <v>10.733126</v>
      </c>
      <c r="H207" s="9">
        <v>-54.545454999999997</v>
      </c>
      <c r="I207" s="9">
        <v>-39.701537999999999</v>
      </c>
      <c r="J207" s="9">
        <v>2</v>
      </c>
      <c r="K207" s="9">
        <v>5</v>
      </c>
      <c r="L207" s="9">
        <v>6</v>
      </c>
      <c r="M207" s="9">
        <v>10.614456000000001</v>
      </c>
      <c r="N207" s="9">
        <v>10.733126</v>
      </c>
      <c r="O207" s="9">
        <v>-54.545454999999997</v>
      </c>
      <c r="P207" s="9">
        <v>-45.454545000000003</v>
      </c>
      <c r="Q207" s="9">
        <v>-40.368226999999997</v>
      </c>
      <c r="R207" s="9">
        <v>-39.701537999999999</v>
      </c>
      <c r="S207" s="9" t="s">
        <v>1059</v>
      </c>
      <c r="T207" s="9">
        <v>8744.3691149999995</v>
      </c>
      <c r="U207" s="9">
        <v>2965153.8600229998</v>
      </c>
      <c r="V207" t="s">
        <v>932</v>
      </c>
    </row>
    <row r="208" spans="1:22" x14ac:dyDescent="0.25">
      <c r="A208" s="70" t="e">
        <f>VLOOKUP(B208,'Lake Assessments'!$D$2:$E$52,2,0)</f>
        <v>#N/A</v>
      </c>
      <c r="B208">
        <v>40002000</v>
      </c>
      <c r="C208" t="s">
        <v>266</v>
      </c>
      <c r="D208" t="s">
        <v>878</v>
      </c>
      <c r="E208" s="107">
        <v>38887</v>
      </c>
      <c r="F208" s="9">
        <v>2</v>
      </c>
      <c r="G208" s="9">
        <v>7.7781750000000001</v>
      </c>
      <c r="H208" s="9">
        <v>-83.333332999999996</v>
      </c>
      <c r="I208" s="9">
        <v>-58.181857000000001</v>
      </c>
      <c r="J208" s="9">
        <v>1</v>
      </c>
      <c r="K208" s="9">
        <v>2</v>
      </c>
      <c r="L208" s="9">
        <v>2</v>
      </c>
      <c r="M208" s="9">
        <v>7.7781750000000001</v>
      </c>
      <c r="N208" s="9">
        <v>7.7781750000000001</v>
      </c>
      <c r="O208" s="9">
        <v>-83.333332999999996</v>
      </c>
      <c r="P208" s="9">
        <v>-83.333332999999996</v>
      </c>
      <c r="Q208" s="9">
        <v>-58.181857000000001</v>
      </c>
      <c r="R208" s="9">
        <v>-58.181857000000001</v>
      </c>
      <c r="S208" s="9" t="s">
        <v>1059</v>
      </c>
      <c r="T208" s="9">
        <v>4895.6066609999998</v>
      </c>
      <c r="U208" s="9">
        <v>1220963.435515</v>
      </c>
      <c r="V208" t="s">
        <v>932</v>
      </c>
    </row>
    <row r="209" spans="1:22" x14ac:dyDescent="0.25">
      <c r="A209" s="70" t="e">
        <f>VLOOKUP(B209,'Lake Assessments'!$D$2:$E$52,2,0)</f>
        <v>#N/A</v>
      </c>
      <c r="B209">
        <v>40002800</v>
      </c>
      <c r="C209" t="s">
        <v>1098</v>
      </c>
      <c r="D209" t="s">
        <v>878</v>
      </c>
      <c r="E209" s="107">
        <v>35299</v>
      </c>
      <c r="F209" s="9">
        <v>10</v>
      </c>
      <c r="G209" s="9">
        <v>18.024982999999999</v>
      </c>
      <c r="H209" s="9">
        <v>-9.0909089999999999</v>
      </c>
      <c r="I209" s="9">
        <v>1.2639480000000001</v>
      </c>
      <c r="J209" s="9">
        <v>1</v>
      </c>
      <c r="K209" s="9">
        <v>10</v>
      </c>
      <c r="L209" s="9">
        <v>10</v>
      </c>
      <c r="M209" s="9">
        <v>18.024982999999999</v>
      </c>
      <c r="N209" s="9">
        <v>18.024982999999999</v>
      </c>
      <c r="O209" s="9">
        <v>-9.0909089999999999</v>
      </c>
      <c r="P209" s="9">
        <v>-9.0909089999999999</v>
      </c>
      <c r="Q209" s="9">
        <v>1.2639480000000001</v>
      </c>
      <c r="R209" s="9">
        <v>1.2639480000000001</v>
      </c>
      <c r="S209" s="9" t="s">
        <v>1059</v>
      </c>
      <c r="T209" s="9">
        <v>7587.3487080000004</v>
      </c>
      <c r="U209" s="9">
        <v>1632297.131508</v>
      </c>
      <c r="V209" t="s">
        <v>932</v>
      </c>
    </row>
    <row r="210" spans="1:22" x14ac:dyDescent="0.25">
      <c r="A210" s="70" t="e">
        <f>VLOOKUP(B210,'Lake Assessments'!$D$2:$E$52,2,0)</f>
        <v>#N/A</v>
      </c>
      <c r="B210">
        <v>66006200</v>
      </c>
      <c r="C210" t="s">
        <v>1099</v>
      </c>
      <c r="D210" t="s">
        <v>878</v>
      </c>
      <c r="E210" s="107">
        <v>40373</v>
      </c>
      <c r="F210" s="9">
        <v>7</v>
      </c>
      <c r="G210" s="9">
        <v>9.4491119999999995</v>
      </c>
      <c r="H210" s="9">
        <v>-36.363636</v>
      </c>
      <c r="I210" s="9">
        <v>-46.915101999999997</v>
      </c>
      <c r="J210" s="9">
        <v>2</v>
      </c>
      <c r="K210" s="9">
        <v>6</v>
      </c>
      <c r="L210" s="9">
        <v>7</v>
      </c>
      <c r="M210" s="9">
        <v>9.4491119999999995</v>
      </c>
      <c r="N210" s="9">
        <v>13.472194</v>
      </c>
      <c r="O210" s="9">
        <v>-45.454545000000003</v>
      </c>
      <c r="P210" s="9">
        <v>-36.363636</v>
      </c>
      <c r="Q210" s="9">
        <v>-46.915101999999997</v>
      </c>
      <c r="R210" s="9">
        <v>-24.313518999999999</v>
      </c>
      <c r="S210" s="9" t="s">
        <v>1059</v>
      </c>
      <c r="T210" s="9">
        <v>4740.6156190000002</v>
      </c>
      <c r="U210" s="9">
        <v>1227153.10362</v>
      </c>
      <c r="V210" t="s">
        <v>932</v>
      </c>
    </row>
    <row r="211" spans="1:22" x14ac:dyDescent="0.25">
      <c r="A211" s="70" t="e">
        <f>VLOOKUP(B211,'Lake Assessments'!$D$2:$E$52,2,0)</f>
        <v>#N/A</v>
      </c>
      <c r="B211">
        <v>70011000</v>
      </c>
      <c r="C211" t="s">
        <v>1100</v>
      </c>
      <c r="D211" t="s">
        <v>878</v>
      </c>
      <c r="E211" s="107">
        <v>39667</v>
      </c>
      <c r="F211" s="9">
        <v>6</v>
      </c>
      <c r="G211" s="9">
        <v>11.430952</v>
      </c>
      <c r="H211" s="9">
        <v>-45.454545000000003</v>
      </c>
      <c r="I211" s="9">
        <v>-35.781168000000001</v>
      </c>
      <c r="J211" s="9">
        <v>1</v>
      </c>
      <c r="K211" s="9">
        <v>6</v>
      </c>
      <c r="L211" s="9">
        <v>6</v>
      </c>
      <c r="M211" s="9">
        <v>11.430952</v>
      </c>
      <c r="N211" s="9">
        <v>11.430952</v>
      </c>
      <c r="O211" s="9">
        <v>-45.454545000000003</v>
      </c>
      <c r="P211" s="9">
        <v>-45.454545000000003</v>
      </c>
      <c r="Q211" s="9">
        <v>-35.781168000000001</v>
      </c>
      <c r="R211" s="9">
        <v>-35.781168000000001</v>
      </c>
      <c r="S211" s="9" t="s">
        <v>1059</v>
      </c>
      <c r="T211" s="9">
        <v>3783.7622820000001</v>
      </c>
      <c r="U211" s="9">
        <v>487875.25025899999</v>
      </c>
      <c r="V211" t="s">
        <v>932</v>
      </c>
    </row>
    <row r="212" spans="1:22" x14ac:dyDescent="0.25">
      <c r="A212" s="70" t="e">
        <f>VLOOKUP(B212,'Lake Assessments'!$D$2:$E$52,2,0)</f>
        <v>#N/A</v>
      </c>
      <c r="B212">
        <v>66005600</v>
      </c>
      <c r="C212" t="s">
        <v>1101</v>
      </c>
      <c r="D212" t="s">
        <v>878</v>
      </c>
      <c r="E212" s="107">
        <v>40374</v>
      </c>
      <c r="F212" s="9">
        <v>4</v>
      </c>
      <c r="G212" s="9">
        <v>10</v>
      </c>
      <c r="H212" s="9">
        <v>-63.636364</v>
      </c>
      <c r="I212" s="9">
        <v>-43.820225000000001</v>
      </c>
      <c r="J212" s="9">
        <v>1</v>
      </c>
      <c r="K212" s="9">
        <v>4</v>
      </c>
      <c r="L212" s="9">
        <v>4</v>
      </c>
      <c r="M212" s="9">
        <v>10</v>
      </c>
      <c r="N212" s="9">
        <v>10</v>
      </c>
      <c r="O212" s="9">
        <v>-63.636364</v>
      </c>
      <c r="P212" s="9">
        <v>-63.636364</v>
      </c>
      <c r="Q212" s="9">
        <v>-43.820225000000001</v>
      </c>
      <c r="R212" s="9">
        <v>-43.820225000000001</v>
      </c>
      <c r="S212" s="9" t="s">
        <v>1059</v>
      </c>
      <c r="T212" s="9">
        <v>3255.1264080000001</v>
      </c>
      <c r="U212" s="9">
        <v>304682.133974</v>
      </c>
      <c r="V212" t="s">
        <v>932</v>
      </c>
    </row>
    <row r="213" spans="1:22" x14ac:dyDescent="0.25">
      <c r="A213" s="70" t="e">
        <f>VLOOKUP(B213,'Lake Assessments'!$D$2:$E$52,2,0)</f>
        <v>#N/A</v>
      </c>
      <c r="B213">
        <v>40005100</v>
      </c>
      <c r="C213" t="s">
        <v>526</v>
      </c>
      <c r="D213" t="s">
        <v>878</v>
      </c>
      <c r="E213" s="107">
        <v>41857</v>
      </c>
      <c r="F213" s="9">
        <v>15</v>
      </c>
      <c r="G213" s="9">
        <v>22.463303</v>
      </c>
      <c r="H213" s="9">
        <v>25</v>
      </c>
      <c r="I213" s="9">
        <v>20.770447999999998</v>
      </c>
      <c r="J213" s="9">
        <v>6</v>
      </c>
      <c r="K213" s="9">
        <v>15</v>
      </c>
      <c r="L213" s="9">
        <v>35</v>
      </c>
      <c r="M213" s="9">
        <v>22.463303</v>
      </c>
      <c r="N213" s="9">
        <v>34.482294000000003</v>
      </c>
      <c r="O213" s="9">
        <v>25</v>
      </c>
      <c r="P213" s="9">
        <v>169.23076900000001</v>
      </c>
      <c r="Q213" s="9">
        <v>20.770447999999998</v>
      </c>
      <c r="R213" s="9">
        <v>84.397291999999993</v>
      </c>
      <c r="S213" s="9" t="s">
        <v>1059</v>
      </c>
      <c r="T213" s="9">
        <v>2952.0218730000001</v>
      </c>
      <c r="U213" s="9">
        <v>313237.52216200001</v>
      </c>
      <c r="V213" t="s">
        <v>935</v>
      </c>
    </row>
    <row r="214" spans="1:22" x14ac:dyDescent="0.25">
      <c r="A214" s="70" t="e">
        <f>VLOOKUP(B214,'Lake Assessments'!$D$2:$E$52,2,0)</f>
        <v>#N/A</v>
      </c>
      <c r="B214">
        <v>70003100</v>
      </c>
      <c r="C214" t="s">
        <v>1102</v>
      </c>
      <c r="D214" t="s">
        <v>878</v>
      </c>
      <c r="E214" s="107">
        <v>41122</v>
      </c>
      <c r="F214" s="9">
        <v>1</v>
      </c>
      <c r="G214" s="9">
        <v>3</v>
      </c>
      <c r="H214" s="9">
        <v>-90.909091000000004</v>
      </c>
      <c r="I214" s="9">
        <v>-83.146067000000002</v>
      </c>
      <c r="J214" s="9">
        <v>1</v>
      </c>
      <c r="K214" s="9">
        <v>1</v>
      </c>
      <c r="L214" s="9">
        <v>1</v>
      </c>
      <c r="M214" s="9">
        <v>3</v>
      </c>
      <c r="N214" s="9">
        <v>3</v>
      </c>
      <c r="O214" s="9">
        <v>-90.909091000000004</v>
      </c>
      <c r="P214" s="9">
        <v>-90.909091000000004</v>
      </c>
      <c r="Q214" s="9">
        <v>-83.146067000000002</v>
      </c>
      <c r="R214" s="9">
        <v>-83.146067000000002</v>
      </c>
      <c r="S214" s="9" t="s">
        <v>1059</v>
      </c>
      <c r="T214" s="9">
        <v>12158.208790000001</v>
      </c>
      <c r="U214" s="9">
        <v>1360943.776356</v>
      </c>
      <c r="V214" t="s">
        <v>932</v>
      </c>
    </row>
    <row r="215" spans="1:22" x14ac:dyDescent="0.25">
      <c r="A215" s="70" t="e">
        <f>VLOOKUP(B215,'Lake Assessments'!$D$2:$E$52,2,0)</f>
        <v>#N/A</v>
      </c>
      <c r="B215">
        <v>66005200</v>
      </c>
      <c r="C215" t="s">
        <v>258</v>
      </c>
      <c r="D215" t="s">
        <v>878</v>
      </c>
      <c r="E215" s="107">
        <v>41837</v>
      </c>
      <c r="F215" s="9">
        <v>12</v>
      </c>
      <c r="G215" s="9">
        <v>18.186533000000001</v>
      </c>
      <c r="H215" s="9">
        <v>0</v>
      </c>
      <c r="I215" s="9">
        <v>-2.2229380000000001</v>
      </c>
      <c r="J215" s="9">
        <v>3</v>
      </c>
      <c r="K215" s="9">
        <v>10</v>
      </c>
      <c r="L215" s="9">
        <v>15</v>
      </c>
      <c r="M215" s="9">
        <v>16.760072000000001</v>
      </c>
      <c r="N215" s="9">
        <v>21.688707000000001</v>
      </c>
      <c r="O215" s="9">
        <v>-16.666667</v>
      </c>
      <c r="P215" s="9">
        <v>25</v>
      </c>
      <c r="Q215" s="9">
        <v>-9.8920879999999993</v>
      </c>
      <c r="R215" s="9">
        <v>16.60595</v>
      </c>
      <c r="S215" s="9" t="s">
        <v>1059</v>
      </c>
      <c r="T215" s="9">
        <v>18249.668442999999</v>
      </c>
      <c r="U215" s="9">
        <v>3652049.0865969998</v>
      </c>
      <c r="V215" t="s">
        <v>935</v>
      </c>
    </row>
    <row r="216" spans="1:22" x14ac:dyDescent="0.25">
      <c r="A216" s="70" t="e">
        <f>VLOOKUP(B216,'Lake Assessments'!$D$2:$E$52,2,0)</f>
        <v>#N/A</v>
      </c>
      <c r="B216">
        <v>40001300</v>
      </c>
      <c r="C216" t="s">
        <v>1103</v>
      </c>
      <c r="D216" t="s">
        <v>878</v>
      </c>
      <c r="E216" s="107">
        <v>39650</v>
      </c>
      <c r="F216" s="9">
        <v>5</v>
      </c>
      <c r="G216" s="9">
        <v>10.733126</v>
      </c>
      <c r="H216" s="9">
        <v>-54.545454999999997</v>
      </c>
      <c r="I216" s="9">
        <v>-39.701537999999999</v>
      </c>
      <c r="J216" s="9">
        <v>2</v>
      </c>
      <c r="K216" s="9">
        <v>3</v>
      </c>
      <c r="L216" s="9">
        <v>5</v>
      </c>
      <c r="M216" s="9">
        <v>6.9282029999999999</v>
      </c>
      <c r="N216" s="9">
        <v>10.733126</v>
      </c>
      <c r="O216" s="9">
        <v>-72.727272999999997</v>
      </c>
      <c r="P216" s="9">
        <v>-54.545454999999997</v>
      </c>
      <c r="Q216" s="9">
        <v>-61.077509999999997</v>
      </c>
      <c r="R216" s="9">
        <v>-39.701537999999999</v>
      </c>
      <c r="S216" s="9" t="s">
        <v>1059</v>
      </c>
      <c r="T216" s="9">
        <v>2592.0942089999999</v>
      </c>
      <c r="U216" s="9">
        <v>426421.88883100002</v>
      </c>
      <c r="V216" t="s">
        <v>932</v>
      </c>
    </row>
    <row r="217" spans="1:22" x14ac:dyDescent="0.25">
      <c r="A217" s="70" t="e">
        <f>VLOOKUP(B217,'Lake Assessments'!$D$2:$E$52,2,0)</f>
        <v>#N/A</v>
      </c>
      <c r="B217">
        <v>66005000</v>
      </c>
      <c r="C217" t="s">
        <v>1104</v>
      </c>
      <c r="D217" t="s">
        <v>878</v>
      </c>
      <c r="E217" s="107">
        <v>40365</v>
      </c>
      <c r="F217" s="9">
        <v>7</v>
      </c>
      <c r="G217" s="9">
        <v>12.850792</v>
      </c>
      <c r="H217" s="9">
        <v>-36.363636</v>
      </c>
      <c r="I217" s="9">
        <v>-27.804538999999998</v>
      </c>
      <c r="J217" s="9">
        <v>3</v>
      </c>
      <c r="K217" s="9">
        <v>4</v>
      </c>
      <c r="L217" s="9">
        <v>7</v>
      </c>
      <c r="M217" s="9">
        <v>10</v>
      </c>
      <c r="N217" s="9">
        <v>12.850792</v>
      </c>
      <c r="O217" s="9">
        <v>-63.636364</v>
      </c>
      <c r="P217" s="9">
        <v>-36.363636</v>
      </c>
      <c r="Q217" s="9">
        <v>-43.820225000000001</v>
      </c>
      <c r="R217" s="9">
        <v>-27.804538999999998</v>
      </c>
      <c r="S217" s="9" t="s">
        <v>1059</v>
      </c>
      <c r="T217" s="9">
        <v>5347.7720410000002</v>
      </c>
      <c r="U217" s="9">
        <v>1292677.941021</v>
      </c>
      <c r="V217" t="s">
        <v>932</v>
      </c>
    </row>
    <row r="218" spans="1:22" x14ac:dyDescent="0.25">
      <c r="A218" s="70" t="e">
        <f>VLOOKUP(B218,'Lake Assessments'!$D$2:$E$52,2,0)</f>
        <v>#N/A</v>
      </c>
      <c r="B218">
        <v>40000200</v>
      </c>
      <c r="C218" t="s">
        <v>1105</v>
      </c>
      <c r="D218" t="s">
        <v>878</v>
      </c>
      <c r="E218" s="107">
        <v>41827</v>
      </c>
      <c r="F218" s="9">
        <v>5</v>
      </c>
      <c r="G218" s="9">
        <v>8.9442719999999998</v>
      </c>
      <c r="H218" s="9">
        <v>-54.545454999999997</v>
      </c>
      <c r="I218" s="9">
        <v>-49.751280999999999</v>
      </c>
      <c r="J218" s="9">
        <v>6</v>
      </c>
      <c r="K218" s="9">
        <v>2</v>
      </c>
      <c r="L218" s="9">
        <v>8</v>
      </c>
      <c r="M218" s="9">
        <v>4.2426409999999999</v>
      </c>
      <c r="N218" s="9">
        <v>13.435029</v>
      </c>
      <c r="O218" s="9">
        <v>-81.818181999999993</v>
      </c>
      <c r="P218" s="9">
        <v>-27.272727</v>
      </c>
      <c r="Q218" s="9">
        <v>-76.164940000000001</v>
      </c>
      <c r="R218" s="9">
        <v>-24.522310000000001</v>
      </c>
      <c r="S218" s="9" t="s">
        <v>1059</v>
      </c>
      <c r="T218" s="9">
        <v>12895.551965000001</v>
      </c>
      <c r="U218" s="9">
        <v>3609845.5652040001</v>
      </c>
      <c r="V218" t="s">
        <v>932</v>
      </c>
    </row>
    <row r="219" spans="1:22" x14ac:dyDescent="0.25">
      <c r="A219" s="70" t="e">
        <f>VLOOKUP(B219,'Lake Assessments'!$D$2:$E$52,2,0)</f>
        <v>#N/A</v>
      </c>
      <c r="B219">
        <v>81005500</v>
      </c>
      <c r="C219" t="s">
        <v>1106</v>
      </c>
      <c r="D219" t="s">
        <v>878</v>
      </c>
      <c r="E219" s="107">
        <v>41505</v>
      </c>
      <c r="F219" s="9">
        <v>18</v>
      </c>
      <c r="G219" s="9">
        <v>24.748736999999998</v>
      </c>
      <c r="H219" s="9">
        <v>50</v>
      </c>
      <c r="I219" s="9">
        <v>33.057727999999997</v>
      </c>
      <c r="J219" s="9">
        <v>3</v>
      </c>
      <c r="K219" s="9">
        <v>15</v>
      </c>
      <c r="L219" s="9">
        <v>26</v>
      </c>
      <c r="M219" s="9">
        <v>21.430508</v>
      </c>
      <c r="N219" s="9">
        <v>30.005769000000001</v>
      </c>
      <c r="O219" s="9">
        <v>25</v>
      </c>
      <c r="P219" s="9">
        <v>116.666667</v>
      </c>
      <c r="Q219" s="9">
        <v>15.217784</v>
      </c>
      <c r="R219" s="9">
        <v>61.321337</v>
      </c>
      <c r="S219" s="9" t="s">
        <v>1059</v>
      </c>
      <c r="T219" s="9">
        <v>4416.8365359999998</v>
      </c>
      <c r="U219" s="9">
        <v>781921.86120799999</v>
      </c>
      <c r="V219" t="s">
        <v>935</v>
      </c>
    </row>
    <row r="220" spans="1:22" x14ac:dyDescent="0.25">
      <c r="A220" s="70" t="e">
        <f>VLOOKUP(B220,'Lake Assessments'!$D$2:$E$52,2,0)</f>
        <v>#N/A</v>
      </c>
      <c r="B220">
        <v>70005200</v>
      </c>
      <c r="C220" t="s">
        <v>1107</v>
      </c>
      <c r="D220" t="s">
        <v>878</v>
      </c>
      <c r="E220" s="107">
        <v>39659</v>
      </c>
      <c r="F220" s="9">
        <v>0</v>
      </c>
      <c r="G220" s="9">
        <v>0</v>
      </c>
      <c r="H220" s="9">
        <v>-100</v>
      </c>
      <c r="I220" s="9">
        <v>-100</v>
      </c>
      <c r="J220" s="9">
        <v>1</v>
      </c>
      <c r="K220" s="9">
        <v>0</v>
      </c>
      <c r="L220" s="9">
        <v>0</v>
      </c>
      <c r="M220" s="9">
        <v>0</v>
      </c>
      <c r="N220" s="9">
        <v>0</v>
      </c>
      <c r="O220" s="9">
        <v>-100</v>
      </c>
      <c r="P220" s="9">
        <v>-100</v>
      </c>
      <c r="Q220" s="9">
        <v>-100</v>
      </c>
      <c r="R220" s="9">
        <v>-100</v>
      </c>
      <c r="S220" s="9" t="s">
        <v>1059</v>
      </c>
      <c r="T220" s="9">
        <v>3531.0520379999998</v>
      </c>
      <c r="U220" s="9">
        <v>792702.191598</v>
      </c>
      <c r="V220" t="s">
        <v>932</v>
      </c>
    </row>
    <row r="221" spans="1:22" x14ac:dyDescent="0.25">
      <c r="A221" s="70" t="e">
        <f>VLOOKUP(B221,'Lake Assessments'!$D$2:$E$52,2,0)</f>
        <v>#N/A</v>
      </c>
      <c r="B221">
        <v>40003100</v>
      </c>
      <c r="C221" t="s">
        <v>1108</v>
      </c>
      <c r="D221" t="s">
        <v>878</v>
      </c>
      <c r="E221" s="107">
        <v>41799</v>
      </c>
      <c r="F221" s="9">
        <v>9</v>
      </c>
      <c r="G221" s="9">
        <v>15.666667</v>
      </c>
      <c r="H221" s="9">
        <v>-25</v>
      </c>
      <c r="I221" s="9">
        <v>-15.770609</v>
      </c>
      <c r="J221" s="9">
        <v>6</v>
      </c>
      <c r="K221" s="9">
        <v>8</v>
      </c>
      <c r="L221" s="9">
        <v>11</v>
      </c>
      <c r="M221" s="9">
        <v>12.374369</v>
      </c>
      <c r="N221" s="9">
        <v>16.583124000000002</v>
      </c>
      <c r="O221" s="9">
        <v>-33.333333000000003</v>
      </c>
      <c r="P221" s="9">
        <v>-8.3333329999999997</v>
      </c>
      <c r="Q221" s="9">
        <v>-33.471136000000001</v>
      </c>
      <c r="R221" s="9">
        <v>-10.84342</v>
      </c>
      <c r="S221" s="9" t="s">
        <v>1059</v>
      </c>
      <c r="T221" s="9">
        <v>18739.305824999999</v>
      </c>
      <c r="U221" s="9">
        <v>5494831.9474330004</v>
      </c>
      <c r="V221" t="s">
        <v>932</v>
      </c>
    </row>
    <row r="222" spans="1:22" x14ac:dyDescent="0.25">
      <c r="A222" s="70" t="e">
        <f>VLOOKUP(B222,'Lake Assessments'!$D$2:$E$52,2,0)</f>
        <v>#N/A</v>
      </c>
      <c r="B222">
        <v>81009501</v>
      </c>
      <c r="C222" t="s">
        <v>1109</v>
      </c>
      <c r="D222" t="s">
        <v>878</v>
      </c>
      <c r="E222" s="107">
        <v>37067</v>
      </c>
      <c r="F222" s="9">
        <v>4</v>
      </c>
      <c r="G222" s="9">
        <v>8.5</v>
      </c>
      <c r="H222" s="9">
        <v>-63.636364</v>
      </c>
      <c r="I222" s="9">
        <v>-52.247191000000001</v>
      </c>
      <c r="J222" s="9">
        <v>2</v>
      </c>
      <c r="K222" s="9">
        <v>4</v>
      </c>
      <c r="L222" s="9">
        <v>9</v>
      </c>
      <c r="M222" s="9">
        <v>8.5</v>
      </c>
      <c r="N222" s="9">
        <v>14</v>
      </c>
      <c r="O222" s="9">
        <v>-63.636364</v>
      </c>
      <c r="P222" s="9">
        <v>-18.181818</v>
      </c>
      <c r="Q222" s="9">
        <v>-52.247191000000001</v>
      </c>
      <c r="R222" s="9">
        <v>-21.348314999999999</v>
      </c>
      <c r="S222" s="9" t="s">
        <v>1059</v>
      </c>
      <c r="T222" s="9">
        <v>27079.524904999998</v>
      </c>
      <c r="U222" s="9">
        <v>8962196.4517390002</v>
      </c>
      <c r="V222" t="s">
        <v>932</v>
      </c>
    </row>
    <row r="223" spans="1:22" x14ac:dyDescent="0.25">
      <c r="A223" s="70" t="e">
        <f>VLOOKUP(B223,'Lake Assessments'!$D$2:$E$52,2,0)</f>
        <v>#N/A</v>
      </c>
      <c r="B223">
        <v>70009100</v>
      </c>
      <c r="C223" t="s">
        <v>258</v>
      </c>
      <c r="D223" t="s">
        <v>878</v>
      </c>
      <c r="E223" s="107">
        <v>37459</v>
      </c>
      <c r="F223" s="9">
        <v>5</v>
      </c>
      <c r="G223" s="9">
        <v>9.8386990000000001</v>
      </c>
      <c r="H223" s="9">
        <v>-54.545454999999997</v>
      </c>
      <c r="I223" s="9">
        <v>-44.726410000000001</v>
      </c>
      <c r="J223" s="9">
        <v>1</v>
      </c>
      <c r="K223" s="9">
        <v>5</v>
      </c>
      <c r="L223" s="9">
        <v>5</v>
      </c>
      <c r="M223" s="9">
        <v>9.8386990000000001</v>
      </c>
      <c r="N223" s="9">
        <v>9.8386990000000001</v>
      </c>
      <c r="O223" s="9">
        <v>-54.545454999999997</v>
      </c>
      <c r="P223" s="9">
        <v>-54.545454999999997</v>
      </c>
      <c r="Q223" s="9">
        <v>-44.726410000000001</v>
      </c>
      <c r="R223" s="9">
        <v>-44.726410000000001</v>
      </c>
      <c r="S223" s="9" t="s">
        <v>1059</v>
      </c>
      <c r="T223" s="9">
        <v>11446.394047</v>
      </c>
      <c r="U223" s="9">
        <v>3210925.4062060001</v>
      </c>
      <c r="V223" t="s">
        <v>932</v>
      </c>
    </row>
    <row r="224" spans="1:22" x14ac:dyDescent="0.25">
      <c r="A224" s="70" t="e">
        <f>VLOOKUP(B224,'Lake Assessments'!$D$2:$E$52,2,0)</f>
        <v>#N/A</v>
      </c>
      <c r="B224">
        <v>66004800</v>
      </c>
      <c r="C224" t="s">
        <v>411</v>
      </c>
      <c r="D224" t="s">
        <v>878</v>
      </c>
      <c r="E224" s="107">
        <v>38558</v>
      </c>
      <c r="F224" s="9">
        <v>8</v>
      </c>
      <c r="G224" s="9">
        <v>12.020815000000001</v>
      </c>
      <c r="H224" s="9">
        <v>-27.272727</v>
      </c>
      <c r="I224" s="9">
        <v>-32.467329999999997</v>
      </c>
      <c r="J224" s="9">
        <v>3</v>
      </c>
      <c r="K224" s="9">
        <v>7</v>
      </c>
      <c r="L224" s="9">
        <v>12</v>
      </c>
      <c r="M224" s="9">
        <v>10.96097</v>
      </c>
      <c r="N224" s="9">
        <v>19.341234</v>
      </c>
      <c r="O224" s="9">
        <v>-36.363636</v>
      </c>
      <c r="P224" s="9">
        <v>9.0909089999999999</v>
      </c>
      <c r="Q224" s="9">
        <v>-38.421517999999999</v>
      </c>
      <c r="R224" s="9">
        <v>8.6586180000000006</v>
      </c>
      <c r="S224" s="9" t="s">
        <v>1059</v>
      </c>
      <c r="T224" s="9">
        <v>7047.4308309999997</v>
      </c>
      <c r="U224" s="9">
        <v>1337988.2649370001</v>
      </c>
      <c r="V224" t="s">
        <v>932</v>
      </c>
    </row>
    <row r="225" spans="1:22" x14ac:dyDescent="0.25">
      <c r="A225" s="70" t="e">
        <f>VLOOKUP(B225,'Lake Assessments'!$D$2:$E$52,2,0)</f>
        <v>#N/A</v>
      </c>
      <c r="B225">
        <v>40003900</v>
      </c>
      <c r="C225" t="s">
        <v>1110</v>
      </c>
      <c r="D225" t="s">
        <v>878</v>
      </c>
      <c r="E225" s="107">
        <v>41863</v>
      </c>
      <c r="F225" s="9">
        <v>16</v>
      </c>
      <c r="G225" s="9">
        <v>23.5</v>
      </c>
      <c r="H225" s="9">
        <v>33.333333000000003</v>
      </c>
      <c r="I225" s="9">
        <v>26.344086000000001</v>
      </c>
      <c r="J225" s="9">
        <v>8</v>
      </c>
      <c r="K225" s="9">
        <v>11</v>
      </c>
      <c r="L225" s="9">
        <v>22</v>
      </c>
      <c r="M225" s="9">
        <v>17.487658</v>
      </c>
      <c r="N225" s="9">
        <v>27.529888</v>
      </c>
      <c r="O225" s="9">
        <v>-8.3333329999999997</v>
      </c>
      <c r="P225" s="9">
        <v>83.333332999999996</v>
      </c>
      <c r="Q225" s="9">
        <v>-5.9803329999999999</v>
      </c>
      <c r="R225" s="9">
        <v>48.010151</v>
      </c>
      <c r="S225" s="9" t="s">
        <v>1059</v>
      </c>
      <c r="T225" s="9">
        <v>2062.9555289999998</v>
      </c>
      <c r="U225" s="9">
        <v>288537.65655000001</v>
      </c>
      <c r="V225" t="s">
        <v>935</v>
      </c>
    </row>
    <row r="226" spans="1:22" x14ac:dyDescent="0.25">
      <c r="A226" s="70" t="e">
        <f>VLOOKUP(B226,'Lake Assessments'!$D$2:$E$52,2,0)</f>
        <v>#N/A</v>
      </c>
      <c r="B226">
        <v>81006700</v>
      </c>
      <c r="C226" t="s">
        <v>1111</v>
      </c>
      <c r="D226" t="s">
        <v>878</v>
      </c>
      <c r="E226" s="107">
        <v>40042</v>
      </c>
      <c r="F226" s="9">
        <v>11</v>
      </c>
      <c r="G226" s="9">
        <v>18.392192000000001</v>
      </c>
      <c r="H226" s="9">
        <v>-8.3333329999999997</v>
      </c>
      <c r="I226" s="9">
        <v>-1.1172470000000001</v>
      </c>
      <c r="J226" s="9">
        <v>2</v>
      </c>
      <c r="K226" s="9">
        <v>11</v>
      </c>
      <c r="L226" s="9">
        <v>25</v>
      </c>
      <c r="M226" s="9">
        <v>18.392192000000001</v>
      </c>
      <c r="N226" s="9">
        <v>29.2</v>
      </c>
      <c r="O226" s="9">
        <v>-8.3333329999999997</v>
      </c>
      <c r="P226" s="9">
        <v>108.333333</v>
      </c>
      <c r="Q226" s="9">
        <v>-1.1172470000000001</v>
      </c>
      <c r="R226" s="9">
        <v>56.989246999999999</v>
      </c>
      <c r="S226" s="9" t="s">
        <v>1059</v>
      </c>
      <c r="T226" s="9">
        <v>4523.5339789999998</v>
      </c>
      <c r="U226" s="9">
        <v>462360.795499</v>
      </c>
      <c r="V226" t="s">
        <v>932</v>
      </c>
    </row>
    <row r="227" spans="1:22" x14ac:dyDescent="0.25">
      <c r="A227" s="70" t="e">
        <f>VLOOKUP(B227,'Lake Assessments'!$D$2:$E$52,2,0)</f>
        <v>#N/A</v>
      </c>
      <c r="B227">
        <v>40000100</v>
      </c>
      <c r="C227" t="s">
        <v>1112</v>
      </c>
      <c r="D227" t="s">
        <v>878</v>
      </c>
      <c r="E227" s="107">
        <v>37802</v>
      </c>
      <c r="F227" s="9">
        <v>12</v>
      </c>
      <c r="G227" s="9">
        <v>15.588457</v>
      </c>
      <c r="H227" s="9">
        <v>0</v>
      </c>
      <c r="I227" s="9">
        <v>-16.191089999999999</v>
      </c>
      <c r="J227" s="9">
        <v>3</v>
      </c>
      <c r="K227" s="9">
        <v>7</v>
      </c>
      <c r="L227" s="9">
        <v>12</v>
      </c>
      <c r="M227" s="9">
        <v>12.094863</v>
      </c>
      <c r="N227" s="9">
        <v>15.588457</v>
      </c>
      <c r="O227" s="9">
        <v>-41.666666999999997</v>
      </c>
      <c r="P227" s="9">
        <v>0</v>
      </c>
      <c r="Q227" s="9">
        <v>-34.973854000000003</v>
      </c>
      <c r="R227" s="9">
        <v>-16.191089999999999</v>
      </c>
      <c r="S227" s="9" t="s">
        <v>1059</v>
      </c>
      <c r="T227" s="9">
        <v>8388.2827909999996</v>
      </c>
      <c r="U227" s="9">
        <v>1686018.028379</v>
      </c>
      <c r="V227" t="s">
        <v>935</v>
      </c>
    </row>
    <row r="228" spans="1:22" x14ac:dyDescent="0.25">
      <c r="A228" s="70" t="e">
        <f>VLOOKUP(B228,'Lake Assessments'!$D$2:$E$52,2,0)</f>
        <v>#N/A</v>
      </c>
      <c r="B228">
        <v>72001700</v>
      </c>
      <c r="C228" t="s">
        <v>1113</v>
      </c>
      <c r="D228" t="s">
        <v>878</v>
      </c>
      <c r="E228" s="107">
        <v>40059</v>
      </c>
      <c r="F228" s="9">
        <v>12</v>
      </c>
      <c r="G228" s="9">
        <v>20.784610000000001</v>
      </c>
      <c r="H228" s="9">
        <v>9.0909089999999999</v>
      </c>
      <c r="I228" s="9">
        <v>16.767469999999999</v>
      </c>
      <c r="J228" s="9">
        <v>1</v>
      </c>
      <c r="K228" s="9">
        <v>12</v>
      </c>
      <c r="L228" s="9">
        <v>12</v>
      </c>
      <c r="M228" s="9">
        <v>20.784610000000001</v>
      </c>
      <c r="N228" s="9">
        <v>20.784610000000001</v>
      </c>
      <c r="O228" s="9">
        <v>9.0909089999999999</v>
      </c>
      <c r="P228" s="9">
        <v>9.0909089999999999</v>
      </c>
      <c r="Q228" s="9">
        <v>16.767469999999999</v>
      </c>
      <c r="R228" s="9">
        <v>16.767469999999999</v>
      </c>
      <c r="S228" s="9" t="s">
        <v>1059</v>
      </c>
      <c r="T228" s="9">
        <v>5899.5884809999998</v>
      </c>
      <c r="U228" s="9">
        <v>1880270.010337</v>
      </c>
      <c r="V228" t="s">
        <v>935</v>
      </c>
    </row>
    <row r="229" spans="1:22" x14ac:dyDescent="0.25">
      <c r="A229" s="70" t="e">
        <f>VLOOKUP(B229,'Lake Assessments'!$D$2:$E$52,2,0)</f>
        <v>#N/A</v>
      </c>
      <c r="B229">
        <v>7006002</v>
      </c>
      <c r="C229" t="s">
        <v>1115</v>
      </c>
      <c r="D229" t="s">
        <v>878</v>
      </c>
      <c r="E229" s="107">
        <v>40331</v>
      </c>
      <c r="F229" s="9">
        <v>6</v>
      </c>
      <c r="G229" s="9">
        <v>11.430952</v>
      </c>
      <c r="H229" s="9">
        <v>-45.454545000000003</v>
      </c>
      <c r="I229" s="9">
        <v>-35.781168000000001</v>
      </c>
      <c r="J229" s="9">
        <v>2</v>
      </c>
      <c r="K229" s="9">
        <v>5</v>
      </c>
      <c r="L229" s="9">
        <v>6</v>
      </c>
      <c r="M229" s="9">
        <v>10.733126</v>
      </c>
      <c r="N229" s="9">
        <v>11.430952</v>
      </c>
      <c r="O229" s="9">
        <v>-54.545454999999997</v>
      </c>
      <c r="P229" s="9">
        <v>-45.454545000000003</v>
      </c>
      <c r="Q229" s="9">
        <v>-39.701537999999999</v>
      </c>
      <c r="R229" s="9">
        <v>-35.781168000000001</v>
      </c>
      <c r="S229" s="9" t="s">
        <v>1059</v>
      </c>
      <c r="T229" s="9">
        <v>5291.2383769999997</v>
      </c>
      <c r="U229" s="9">
        <v>1631850.7877730001</v>
      </c>
      <c r="V229" t="s">
        <v>932</v>
      </c>
    </row>
    <row r="230" spans="1:22" x14ac:dyDescent="0.25">
      <c r="A230" s="70" t="e">
        <f>VLOOKUP(B230,'Lake Assessments'!$D$2:$E$52,2,0)</f>
        <v>#N/A</v>
      </c>
      <c r="B230">
        <v>52001000</v>
      </c>
      <c r="C230" t="s">
        <v>1116</v>
      </c>
      <c r="D230" t="s">
        <v>878</v>
      </c>
      <c r="E230" s="107">
        <v>41096</v>
      </c>
      <c r="F230" s="9">
        <v>8</v>
      </c>
      <c r="G230" s="9">
        <v>14.495689</v>
      </c>
      <c r="H230" s="9">
        <v>-27.272727</v>
      </c>
      <c r="I230" s="9">
        <v>-18.563545000000001</v>
      </c>
      <c r="J230" s="9">
        <v>2</v>
      </c>
      <c r="K230" s="9">
        <v>7</v>
      </c>
      <c r="L230" s="9">
        <v>8</v>
      </c>
      <c r="M230" s="9">
        <v>13.984686</v>
      </c>
      <c r="N230" s="9">
        <v>14.495689</v>
      </c>
      <c r="O230" s="9">
        <v>-36.363636</v>
      </c>
      <c r="P230" s="9">
        <v>-27.272727</v>
      </c>
      <c r="Q230" s="9">
        <v>-21.434350999999999</v>
      </c>
      <c r="R230" s="9">
        <v>-18.563545000000001</v>
      </c>
      <c r="S230" s="9" t="s">
        <v>1059</v>
      </c>
      <c r="T230" s="9">
        <v>4111.8812459999999</v>
      </c>
      <c r="U230" s="9">
        <v>561786.79351600003</v>
      </c>
      <c r="V230" t="s">
        <v>932</v>
      </c>
    </row>
    <row r="231" spans="1:22" x14ac:dyDescent="0.25">
      <c r="A231" s="70" t="e">
        <f>VLOOKUP(B231,'Lake Assessments'!$D$2:$E$52,2,0)</f>
        <v>#N/A</v>
      </c>
      <c r="B231">
        <v>7000300</v>
      </c>
      <c r="C231" t="s">
        <v>1117</v>
      </c>
      <c r="D231" t="s">
        <v>878</v>
      </c>
      <c r="E231" s="107">
        <v>40004</v>
      </c>
      <c r="F231" s="9">
        <v>4</v>
      </c>
      <c r="G231" s="9">
        <v>10</v>
      </c>
      <c r="H231" s="9">
        <v>-63.636364</v>
      </c>
      <c r="I231" s="9">
        <v>-43.820225000000001</v>
      </c>
      <c r="J231" s="9">
        <v>2</v>
      </c>
      <c r="K231" s="9">
        <v>3</v>
      </c>
      <c r="L231" s="9">
        <v>4</v>
      </c>
      <c r="M231" s="9">
        <v>7.5055529999999999</v>
      </c>
      <c r="N231" s="9">
        <v>10</v>
      </c>
      <c r="O231" s="9">
        <v>-72.727272999999997</v>
      </c>
      <c r="P231" s="9">
        <v>-63.636364</v>
      </c>
      <c r="Q231" s="9">
        <v>-57.833969000000003</v>
      </c>
      <c r="R231" s="9">
        <v>-43.820225000000001</v>
      </c>
      <c r="S231" s="9" t="s">
        <v>1059</v>
      </c>
      <c r="T231" s="9">
        <v>2041.7066070000001</v>
      </c>
      <c r="U231" s="9">
        <v>201183.103152</v>
      </c>
      <c r="V231" t="s">
        <v>932</v>
      </c>
    </row>
    <row r="232" spans="1:22" x14ac:dyDescent="0.25">
      <c r="A232" s="70" t="e">
        <f>VLOOKUP(B232,'Lake Assessments'!$D$2:$E$52,2,0)</f>
        <v>#N/A</v>
      </c>
      <c r="B232">
        <v>7005400</v>
      </c>
      <c r="C232" t="s">
        <v>1118</v>
      </c>
      <c r="D232" t="s">
        <v>878</v>
      </c>
      <c r="E232" s="107">
        <v>41466</v>
      </c>
      <c r="F232" s="9">
        <v>10</v>
      </c>
      <c r="G232" s="9">
        <v>16.760072000000001</v>
      </c>
      <c r="H232" s="9">
        <v>-16.666667</v>
      </c>
      <c r="I232" s="9">
        <v>-9.8920879999999993</v>
      </c>
      <c r="J232" s="9">
        <v>3</v>
      </c>
      <c r="K232" s="9">
        <v>10</v>
      </c>
      <c r="L232" s="9">
        <v>16</v>
      </c>
      <c r="M232" s="9">
        <v>16.760072000000001</v>
      </c>
      <c r="N232" s="9">
        <v>22.5</v>
      </c>
      <c r="O232" s="9">
        <v>-16.666667</v>
      </c>
      <c r="P232" s="9">
        <v>33.333333000000003</v>
      </c>
      <c r="Q232" s="9">
        <v>-9.8920879999999993</v>
      </c>
      <c r="R232" s="9">
        <v>20.967742000000001</v>
      </c>
      <c r="S232" s="9" t="s">
        <v>1059</v>
      </c>
      <c r="T232" s="9">
        <v>5906.1282039999996</v>
      </c>
      <c r="U232" s="9">
        <v>1500404.5782069999</v>
      </c>
      <c r="V232" t="s">
        <v>932</v>
      </c>
    </row>
    <row r="233" spans="1:22" x14ac:dyDescent="0.25">
      <c r="A233" s="70" t="e">
        <f>VLOOKUP(B233,'Lake Assessments'!$D$2:$E$52,2,0)</f>
        <v>#N/A</v>
      </c>
      <c r="B233">
        <v>7005300</v>
      </c>
      <c r="C233" t="s">
        <v>1119</v>
      </c>
      <c r="D233" t="s">
        <v>878</v>
      </c>
      <c r="E233" s="107">
        <v>41795</v>
      </c>
      <c r="F233" s="9">
        <v>6</v>
      </c>
      <c r="G233" s="9">
        <v>13.472194</v>
      </c>
      <c r="H233" s="9">
        <v>-50</v>
      </c>
      <c r="I233" s="9">
        <v>-27.568852</v>
      </c>
      <c r="J233" s="9">
        <v>3</v>
      </c>
      <c r="K233" s="9">
        <v>6</v>
      </c>
      <c r="L233" s="9">
        <v>14</v>
      </c>
      <c r="M233" s="9">
        <v>13.472194</v>
      </c>
      <c r="N233" s="9">
        <v>19.510071</v>
      </c>
      <c r="O233" s="9">
        <v>-50</v>
      </c>
      <c r="P233" s="9">
        <v>16.666667</v>
      </c>
      <c r="Q233" s="9">
        <v>-27.568852</v>
      </c>
      <c r="R233" s="9">
        <v>4.8928529999999997</v>
      </c>
      <c r="S233" s="9" t="s">
        <v>1059</v>
      </c>
      <c r="T233" s="9">
        <v>4277.4042229999995</v>
      </c>
      <c r="U233" s="9">
        <v>1175285.7164940001</v>
      </c>
      <c r="V233" t="s">
        <v>932</v>
      </c>
    </row>
    <row r="234" spans="1:22" x14ac:dyDescent="0.25">
      <c r="A234" s="70" t="e">
        <f>VLOOKUP(B234,'Lake Assessments'!$D$2:$E$52,2,0)</f>
        <v>#N/A</v>
      </c>
      <c r="B234">
        <v>40011700</v>
      </c>
      <c r="C234" t="s">
        <v>1113</v>
      </c>
      <c r="D234" t="s">
        <v>878</v>
      </c>
      <c r="E234" s="107">
        <v>39672</v>
      </c>
      <c r="F234" s="9">
        <v>18</v>
      </c>
      <c r="G234" s="9">
        <v>23.098821999999998</v>
      </c>
      <c r="H234" s="9">
        <v>50</v>
      </c>
      <c r="I234" s="9">
        <v>24.187211999999999</v>
      </c>
      <c r="J234" s="9">
        <v>3</v>
      </c>
      <c r="K234" s="9">
        <v>17</v>
      </c>
      <c r="L234" s="9">
        <v>19</v>
      </c>
      <c r="M234" s="9">
        <v>22.070741999999999</v>
      </c>
      <c r="N234" s="9">
        <v>24.088652</v>
      </c>
      <c r="O234" s="9">
        <v>41.666666999999997</v>
      </c>
      <c r="P234" s="9">
        <v>58.333333000000003</v>
      </c>
      <c r="Q234" s="9">
        <v>18.659903</v>
      </c>
      <c r="R234" s="9">
        <v>29.508882</v>
      </c>
      <c r="S234" s="9" t="s">
        <v>1059</v>
      </c>
      <c r="T234" s="9">
        <v>19162.983005999999</v>
      </c>
      <c r="U234" s="9">
        <v>6149069.0504700001</v>
      </c>
      <c r="V234" t="s">
        <v>935</v>
      </c>
    </row>
    <row r="235" spans="1:22" x14ac:dyDescent="0.25">
      <c r="A235" s="70" t="e">
        <f>VLOOKUP(B235,'Lake Assessments'!$D$2:$E$52,2,0)</f>
        <v>#N/A</v>
      </c>
      <c r="B235">
        <v>40010900</v>
      </c>
      <c r="C235" t="s">
        <v>1120</v>
      </c>
      <c r="D235" t="s">
        <v>878</v>
      </c>
      <c r="E235" s="107">
        <v>34879</v>
      </c>
      <c r="F235" s="9">
        <v>4</v>
      </c>
      <c r="G235" s="9">
        <v>9</v>
      </c>
      <c r="H235" s="9">
        <v>-63.636364</v>
      </c>
      <c r="I235" s="9">
        <v>-49.438201999999997</v>
      </c>
      <c r="J235" s="9">
        <v>1</v>
      </c>
      <c r="K235" s="9">
        <v>4</v>
      </c>
      <c r="L235" s="9">
        <v>4</v>
      </c>
      <c r="M235" s="9">
        <v>9</v>
      </c>
      <c r="N235" s="9">
        <v>9</v>
      </c>
      <c r="O235" s="9">
        <v>-63.636364</v>
      </c>
      <c r="P235" s="9">
        <v>-63.636364</v>
      </c>
      <c r="Q235" s="9">
        <v>-49.438201999999997</v>
      </c>
      <c r="R235" s="9">
        <v>-49.438201999999997</v>
      </c>
      <c r="S235" s="9" t="s">
        <v>1059</v>
      </c>
      <c r="T235" s="9">
        <v>7244.4903949999998</v>
      </c>
      <c r="U235" s="9">
        <v>2420877.1381179998</v>
      </c>
      <c r="V235" t="s">
        <v>932</v>
      </c>
    </row>
    <row r="236" spans="1:22" x14ac:dyDescent="0.25">
      <c r="A236" s="70" t="e">
        <f>VLOOKUP(B236,'Lake Assessments'!$D$2:$E$52,2,0)</f>
        <v>#N/A</v>
      </c>
      <c r="B236">
        <v>7004400</v>
      </c>
      <c r="C236" t="s">
        <v>1121</v>
      </c>
      <c r="D236" t="s">
        <v>878</v>
      </c>
      <c r="E236" s="107">
        <v>41836</v>
      </c>
      <c r="F236" s="9">
        <v>26</v>
      </c>
      <c r="G236" s="9">
        <v>27.456258999999999</v>
      </c>
      <c r="H236" s="9">
        <v>116.666667</v>
      </c>
      <c r="I236" s="9">
        <v>47.614294999999998</v>
      </c>
      <c r="J236" s="9">
        <v>10</v>
      </c>
      <c r="K236" s="9">
        <v>1</v>
      </c>
      <c r="L236" s="9">
        <v>26</v>
      </c>
      <c r="M236" s="9">
        <v>3</v>
      </c>
      <c r="N236" s="9">
        <v>27.456258999999999</v>
      </c>
      <c r="O236" s="9">
        <v>-91.666667000000004</v>
      </c>
      <c r="P236" s="9">
        <v>116.666667</v>
      </c>
      <c r="Q236" s="9">
        <v>-83.870968000000005</v>
      </c>
      <c r="R236" s="9">
        <v>47.614294999999998</v>
      </c>
      <c r="S236" s="9" t="s">
        <v>1059</v>
      </c>
      <c r="T236" s="9">
        <v>19952.302112000001</v>
      </c>
      <c r="U236" s="9">
        <v>5852431.9240889996</v>
      </c>
      <c r="V236" t="s">
        <v>935</v>
      </c>
    </row>
    <row r="237" spans="1:22" x14ac:dyDescent="0.25">
      <c r="A237" s="70" t="e">
        <f>VLOOKUP(B237,'Lake Assessments'!$D$2:$E$52,2,0)</f>
        <v>#N/A</v>
      </c>
      <c r="B237">
        <v>7004500</v>
      </c>
      <c r="C237" t="s">
        <v>1122</v>
      </c>
      <c r="D237" t="s">
        <v>878</v>
      </c>
      <c r="E237" s="107">
        <v>41479</v>
      </c>
      <c r="F237" s="9">
        <v>7</v>
      </c>
      <c r="G237" s="9">
        <v>17.008400999999999</v>
      </c>
      <c r="H237" s="9">
        <v>-36.363636</v>
      </c>
      <c r="I237" s="9">
        <v>-4.447184</v>
      </c>
      <c r="J237" s="9">
        <v>4</v>
      </c>
      <c r="K237" s="9">
        <v>2</v>
      </c>
      <c r="L237" s="9">
        <v>9</v>
      </c>
      <c r="M237" s="9">
        <v>6.3639609999999998</v>
      </c>
      <c r="N237" s="9">
        <v>17.008400999999999</v>
      </c>
      <c r="O237" s="9">
        <v>-81.818181999999993</v>
      </c>
      <c r="P237" s="9">
        <v>-18.181818</v>
      </c>
      <c r="Q237" s="9">
        <v>-64.247410000000002</v>
      </c>
      <c r="R237" s="9">
        <v>-4.447184</v>
      </c>
      <c r="S237" s="9" t="s">
        <v>1059</v>
      </c>
      <c r="T237" s="9">
        <v>3504.326877</v>
      </c>
      <c r="U237" s="9">
        <v>553072.46162700001</v>
      </c>
      <c r="V237" t="s">
        <v>932</v>
      </c>
    </row>
    <row r="238" spans="1:22" x14ac:dyDescent="0.25">
      <c r="A238" s="70" t="e">
        <f>VLOOKUP(B238,'Lake Assessments'!$D$2:$E$52,2,0)</f>
        <v>#N/A</v>
      </c>
      <c r="B238">
        <v>40006300</v>
      </c>
      <c r="C238" t="s">
        <v>1123</v>
      </c>
      <c r="D238" t="s">
        <v>878</v>
      </c>
      <c r="E238" s="107">
        <v>38160</v>
      </c>
      <c r="F238" s="9">
        <v>24</v>
      </c>
      <c r="G238" s="9">
        <v>28.373256000000001</v>
      </c>
      <c r="H238" s="9">
        <v>100</v>
      </c>
      <c r="I238" s="9">
        <v>52.544387999999998</v>
      </c>
      <c r="J238" s="9">
        <v>3</v>
      </c>
      <c r="K238" s="9">
        <v>17</v>
      </c>
      <c r="L238" s="9">
        <v>28</v>
      </c>
      <c r="M238" s="9">
        <v>22.555813000000001</v>
      </c>
      <c r="N238" s="9">
        <v>29.292247</v>
      </c>
      <c r="O238" s="9">
        <v>41.666666999999997</v>
      </c>
      <c r="P238" s="9">
        <v>133.33333300000001</v>
      </c>
      <c r="Q238" s="9">
        <v>21.267813</v>
      </c>
      <c r="R238" s="9">
        <v>57.485196999999999</v>
      </c>
      <c r="S238" s="9" t="s">
        <v>1059</v>
      </c>
      <c r="T238" s="9">
        <v>9404.5362980000009</v>
      </c>
      <c r="U238" s="9">
        <v>3203656.8704459998</v>
      </c>
      <c r="V238" t="s">
        <v>935</v>
      </c>
    </row>
    <row r="239" spans="1:22" x14ac:dyDescent="0.25">
      <c r="A239" s="70" t="e">
        <f>VLOOKUP(B239,'Lake Assessments'!$D$2:$E$52,2,0)</f>
        <v>#N/A</v>
      </c>
      <c r="B239">
        <v>72005000</v>
      </c>
      <c r="C239" t="s">
        <v>1124</v>
      </c>
      <c r="D239" t="s">
        <v>878</v>
      </c>
      <c r="E239" s="107">
        <v>37468</v>
      </c>
      <c r="F239" s="9">
        <v>6</v>
      </c>
      <c r="G239" s="9">
        <v>12.655697</v>
      </c>
      <c r="H239" s="9">
        <v>50</v>
      </c>
      <c r="I239" s="9">
        <v>64.359701000000001</v>
      </c>
      <c r="J239" s="9">
        <v>1</v>
      </c>
      <c r="K239" s="9">
        <v>6</v>
      </c>
      <c r="L239" s="9">
        <v>6</v>
      </c>
      <c r="M239" s="9">
        <v>12.655697</v>
      </c>
      <c r="N239" s="9">
        <v>12.655697</v>
      </c>
      <c r="O239" s="9">
        <v>50</v>
      </c>
      <c r="P239" s="9">
        <v>50</v>
      </c>
      <c r="Q239" s="9">
        <v>64.359701000000001</v>
      </c>
      <c r="R239" s="9">
        <v>64.359701000000001</v>
      </c>
      <c r="S239" s="9" t="s">
        <v>931</v>
      </c>
      <c r="T239" s="9">
        <v>25891.504451000001</v>
      </c>
      <c r="U239" s="9">
        <v>5423852.5711620003</v>
      </c>
      <c r="V239" t="s">
        <v>935</v>
      </c>
    </row>
    <row r="240" spans="1:22" x14ac:dyDescent="0.25">
      <c r="A240" s="70" t="e">
        <f>VLOOKUP(B240,'Lake Assessments'!$D$2:$E$52,2,0)</f>
        <v>#N/A</v>
      </c>
      <c r="B240">
        <v>40010400</v>
      </c>
      <c r="C240" t="s">
        <v>1125</v>
      </c>
      <c r="D240" t="s">
        <v>878</v>
      </c>
      <c r="E240" s="107">
        <v>37841</v>
      </c>
      <c r="F240" s="9">
        <v>5</v>
      </c>
      <c r="G240" s="9">
        <v>11.627553000000001</v>
      </c>
      <c r="H240" s="9">
        <v>-54.545454999999997</v>
      </c>
      <c r="I240" s="9">
        <v>-34.676665999999997</v>
      </c>
      <c r="J240" s="9">
        <v>1</v>
      </c>
      <c r="K240" s="9">
        <v>5</v>
      </c>
      <c r="L240" s="9">
        <v>5</v>
      </c>
      <c r="M240" s="9">
        <v>11.627553000000001</v>
      </c>
      <c r="N240" s="9">
        <v>11.627553000000001</v>
      </c>
      <c r="O240" s="9">
        <v>-54.545454999999997</v>
      </c>
      <c r="P240" s="9">
        <v>-54.545454999999997</v>
      </c>
      <c r="Q240" s="9">
        <v>-34.676665999999997</v>
      </c>
      <c r="R240" s="9">
        <v>-34.676665999999997</v>
      </c>
      <c r="S240" s="9" t="s">
        <v>1059</v>
      </c>
      <c r="T240" s="9">
        <v>5745.4503430000004</v>
      </c>
      <c r="U240" s="9">
        <v>1524897.5797339999</v>
      </c>
      <c r="V240" t="s">
        <v>932</v>
      </c>
    </row>
    <row r="241" spans="1:22" x14ac:dyDescent="0.25">
      <c r="A241" s="70" t="e">
        <f>VLOOKUP(B241,'Lake Assessments'!$D$2:$E$52,2,0)</f>
        <v>#N/A</v>
      </c>
      <c r="B241">
        <v>72004200</v>
      </c>
      <c r="C241" t="s">
        <v>1126</v>
      </c>
      <c r="D241" t="s">
        <v>878</v>
      </c>
      <c r="E241" s="107">
        <v>37469</v>
      </c>
      <c r="F241" s="9">
        <v>2</v>
      </c>
      <c r="G241" s="9">
        <v>4.2426409999999999</v>
      </c>
      <c r="H241" s="9">
        <v>-50</v>
      </c>
      <c r="I241" s="9">
        <v>-44.900770000000001</v>
      </c>
      <c r="J241" s="9">
        <v>1</v>
      </c>
      <c r="K241" s="9">
        <v>2</v>
      </c>
      <c r="L241" s="9">
        <v>2</v>
      </c>
      <c r="M241" s="9">
        <v>4.2426409999999999</v>
      </c>
      <c r="N241" s="9">
        <v>4.2426409999999999</v>
      </c>
      <c r="O241" s="9">
        <v>-50</v>
      </c>
      <c r="P241" s="9">
        <v>-50</v>
      </c>
      <c r="Q241" s="9">
        <v>-44.900770000000001</v>
      </c>
      <c r="R241" s="9">
        <v>-44.900770000000001</v>
      </c>
      <c r="S241" s="9" t="s">
        <v>931</v>
      </c>
      <c r="T241" s="9">
        <v>14883.620788</v>
      </c>
      <c r="U241" s="9">
        <v>3323938.018962</v>
      </c>
      <c r="V241" t="s">
        <v>932</v>
      </c>
    </row>
    <row r="242" spans="1:22" x14ac:dyDescent="0.25">
      <c r="A242" s="70" t="e">
        <f>VLOOKUP(B242,'Lake Assessments'!$D$2:$E$52,2,0)</f>
        <v>#N/A</v>
      </c>
      <c r="B242">
        <v>81009100</v>
      </c>
      <c r="C242" t="s">
        <v>1127</v>
      </c>
      <c r="D242" t="s">
        <v>878</v>
      </c>
      <c r="E242" s="107">
        <v>40359</v>
      </c>
      <c r="F242" s="9">
        <v>7</v>
      </c>
      <c r="G242" s="9">
        <v>12.094863</v>
      </c>
      <c r="H242" s="9">
        <v>-36.363636</v>
      </c>
      <c r="I242" s="9">
        <v>-32.051330999999998</v>
      </c>
      <c r="J242" s="9">
        <v>3</v>
      </c>
      <c r="K242" s="9">
        <v>5</v>
      </c>
      <c r="L242" s="9">
        <v>7</v>
      </c>
      <c r="M242" s="9">
        <v>8.0498449999999995</v>
      </c>
      <c r="N242" s="9">
        <v>12.094863</v>
      </c>
      <c r="O242" s="9">
        <v>-54.545454999999997</v>
      </c>
      <c r="P242" s="9">
        <v>-36.363636</v>
      </c>
      <c r="Q242" s="9">
        <v>-54.776153000000001</v>
      </c>
      <c r="R242" s="9">
        <v>-32.051330999999998</v>
      </c>
      <c r="S242" s="9" t="s">
        <v>1059</v>
      </c>
      <c r="T242" s="9">
        <v>2643.8304549999998</v>
      </c>
      <c r="U242" s="9">
        <v>382405.16303300002</v>
      </c>
      <c r="V242" t="s">
        <v>932</v>
      </c>
    </row>
    <row r="243" spans="1:22" x14ac:dyDescent="0.25">
      <c r="A243" s="70" t="e">
        <f>VLOOKUP(B243,'Lake Assessments'!$D$2:$E$52,2,0)</f>
        <v>#N/A</v>
      </c>
      <c r="B243">
        <v>10005800</v>
      </c>
      <c r="C243" t="s">
        <v>1128</v>
      </c>
      <c r="D243" t="s">
        <v>878</v>
      </c>
      <c r="E243" s="107">
        <v>41499</v>
      </c>
      <c r="F243" s="9">
        <v>3</v>
      </c>
      <c r="G243" s="9">
        <v>7.5055529999999999</v>
      </c>
      <c r="H243" s="9">
        <v>-72.727272999999997</v>
      </c>
      <c r="I243" s="9">
        <v>-57.833969000000003</v>
      </c>
      <c r="J243" s="9">
        <v>1</v>
      </c>
      <c r="K243" s="9">
        <v>3</v>
      </c>
      <c r="L243" s="9">
        <v>3</v>
      </c>
      <c r="M243" s="9">
        <v>7.5055529999999999</v>
      </c>
      <c r="N243" s="9">
        <v>7.5055529999999999</v>
      </c>
      <c r="O243" s="9">
        <v>-72.727272999999997</v>
      </c>
      <c r="P243" s="9">
        <v>-72.727272999999997</v>
      </c>
      <c r="Q243" s="9">
        <v>-57.833969000000003</v>
      </c>
      <c r="R243" s="9">
        <v>-57.833969000000003</v>
      </c>
      <c r="S243" s="9" t="s">
        <v>1059</v>
      </c>
      <c r="T243" s="9">
        <v>3585.5160660000001</v>
      </c>
      <c r="U243" s="9">
        <v>528864.88500899996</v>
      </c>
      <c r="V243" t="s">
        <v>932</v>
      </c>
    </row>
    <row r="244" spans="1:22" x14ac:dyDescent="0.25">
      <c r="A244" s="70" t="e">
        <f>VLOOKUP(B244,'Lake Assessments'!$D$2:$E$52,2,0)</f>
        <v>#N/A</v>
      </c>
      <c r="B244">
        <v>40012400</v>
      </c>
      <c r="C244" t="s">
        <v>1129</v>
      </c>
      <c r="D244" t="s">
        <v>878</v>
      </c>
      <c r="E244" s="107">
        <v>41512</v>
      </c>
      <c r="F244" s="9">
        <v>9</v>
      </c>
      <c r="G244" s="9">
        <v>15</v>
      </c>
      <c r="H244" s="9">
        <v>-25</v>
      </c>
      <c r="I244" s="9">
        <v>-19.354838999999998</v>
      </c>
      <c r="J244" s="9">
        <v>3</v>
      </c>
      <c r="K244" s="9">
        <v>6</v>
      </c>
      <c r="L244" s="9">
        <v>10</v>
      </c>
      <c r="M244" s="9">
        <v>11.8392</v>
      </c>
      <c r="N244" s="9">
        <v>16.443843999999999</v>
      </c>
      <c r="O244" s="9">
        <v>-50</v>
      </c>
      <c r="P244" s="9">
        <v>-16.666667</v>
      </c>
      <c r="Q244" s="9">
        <v>-36.348385</v>
      </c>
      <c r="R244" s="9">
        <v>-11.592237000000001</v>
      </c>
      <c r="S244" s="9" t="s">
        <v>1059</v>
      </c>
      <c r="T244" s="9">
        <v>10473.185798</v>
      </c>
      <c r="U244" s="9">
        <v>1214056.477531</v>
      </c>
      <c r="V244" t="s">
        <v>932</v>
      </c>
    </row>
    <row r="245" spans="1:22" x14ac:dyDescent="0.25">
      <c r="A245" s="70" t="e">
        <f>VLOOKUP(B245,'Lake Assessments'!$D$2:$E$52,2,0)</f>
        <v>#N/A</v>
      </c>
      <c r="B245">
        <v>40009201</v>
      </c>
      <c r="C245" t="s">
        <v>1130</v>
      </c>
      <c r="D245" t="s">
        <v>878</v>
      </c>
      <c r="E245" s="107">
        <v>41813</v>
      </c>
      <c r="F245" s="9">
        <v>11</v>
      </c>
      <c r="G245" s="9">
        <v>15.377079</v>
      </c>
      <c r="H245" s="9">
        <v>-8.3333329999999997</v>
      </c>
      <c r="I245" s="9">
        <v>-17.327535000000001</v>
      </c>
      <c r="J245" s="9">
        <v>3</v>
      </c>
      <c r="K245" s="9">
        <v>11</v>
      </c>
      <c r="L245" s="9">
        <v>23</v>
      </c>
      <c r="M245" s="9">
        <v>15.377079</v>
      </c>
      <c r="N245" s="9">
        <v>25.230243999999999</v>
      </c>
      <c r="O245" s="9">
        <v>-8.3333329999999997</v>
      </c>
      <c r="P245" s="9">
        <v>91.666667000000004</v>
      </c>
      <c r="Q245" s="9">
        <v>-17.327535000000001</v>
      </c>
      <c r="R245" s="9">
        <v>35.646473999999998</v>
      </c>
      <c r="S245" s="9" t="s">
        <v>1059</v>
      </c>
      <c r="T245" s="9">
        <v>9423.1227369999997</v>
      </c>
      <c r="U245" s="9">
        <v>2770365.3174740002</v>
      </c>
      <c r="V245" t="s">
        <v>932</v>
      </c>
    </row>
    <row r="246" spans="1:22" x14ac:dyDescent="0.25">
      <c r="A246" s="70" t="e">
        <f>VLOOKUP(B246,'Lake Assessments'!$D$2:$E$52,2,0)</f>
        <v>#N/A</v>
      </c>
      <c r="B246">
        <v>7014700</v>
      </c>
      <c r="C246" t="s">
        <v>1131</v>
      </c>
      <c r="D246" t="s">
        <v>878</v>
      </c>
      <c r="E246" s="107">
        <v>34219</v>
      </c>
      <c r="F246" s="9">
        <v>7</v>
      </c>
      <c r="G246" s="9">
        <v>12.094863</v>
      </c>
      <c r="H246" s="9">
        <v>40</v>
      </c>
      <c r="I246" s="9">
        <v>51.185789</v>
      </c>
      <c r="J246" s="9">
        <v>1</v>
      </c>
      <c r="K246" s="9">
        <v>7</v>
      </c>
      <c r="L246" s="9">
        <v>7</v>
      </c>
      <c r="M246" s="9">
        <v>12.094863</v>
      </c>
      <c r="N246" s="9">
        <v>12.094863</v>
      </c>
      <c r="O246" s="9">
        <v>40</v>
      </c>
      <c r="P246" s="9">
        <v>40</v>
      </c>
      <c r="Q246" s="9">
        <v>51.185789</v>
      </c>
      <c r="R246" s="9">
        <v>51.185789</v>
      </c>
      <c r="S246" s="9" t="s">
        <v>931</v>
      </c>
      <c r="T246" s="9">
        <v>1135.2301520000001</v>
      </c>
      <c r="U246" s="9">
        <v>73231.952976999994</v>
      </c>
      <c r="V246" t="s">
        <v>935</v>
      </c>
    </row>
    <row r="247" spans="1:22" x14ac:dyDescent="0.25">
      <c r="A247" s="70" t="e">
        <f>VLOOKUP(B247,'Lake Assessments'!$D$2:$E$52,2,0)</f>
        <v>#N/A</v>
      </c>
      <c r="B247">
        <v>52002300</v>
      </c>
      <c r="C247" t="s">
        <v>1132</v>
      </c>
      <c r="D247" t="s">
        <v>878</v>
      </c>
      <c r="E247" s="107">
        <v>39273</v>
      </c>
      <c r="F247" s="9">
        <v>10</v>
      </c>
      <c r="G247" s="9">
        <v>16.443843999999999</v>
      </c>
      <c r="H247" s="9">
        <v>100</v>
      </c>
      <c r="I247" s="9">
        <v>110.818511</v>
      </c>
      <c r="J247" s="9">
        <v>2</v>
      </c>
      <c r="K247" s="9">
        <v>10</v>
      </c>
      <c r="L247" s="9">
        <v>12</v>
      </c>
      <c r="M247" s="9">
        <v>16.443843999999999</v>
      </c>
      <c r="N247" s="9">
        <v>19.341234</v>
      </c>
      <c r="O247" s="9">
        <v>100</v>
      </c>
      <c r="P247" s="9">
        <v>200</v>
      </c>
      <c r="Q247" s="9">
        <v>110.818511</v>
      </c>
      <c r="R247" s="9">
        <v>151.18485699999999</v>
      </c>
      <c r="S247" s="9" t="s">
        <v>931</v>
      </c>
      <c r="T247" s="9">
        <v>27091.024172000001</v>
      </c>
      <c r="U247" s="9">
        <v>4663544.1251389999</v>
      </c>
      <c r="V247" t="s">
        <v>935</v>
      </c>
    </row>
    <row r="248" spans="1:22" x14ac:dyDescent="0.25">
      <c r="A248" s="70" t="e">
        <f>VLOOKUP(B248,'Lake Assessments'!$D$2:$E$52,2,0)</f>
        <v>#N/A</v>
      </c>
      <c r="B248">
        <v>7006000</v>
      </c>
      <c r="C248" t="s">
        <v>300</v>
      </c>
      <c r="D248" t="s">
        <v>878</v>
      </c>
      <c r="E248" s="107">
        <v>40709</v>
      </c>
      <c r="F248" s="9">
        <v>11</v>
      </c>
      <c r="G248" s="9">
        <v>17.487658</v>
      </c>
      <c r="H248" s="9">
        <v>0</v>
      </c>
      <c r="I248" s="9">
        <v>-1.7547299999999999</v>
      </c>
      <c r="J248" s="9">
        <v>4</v>
      </c>
      <c r="K248" s="9">
        <v>4</v>
      </c>
      <c r="L248" s="9">
        <v>12</v>
      </c>
      <c r="M248" s="9">
        <v>10</v>
      </c>
      <c r="N248" s="9">
        <v>19.629909000000001</v>
      </c>
      <c r="O248" s="9">
        <v>-55.555556000000003</v>
      </c>
      <c r="P248" s="9">
        <v>9.0909089999999999</v>
      </c>
      <c r="Q248" s="9">
        <v>-35.483871000000001</v>
      </c>
      <c r="R248" s="9">
        <v>10.280388</v>
      </c>
      <c r="S248" s="9" t="s">
        <v>1059</v>
      </c>
      <c r="T248" s="9">
        <v>16918.080491000001</v>
      </c>
      <c r="U248" s="9">
        <v>2915924.7514729998</v>
      </c>
      <c r="V248" t="s">
        <v>935</v>
      </c>
    </row>
    <row r="249" spans="1:22" x14ac:dyDescent="0.25">
      <c r="A249" s="70" t="e">
        <f>VLOOKUP(B249,'Lake Assessments'!$D$2:$E$52,2,0)</f>
        <v>#N/A</v>
      </c>
      <c r="B249">
        <v>7004700</v>
      </c>
      <c r="C249" t="s">
        <v>1000</v>
      </c>
      <c r="D249" t="s">
        <v>878</v>
      </c>
      <c r="E249" s="107">
        <v>38532</v>
      </c>
      <c r="F249" s="9">
        <v>10</v>
      </c>
      <c r="G249" s="9">
        <v>15.178933000000001</v>
      </c>
      <c r="H249" s="9">
        <v>-16.666667</v>
      </c>
      <c r="I249" s="9">
        <v>-18.392835000000002</v>
      </c>
      <c r="J249" s="9">
        <v>3</v>
      </c>
      <c r="K249" s="9">
        <v>4</v>
      </c>
      <c r="L249" s="9">
        <v>10</v>
      </c>
      <c r="M249" s="9">
        <v>6.5</v>
      </c>
      <c r="N249" s="9">
        <v>15.178933000000001</v>
      </c>
      <c r="O249" s="9">
        <v>-66.666667000000004</v>
      </c>
      <c r="P249" s="9">
        <v>-16.666667</v>
      </c>
      <c r="Q249" s="9">
        <v>-65.053763000000004</v>
      </c>
      <c r="R249" s="9">
        <v>-18.392835000000002</v>
      </c>
      <c r="S249" s="9" t="s">
        <v>1059</v>
      </c>
      <c r="T249" s="9">
        <v>2435.938216</v>
      </c>
      <c r="U249" s="9">
        <v>357112.42455699999</v>
      </c>
      <c r="V249" t="s">
        <v>932</v>
      </c>
    </row>
    <row r="250" spans="1:22" x14ac:dyDescent="0.25">
      <c r="A250" s="70" t="e">
        <f>VLOOKUP(B250,'Lake Assessments'!$D$2:$E$52,2,0)</f>
        <v>#N/A</v>
      </c>
      <c r="B250">
        <v>10006300</v>
      </c>
      <c r="C250" t="s">
        <v>1133</v>
      </c>
      <c r="D250" t="s">
        <v>878</v>
      </c>
      <c r="E250" s="107">
        <v>40752</v>
      </c>
      <c r="F250" s="9">
        <v>7</v>
      </c>
      <c r="G250" s="9">
        <v>14.36265</v>
      </c>
      <c r="H250" s="9">
        <v>-36.363636</v>
      </c>
      <c r="I250" s="9">
        <v>-19.310955</v>
      </c>
      <c r="J250" s="9">
        <v>1</v>
      </c>
      <c r="K250" s="9">
        <v>7</v>
      </c>
      <c r="L250" s="9">
        <v>7</v>
      </c>
      <c r="M250" s="9">
        <v>14.36265</v>
      </c>
      <c r="N250" s="9">
        <v>14.36265</v>
      </c>
      <c r="O250" s="9">
        <v>-36.363636</v>
      </c>
      <c r="P250" s="9">
        <v>-36.363636</v>
      </c>
      <c r="Q250" s="9">
        <v>-19.310955</v>
      </c>
      <c r="R250" s="9">
        <v>-19.310955</v>
      </c>
      <c r="S250" s="9" t="s">
        <v>1059</v>
      </c>
      <c r="T250" s="9">
        <v>2361.9009169999999</v>
      </c>
      <c r="U250" s="9">
        <v>378096.758745</v>
      </c>
      <c r="V250" t="s">
        <v>932</v>
      </c>
    </row>
    <row r="251" spans="1:22" x14ac:dyDescent="0.25">
      <c r="A251" s="70" t="e">
        <f>VLOOKUP(B251,'Lake Assessments'!$D$2:$E$52,2,0)</f>
        <v>#N/A</v>
      </c>
      <c r="B251">
        <v>52003000</v>
      </c>
      <c r="C251" t="s">
        <v>1119</v>
      </c>
      <c r="D251" t="s">
        <v>878</v>
      </c>
      <c r="E251" s="107">
        <v>37783</v>
      </c>
      <c r="F251" s="9">
        <v>5</v>
      </c>
      <c r="G251" s="9">
        <v>10.285913000000001</v>
      </c>
      <c r="H251" s="9">
        <v>25</v>
      </c>
      <c r="I251" s="9">
        <v>33.583281999999997</v>
      </c>
      <c r="J251" s="9">
        <v>1</v>
      </c>
      <c r="K251" s="9">
        <v>5</v>
      </c>
      <c r="L251" s="9">
        <v>5</v>
      </c>
      <c r="M251" s="9">
        <v>10.285913000000001</v>
      </c>
      <c r="N251" s="9">
        <v>10.285913000000001</v>
      </c>
      <c r="O251" s="9">
        <v>25</v>
      </c>
      <c r="P251" s="9">
        <v>25</v>
      </c>
      <c r="Q251" s="9">
        <v>33.583281999999997</v>
      </c>
      <c r="R251" s="9">
        <v>33.583281999999997</v>
      </c>
      <c r="S251" s="9" t="s">
        <v>931</v>
      </c>
      <c r="T251" s="9">
        <v>1128.8288250000001</v>
      </c>
      <c r="U251" s="9">
        <v>49638.143575000002</v>
      </c>
      <c r="V251" t="s">
        <v>935</v>
      </c>
    </row>
    <row r="252" spans="1:22" x14ac:dyDescent="0.25">
      <c r="A252" s="70" t="e">
        <f>VLOOKUP(B252,'Lake Assessments'!$D$2:$E$52,2,0)</f>
        <v>#N/A</v>
      </c>
      <c r="B252">
        <v>40009202</v>
      </c>
      <c r="C252" t="s">
        <v>1134</v>
      </c>
      <c r="D252" t="s">
        <v>878</v>
      </c>
      <c r="E252" s="107">
        <v>41528</v>
      </c>
      <c r="F252" s="9">
        <v>13</v>
      </c>
      <c r="G252" s="9">
        <v>17.750406000000002</v>
      </c>
      <c r="H252" s="9">
        <v>8.3333329999999997</v>
      </c>
      <c r="I252" s="9">
        <v>-4.5677079999999997</v>
      </c>
      <c r="J252" s="9">
        <v>3</v>
      </c>
      <c r="K252" s="9">
        <v>10</v>
      </c>
      <c r="L252" s="9">
        <v>16</v>
      </c>
      <c r="M252" s="9">
        <v>15.178933000000001</v>
      </c>
      <c r="N252" s="9">
        <v>21.75</v>
      </c>
      <c r="O252" s="9">
        <v>-16.666667</v>
      </c>
      <c r="P252" s="9">
        <v>33.333333000000003</v>
      </c>
      <c r="Q252" s="9">
        <v>-18.392835000000002</v>
      </c>
      <c r="R252" s="9">
        <v>16.935483999999999</v>
      </c>
      <c r="S252" s="9" t="s">
        <v>1059</v>
      </c>
      <c r="T252" s="9">
        <v>12789.945109</v>
      </c>
      <c r="U252" s="9">
        <v>1775808.237647</v>
      </c>
      <c r="V252" t="s">
        <v>935</v>
      </c>
    </row>
    <row r="253" spans="1:22" x14ac:dyDescent="0.25">
      <c r="A253" s="70" t="e">
        <f>VLOOKUP(B253,'Lake Assessments'!$D$2:$E$52,2,0)</f>
        <v>#N/A</v>
      </c>
      <c r="B253">
        <v>8004500</v>
      </c>
      <c r="C253" t="s">
        <v>1135</v>
      </c>
      <c r="D253" t="s">
        <v>878</v>
      </c>
      <c r="E253" s="107">
        <v>40714</v>
      </c>
      <c r="F253" s="9">
        <v>9</v>
      </c>
      <c r="G253" s="9">
        <v>15</v>
      </c>
      <c r="H253" s="9">
        <v>80</v>
      </c>
      <c r="I253" s="9">
        <v>87.5</v>
      </c>
      <c r="J253" s="9">
        <v>3</v>
      </c>
      <c r="K253" s="9">
        <v>9</v>
      </c>
      <c r="L253" s="9">
        <v>11</v>
      </c>
      <c r="M253" s="9">
        <v>15</v>
      </c>
      <c r="N253" s="9">
        <v>15.980100999999999</v>
      </c>
      <c r="O253" s="9">
        <v>80</v>
      </c>
      <c r="P253" s="9">
        <v>120</v>
      </c>
      <c r="Q253" s="9">
        <v>87.5</v>
      </c>
      <c r="R253" s="9">
        <v>99.751266000000001</v>
      </c>
      <c r="S253" s="9" t="s">
        <v>931</v>
      </c>
      <c r="T253" s="9">
        <v>6976.7246279999999</v>
      </c>
      <c r="U253" s="9">
        <v>974563.05423100002</v>
      </c>
      <c r="V253" t="s">
        <v>935</v>
      </c>
    </row>
    <row r="254" spans="1:22" x14ac:dyDescent="0.25">
      <c r="A254" s="70" t="e">
        <f>VLOOKUP(B254,'Lake Assessments'!$D$2:$E$52,2,0)</f>
        <v>#N/A</v>
      </c>
      <c r="B254">
        <v>8003500</v>
      </c>
      <c r="C254" t="s">
        <v>1137</v>
      </c>
      <c r="D254" t="s">
        <v>878</v>
      </c>
      <c r="E254" s="107">
        <v>41499</v>
      </c>
      <c r="F254" s="9">
        <v>2</v>
      </c>
      <c r="G254" s="9">
        <v>4.2426409999999999</v>
      </c>
      <c r="H254" s="9">
        <v>-50</v>
      </c>
      <c r="I254" s="9">
        <v>-44.900770000000001</v>
      </c>
      <c r="J254" s="9">
        <v>1</v>
      </c>
      <c r="K254" s="9">
        <v>2</v>
      </c>
      <c r="L254" s="9">
        <v>2</v>
      </c>
      <c r="M254" s="9">
        <v>4.2426409999999999</v>
      </c>
      <c r="N254" s="9">
        <v>4.2426409999999999</v>
      </c>
      <c r="O254" s="9">
        <v>-50</v>
      </c>
      <c r="P254" s="9">
        <v>-50</v>
      </c>
      <c r="Q254" s="9">
        <v>-44.900770000000001</v>
      </c>
      <c r="R254" s="9">
        <v>-44.900770000000001</v>
      </c>
      <c r="S254" s="9" t="s">
        <v>931</v>
      </c>
      <c r="T254" s="9">
        <v>4433.0107280000002</v>
      </c>
      <c r="U254" s="9">
        <v>664306.72883399995</v>
      </c>
      <c r="V254" t="s">
        <v>932</v>
      </c>
    </row>
    <row r="255" spans="1:22" x14ac:dyDescent="0.25">
      <c r="A255" s="70" t="e">
        <f>VLOOKUP(B255,'Lake Assessments'!$D$2:$E$52,2,0)</f>
        <v>#N/A</v>
      </c>
      <c r="B255">
        <v>8001100</v>
      </c>
      <c r="C255" t="s">
        <v>984</v>
      </c>
      <c r="D255" t="s">
        <v>878</v>
      </c>
      <c r="E255" s="107">
        <v>40707</v>
      </c>
      <c r="F255" s="9">
        <v>11</v>
      </c>
      <c r="G255" s="9">
        <v>17.186146999999998</v>
      </c>
      <c r="H255" s="9">
        <v>175</v>
      </c>
      <c r="I255" s="9">
        <v>123.19671</v>
      </c>
      <c r="J255" s="9">
        <v>1</v>
      </c>
      <c r="K255" s="9">
        <v>11</v>
      </c>
      <c r="L255" s="9">
        <v>11</v>
      </c>
      <c r="M255" s="9">
        <v>17.186146999999998</v>
      </c>
      <c r="N255" s="9">
        <v>17.186146999999998</v>
      </c>
      <c r="O255" s="9">
        <v>175</v>
      </c>
      <c r="P255" s="9">
        <v>175</v>
      </c>
      <c r="Q255" s="9">
        <v>123.19671</v>
      </c>
      <c r="R255" s="9">
        <v>123.19671</v>
      </c>
      <c r="S255" s="9" t="s">
        <v>931</v>
      </c>
      <c r="T255" s="9">
        <v>4852.5790649999999</v>
      </c>
      <c r="U255" s="9">
        <v>1018921.270782</v>
      </c>
      <c r="V255" t="s">
        <v>935</v>
      </c>
    </row>
    <row r="256" spans="1:22" x14ac:dyDescent="0.25">
      <c r="A256" s="70" t="e">
        <f>VLOOKUP(B256,'Lake Assessments'!$D$2:$E$52,2,0)</f>
        <v>#N/A</v>
      </c>
      <c r="B256">
        <v>8005400</v>
      </c>
      <c r="C256" t="s">
        <v>1138</v>
      </c>
      <c r="D256" t="s">
        <v>878</v>
      </c>
      <c r="E256" s="107">
        <v>41479</v>
      </c>
      <c r="F256" s="9">
        <v>0</v>
      </c>
      <c r="G256" s="9">
        <v>0</v>
      </c>
      <c r="H256" s="9">
        <v>-100</v>
      </c>
      <c r="I256" s="9">
        <v>-100</v>
      </c>
      <c r="J256" s="9">
        <v>1</v>
      </c>
      <c r="K256" s="9">
        <v>0</v>
      </c>
      <c r="L256" s="9">
        <v>0</v>
      </c>
      <c r="M256" s="9">
        <v>0</v>
      </c>
      <c r="N256" s="9">
        <v>0</v>
      </c>
      <c r="O256" s="9">
        <v>-100</v>
      </c>
      <c r="P256" s="9">
        <v>-100</v>
      </c>
      <c r="Q256" s="9">
        <v>-100</v>
      </c>
      <c r="R256" s="9">
        <v>-100</v>
      </c>
      <c r="S256" s="9" t="s">
        <v>931</v>
      </c>
      <c r="T256" s="9">
        <v>3743.02261</v>
      </c>
      <c r="U256" s="9">
        <v>504521.207497</v>
      </c>
      <c r="V256" t="s">
        <v>932</v>
      </c>
    </row>
    <row r="257" spans="1:22" x14ac:dyDescent="0.25">
      <c r="A257" s="70" t="e">
        <f>VLOOKUP(B257,'Lake Assessments'!$D$2:$E$52,2,0)</f>
        <v>#N/A</v>
      </c>
      <c r="B257">
        <v>7012600</v>
      </c>
      <c r="C257" t="s">
        <v>1139</v>
      </c>
      <c r="D257" t="s">
        <v>878</v>
      </c>
      <c r="E257" s="107">
        <v>39674</v>
      </c>
      <c r="F257" s="9">
        <v>13</v>
      </c>
      <c r="G257" s="9">
        <v>20.246556999999999</v>
      </c>
      <c r="H257" s="9">
        <v>225</v>
      </c>
      <c r="I257" s="9">
        <v>162.94230099999999</v>
      </c>
      <c r="J257" s="9">
        <v>1</v>
      </c>
      <c r="K257" s="9">
        <v>13</v>
      </c>
      <c r="L257" s="9">
        <v>13</v>
      </c>
      <c r="M257" s="9">
        <v>20.246556999999999</v>
      </c>
      <c r="N257" s="9">
        <v>20.246556999999999</v>
      </c>
      <c r="O257" s="9">
        <v>225</v>
      </c>
      <c r="P257" s="9">
        <v>225</v>
      </c>
      <c r="Q257" s="9">
        <v>162.94230099999999</v>
      </c>
      <c r="R257" s="9">
        <v>162.94230099999999</v>
      </c>
      <c r="S257" s="9" t="s">
        <v>931</v>
      </c>
      <c r="T257" s="9">
        <v>5113.2255500000001</v>
      </c>
      <c r="U257" s="9">
        <v>501075.230133</v>
      </c>
      <c r="V257" t="s">
        <v>935</v>
      </c>
    </row>
    <row r="258" spans="1:22" x14ac:dyDescent="0.25">
      <c r="A258" s="70" t="e">
        <f>VLOOKUP(B258,'Lake Assessments'!$D$2:$E$52,2,0)</f>
        <v>#N/A</v>
      </c>
      <c r="B258">
        <v>52003400</v>
      </c>
      <c r="C258" t="s">
        <v>337</v>
      </c>
      <c r="D258" t="s">
        <v>878</v>
      </c>
      <c r="E258" s="107">
        <v>41116</v>
      </c>
      <c r="F258" s="9">
        <v>17</v>
      </c>
      <c r="G258" s="9">
        <v>23.28342</v>
      </c>
      <c r="H258" s="9">
        <v>325</v>
      </c>
      <c r="I258" s="9">
        <v>202.38207800000001</v>
      </c>
      <c r="J258" s="9">
        <v>6</v>
      </c>
      <c r="K258" s="9">
        <v>11</v>
      </c>
      <c r="L258" s="9">
        <v>19</v>
      </c>
      <c r="M258" s="9">
        <v>17.487658</v>
      </c>
      <c r="N258" s="9">
        <v>26.153393999999999</v>
      </c>
      <c r="O258" s="9">
        <v>175</v>
      </c>
      <c r="P258" s="9">
        <v>375</v>
      </c>
      <c r="Q258" s="9">
        <v>127.112441</v>
      </c>
      <c r="R258" s="9">
        <v>239.65446299999999</v>
      </c>
      <c r="S258" s="9" t="s">
        <v>931</v>
      </c>
      <c r="T258" s="9">
        <v>111013.98477900001</v>
      </c>
      <c r="U258" s="9">
        <v>35954119.639902003</v>
      </c>
      <c r="V258" t="s">
        <v>935</v>
      </c>
    </row>
    <row r="259" spans="1:22" x14ac:dyDescent="0.25">
      <c r="A259" s="70" t="e">
        <f>VLOOKUP(B259,'Lake Assessments'!$D$2:$E$52,2,0)</f>
        <v>#N/A</v>
      </c>
      <c r="B259">
        <v>72006900</v>
      </c>
      <c r="C259" t="s">
        <v>1140</v>
      </c>
      <c r="D259" t="s">
        <v>878</v>
      </c>
      <c r="E259" s="107">
        <v>40751</v>
      </c>
      <c r="F259" s="9">
        <v>7</v>
      </c>
      <c r="G259" s="9">
        <v>14.36265</v>
      </c>
      <c r="H259" s="9">
        <v>75</v>
      </c>
      <c r="I259" s="9">
        <v>86.527922000000004</v>
      </c>
      <c r="J259" s="9">
        <v>1</v>
      </c>
      <c r="K259" s="9">
        <v>7</v>
      </c>
      <c r="L259" s="9">
        <v>7</v>
      </c>
      <c r="M259" s="9">
        <v>14.36265</v>
      </c>
      <c r="N259" s="9">
        <v>14.36265</v>
      </c>
      <c r="O259" s="9">
        <v>75</v>
      </c>
      <c r="P259" s="9">
        <v>75</v>
      </c>
      <c r="Q259" s="9">
        <v>86.527922000000004</v>
      </c>
      <c r="R259" s="9">
        <v>86.527922000000004</v>
      </c>
      <c r="S259" s="9" t="s">
        <v>931</v>
      </c>
      <c r="T259" s="9">
        <v>2430.8759930000001</v>
      </c>
      <c r="U259" s="9">
        <v>412834.19472500001</v>
      </c>
      <c r="V259" t="s">
        <v>935</v>
      </c>
    </row>
    <row r="260" spans="1:22" x14ac:dyDescent="0.25">
      <c r="A260" s="70" t="e">
        <f>VLOOKUP(B260,'Lake Assessments'!$D$2:$E$52,2,0)</f>
        <v>#N/A</v>
      </c>
      <c r="B260">
        <v>8002900</v>
      </c>
      <c r="C260" t="s">
        <v>1141</v>
      </c>
      <c r="D260" t="s">
        <v>878</v>
      </c>
      <c r="E260" s="107">
        <v>39273</v>
      </c>
      <c r="F260" s="9">
        <v>4</v>
      </c>
      <c r="G260" s="9">
        <v>10</v>
      </c>
      <c r="H260" s="9">
        <v>-20</v>
      </c>
      <c r="I260" s="9">
        <v>28.205127999999998</v>
      </c>
      <c r="J260" s="9">
        <v>2</v>
      </c>
      <c r="K260" s="9">
        <v>4</v>
      </c>
      <c r="L260" s="9">
        <v>8</v>
      </c>
      <c r="M260" s="9">
        <v>10</v>
      </c>
      <c r="N260" s="9">
        <v>14.849242</v>
      </c>
      <c r="O260" s="9">
        <v>-20</v>
      </c>
      <c r="P260" s="9">
        <v>100</v>
      </c>
      <c r="Q260" s="9">
        <v>28.205127999999998</v>
      </c>
      <c r="R260" s="9">
        <v>92.847303999999994</v>
      </c>
      <c r="S260" s="9" t="s">
        <v>931</v>
      </c>
      <c r="T260" s="9">
        <v>3420.4550089999998</v>
      </c>
      <c r="U260" s="9">
        <v>396209.08020600001</v>
      </c>
      <c r="V260" t="s">
        <v>932</v>
      </c>
    </row>
    <row r="261" spans="1:22" x14ac:dyDescent="0.25">
      <c r="A261" s="70" t="e">
        <f>VLOOKUP(B261,'Lake Assessments'!$D$2:$E$52,2,0)</f>
        <v>#N/A</v>
      </c>
      <c r="B261">
        <v>8001000</v>
      </c>
      <c r="C261" t="s">
        <v>1142</v>
      </c>
      <c r="D261" t="s">
        <v>878</v>
      </c>
      <c r="E261" s="107">
        <v>39710</v>
      </c>
      <c r="F261" s="9">
        <v>1</v>
      </c>
      <c r="G261" s="9">
        <v>3</v>
      </c>
      <c r="H261" s="9">
        <v>-75</v>
      </c>
      <c r="I261" s="9">
        <v>-61.038961</v>
      </c>
      <c r="J261" s="9">
        <v>1</v>
      </c>
      <c r="K261" s="9">
        <v>1</v>
      </c>
      <c r="L261" s="9">
        <v>1</v>
      </c>
      <c r="M261" s="9">
        <v>3</v>
      </c>
      <c r="N261" s="9">
        <v>3</v>
      </c>
      <c r="O261" s="9">
        <v>-75</v>
      </c>
      <c r="P261" s="9">
        <v>-75</v>
      </c>
      <c r="Q261" s="9">
        <v>-61.038961</v>
      </c>
      <c r="R261" s="9">
        <v>-61.038961</v>
      </c>
      <c r="S261" s="9" t="s">
        <v>931</v>
      </c>
      <c r="T261" s="9">
        <v>6935.9777899999999</v>
      </c>
      <c r="U261" s="9">
        <v>1001921.308259</v>
      </c>
      <c r="V261" t="s">
        <v>932</v>
      </c>
    </row>
    <row r="262" spans="1:22" x14ac:dyDescent="0.25">
      <c r="A262" s="70" t="e">
        <f>VLOOKUP(B262,'Lake Assessments'!$D$2:$E$52,2,0)</f>
        <v>#N/A</v>
      </c>
      <c r="B262">
        <v>43008800</v>
      </c>
      <c r="C262" t="s">
        <v>1143</v>
      </c>
      <c r="D262" t="s">
        <v>878</v>
      </c>
      <c r="E262" s="107">
        <v>41100</v>
      </c>
      <c r="F262" s="9">
        <v>4</v>
      </c>
      <c r="G262" s="9">
        <v>10.5</v>
      </c>
      <c r="H262" s="9">
        <v>0</v>
      </c>
      <c r="I262" s="9">
        <v>36.363636</v>
      </c>
      <c r="J262" s="9">
        <v>1</v>
      </c>
      <c r="K262" s="9">
        <v>4</v>
      </c>
      <c r="L262" s="9">
        <v>4</v>
      </c>
      <c r="M262" s="9">
        <v>10.5</v>
      </c>
      <c r="N262" s="9">
        <v>10.5</v>
      </c>
      <c r="O262" s="9">
        <v>0</v>
      </c>
      <c r="P262" s="9">
        <v>0</v>
      </c>
      <c r="Q262" s="9">
        <v>36.363636</v>
      </c>
      <c r="R262" s="9">
        <v>36.363636</v>
      </c>
      <c r="S262" s="9" t="s">
        <v>931</v>
      </c>
      <c r="T262" s="9">
        <v>3585.0543480000001</v>
      </c>
      <c r="U262" s="9">
        <v>571531.64193499996</v>
      </c>
      <c r="V262" t="s">
        <v>935</v>
      </c>
    </row>
    <row r="263" spans="1:22" x14ac:dyDescent="0.25">
      <c r="A263" s="70" t="e">
        <f>VLOOKUP(B263,'Lake Assessments'!$D$2:$E$52,2,0)</f>
        <v>#N/A</v>
      </c>
      <c r="B263">
        <v>8009600</v>
      </c>
      <c r="C263" t="s">
        <v>1144</v>
      </c>
      <c r="D263" t="s">
        <v>878</v>
      </c>
      <c r="E263" s="107">
        <v>41479</v>
      </c>
      <c r="F263" s="9">
        <v>1</v>
      </c>
      <c r="G263" s="9">
        <v>3</v>
      </c>
      <c r="H263" s="9">
        <v>-75</v>
      </c>
      <c r="I263" s="9">
        <v>-61.038961</v>
      </c>
      <c r="J263" s="9">
        <v>1</v>
      </c>
      <c r="K263" s="9">
        <v>1</v>
      </c>
      <c r="L263" s="9">
        <v>1</v>
      </c>
      <c r="M263" s="9">
        <v>3</v>
      </c>
      <c r="N263" s="9">
        <v>3</v>
      </c>
      <c r="O263" s="9">
        <v>-75</v>
      </c>
      <c r="P263" s="9">
        <v>-75</v>
      </c>
      <c r="Q263" s="9">
        <v>-61.038961</v>
      </c>
      <c r="R263" s="9">
        <v>-61.038961</v>
      </c>
      <c r="S263" s="9" t="s">
        <v>931</v>
      </c>
      <c r="T263" s="9">
        <v>4612.2150170000004</v>
      </c>
      <c r="U263" s="9">
        <v>617337.65752400004</v>
      </c>
      <c r="V263" t="s">
        <v>932</v>
      </c>
    </row>
    <row r="264" spans="1:22" x14ac:dyDescent="0.25">
      <c r="A264" s="70" t="e">
        <f>VLOOKUP(B264,'Lake Assessments'!$D$2:$E$52,2,0)</f>
        <v>#N/A</v>
      </c>
      <c r="B264">
        <v>8002600</v>
      </c>
      <c r="C264" t="s">
        <v>1145</v>
      </c>
      <c r="D264" t="s">
        <v>878</v>
      </c>
      <c r="E264" s="107">
        <v>38965</v>
      </c>
      <c r="F264" s="9">
        <v>13</v>
      </c>
      <c r="G264" s="9">
        <v>17.750406000000002</v>
      </c>
      <c r="H264" s="9">
        <v>160</v>
      </c>
      <c r="I264" s="9">
        <v>121.880078</v>
      </c>
      <c r="J264" s="9">
        <v>5</v>
      </c>
      <c r="K264" s="9">
        <v>0</v>
      </c>
      <c r="L264" s="9">
        <v>13</v>
      </c>
      <c r="M264" s="9">
        <v>0</v>
      </c>
      <c r="N264" s="9">
        <v>17.750406000000002</v>
      </c>
      <c r="O264" s="9">
        <v>-100</v>
      </c>
      <c r="P264" s="9">
        <v>160</v>
      </c>
      <c r="Q264" s="9">
        <v>-100</v>
      </c>
      <c r="R264" s="9">
        <v>121.880078</v>
      </c>
      <c r="S264" s="9" t="s">
        <v>931</v>
      </c>
      <c r="T264" s="9">
        <v>34241.967301999997</v>
      </c>
      <c r="U264" s="9">
        <v>7263971.6292850003</v>
      </c>
      <c r="V264" t="s">
        <v>935</v>
      </c>
    </row>
    <row r="265" spans="1:22" x14ac:dyDescent="0.25">
      <c r="A265" s="70" t="e">
        <f>VLOOKUP(B265,'Lake Assessments'!$D$2:$E$52,2,0)</f>
        <v>#N/A</v>
      </c>
      <c r="B265">
        <v>43006300</v>
      </c>
      <c r="C265" t="s">
        <v>884</v>
      </c>
      <c r="D265" t="s">
        <v>878</v>
      </c>
      <c r="E265" s="107">
        <v>40015</v>
      </c>
      <c r="F265" s="9">
        <v>2</v>
      </c>
      <c r="G265" s="9">
        <v>7.0710680000000004</v>
      </c>
      <c r="H265" s="9">
        <v>-50</v>
      </c>
      <c r="I265" s="9">
        <v>-8.1679499999999994</v>
      </c>
      <c r="J265" s="9">
        <v>1</v>
      </c>
      <c r="K265" s="9">
        <v>2</v>
      </c>
      <c r="L265" s="9">
        <v>2</v>
      </c>
      <c r="M265" s="9">
        <v>7.0710680000000004</v>
      </c>
      <c r="N265" s="9">
        <v>7.0710680000000004</v>
      </c>
      <c r="O265" s="9">
        <v>-50</v>
      </c>
      <c r="P265" s="9">
        <v>-50</v>
      </c>
      <c r="Q265" s="9">
        <v>-8.1679499999999994</v>
      </c>
      <c r="R265" s="9">
        <v>-8.1679499999999994</v>
      </c>
      <c r="S265" s="9" t="s">
        <v>931</v>
      </c>
      <c r="T265" s="9">
        <v>1886.1977340000001</v>
      </c>
      <c r="U265" s="9">
        <v>233672.60680099999</v>
      </c>
      <c r="V265" t="s">
        <v>932</v>
      </c>
    </row>
    <row r="266" spans="1:22" x14ac:dyDescent="0.25">
      <c r="A266" s="70" t="e">
        <f>VLOOKUP(B266,'Lake Assessments'!$D$2:$E$52,2,0)</f>
        <v>#N/A</v>
      </c>
      <c r="B266">
        <v>42011100</v>
      </c>
      <c r="C266" t="s">
        <v>1146</v>
      </c>
      <c r="D266" t="s">
        <v>878</v>
      </c>
      <c r="E266" s="107">
        <v>39979</v>
      </c>
      <c r="F266" s="9">
        <v>3</v>
      </c>
      <c r="G266" s="9">
        <v>8.0829039999999992</v>
      </c>
      <c r="H266" s="9">
        <v>-25</v>
      </c>
      <c r="I266" s="9">
        <v>4.9727759999999996</v>
      </c>
      <c r="J266" s="9">
        <v>1</v>
      </c>
      <c r="K266" s="9">
        <v>3</v>
      </c>
      <c r="L266" s="9">
        <v>3</v>
      </c>
      <c r="M266" s="9">
        <v>8.0829039999999992</v>
      </c>
      <c r="N266" s="9">
        <v>8.0829039999999992</v>
      </c>
      <c r="O266" s="9">
        <v>-25</v>
      </c>
      <c r="P266" s="9">
        <v>-25</v>
      </c>
      <c r="Q266" s="9">
        <v>4.9727759999999996</v>
      </c>
      <c r="R266" s="9">
        <v>4.9727759999999996</v>
      </c>
      <c r="S266" s="9" t="s">
        <v>931</v>
      </c>
      <c r="T266" s="9">
        <v>1738.92</v>
      </c>
      <c r="U266" s="9">
        <v>130172.13584800001</v>
      </c>
      <c r="V266" t="s">
        <v>932</v>
      </c>
    </row>
    <row r="267" spans="1:22" x14ac:dyDescent="0.25">
      <c r="A267" s="70" t="e">
        <f>VLOOKUP(B267,'Lake Assessments'!$D$2:$E$52,2,0)</f>
        <v>#N/A</v>
      </c>
      <c r="B267">
        <v>17003700</v>
      </c>
      <c r="C267" t="s">
        <v>1147</v>
      </c>
      <c r="D267" t="s">
        <v>878</v>
      </c>
      <c r="E267" s="107">
        <v>40021</v>
      </c>
      <c r="F267" s="9">
        <v>4</v>
      </c>
      <c r="G267" s="9">
        <v>11</v>
      </c>
      <c r="H267" s="9">
        <v>0</v>
      </c>
      <c r="I267" s="9">
        <v>42.857143000000001</v>
      </c>
      <c r="J267" s="9">
        <v>2</v>
      </c>
      <c r="K267" s="9">
        <v>1</v>
      </c>
      <c r="L267" s="9">
        <v>4</v>
      </c>
      <c r="M267" s="9">
        <v>3</v>
      </c>
      <c r="N267" s="9">
        <v>11</v>
      </c>
      <c r="O267" s="9">
        <v>-75</v>
      </c>
      <c r="P267" s="9">
        <v>0</v>
      </c>
      <c r="Q267" s="9">
        <v>-61.038961</v>
      </c>
      <c r="R267" s="9">
        <v>42.857143000000001</v>
      </c>
      <c r="S267" s="9" t="s">
        <v>931</v>
      </c>
      <c r="T267" s="9">
        <v>4818.9157080000004</v>
      </c>
      <c r="U267" s="9">
        <v>810964.984589</v>
      </c>
      <c r="V267" t="s">
        <v>935</v>
      </c>
    </row>
    <row r="268" spans="1:22" x14ac:dyDescent="0.25">
      <c r="A268" s="70" t="e">
        <f>VLOOKUP(B268,'Lake Assessments'!$D$2:$E$52,2,0)</f>
        <v>#N/A</v>
      </c>
      <c r="B268">
        <v>42000200</v>
      </c>
      <c r="C268" t="s">
        <v>1148</v>
      </c>
      <c r="D268" t="s">
        <v>878</v>
      </c>
      <c r="E268" s="107">
        <v>41080</v>
      </c>
      <c r="F268" s="9">
        <v>8</v>
      </c>
      <c r="G268" s="9">
        <v>16.263456000000001</v>
      </c>
      <c r="H268" s="9">
        <v>100</v>
      </c>
      <c r="I268" s="9">
        <v>111.213714</v>
      </c>
      <c r="J268" s="9">
        <v>3</v>
      </c>
      <c r="K268" s="9">
        <v>6</v>
      </c>
      <c r="L268" s="9">
        <v>9</v>
      </c>
      <c r="M268" s="9">
        <v>11.022703999999999</v>
      </c>
      <c r="N268" s="9">
        <v>16.263456000000001</v>
      </c>
      <c r="O268" s="9">
        <v>50</v>
      </c>
      <c r="P268" s="9">
        <v>125</v>
      </c>
      <c r="Q268" s="9">
        <v>43.151997999999999</v>
      </c>
      <c r="R268" s="9">
        <v>111.213714</v>
      </c>
      <c r="S268" s="9" t="s">
        <v>931</v>
      </c>
      <c r="T268" s="9">
        <v>7983.0157639999998</v>
      </c>
      <c r="U268" s="9">
        <v>1411009.1364559999</v>
      </c>
      <c r="V268" t="s">
        <v>935</v>
      </c>
    </row>
    <row r="269" spans="1:22" x14ac:dyDescent="0.25">
      <c r="A269" s="70" t="e">
        <f>VLOOKUP(B269,'Lake Assessments'!$D$2:$E$52,2,0)</f>
        <v>#N/A</v>
      </c>
      <c r="B269">
        <v>64005800</v>
      </c>
      <c r="C269" t="s">
        <v>1149</v>
      </c>
      <c r="D269" t="s">
        <v>878</v>
      </c>
      <c r="E269" s="107">
        <v>38929</v>
      </c>
      <c r="F269" s="9">
        <v>6</v>
      </c>
      <c r="G269" s="9">
        <v>15.105187000000001</v>
      </c>
      <c r="H269" s="9">
        <v>50</v>
      </c>
      <c r="I269" s="9">
        <v>96.171256</v>
      </c>
      <c r="J269" s="9">
        <v>1</v>
      </c>
      <c r="K269" s="9">
        <v>6</v>
      </c>
      <c r="L269" s="9">
        <v>6</v>
      </c>
      <c r="M269" s="9">
        <v>15.105187000000001</v>
      </c>
      <c r="N269" s="9">
        <v>15.105187000000001</v>
      </c>
      <c r="O269" s="9">
        <v>50</v>
      </c>
      <c r="P269" s="9">
        <v>50</v>
      </c>
      <c r="Q269" s="9">
        <v>96.171256</v>
      </c>
      <c r="R269" s="9">
        <v>96.171256</v>
      </c>
      <c r="S269" s="9" t="s">
        <v>931</v>
      </c>
      <c r="T269" s="9">
        <v>4546.213033</v>
      </c>
      <c r="U269" s="9">
        <v>226170.76057300001</v>
      </c>
      <c r="V269" t="s">
        <v>935</v>
      </c>
    </row>
    <row r="270" spans="1:22" x14ac:dyDescent="0.25">
      <c r="A270" s="70" t="e">
        <f>VLOOKUP(B270,'Lake Assessments'!$D$2:$E$52,2,0)</f>
        <v>#N/A</v>
      </c>
      <c r="B270">
        <v>51004200</v>
      </c>
      <c r="C270" t="s">
        <v>1150</v>
      </c>
      <c r="D270" t="s">
        <v>941</v>
      </c>
      <c r="E270" s="107">
        <v>41095</v>
      </c>
      <c r="F270" s="9">
        <v>4</v>
      </c>
      <c r="G270" s="9">
        <v>8.5</v>
      </c>
      <c r="H270" s="9">
        <v>0</v>
      </c>
      <c r="I270" s="9">
        <v>10.389609999999999</v>
      </c>
      <c r="J270" s="9">
        <v>1</v>
      </c>
      <c r="K270" s="9">
        <v>4</v>
      </c>
      <c r="L270" s="9">
        <v>4</v>
      </c>
      <c r="M270" s="9">
        <v>8.5</v>
      </c>
      <c r="N270" s="9">
        <v>8.5</v>
      </c>
      <c r="O270" s="9">
        <v>0</v>
      </c>
      <c r="P270" s="9">
        <v>0</v>
      </c>
      <c r="Q270" s="9">
        <v>10.389609999999999</v>
      </c>
      <c r="R270" s="9">
        <v>10.389609999999999</v>
      </c>
      <c r="S270" s="9" t="s">
        <v>931</v>
      </c>
      <c r="T270" s="9">
        <v>3801.5695289999999</v>
      </c>
      <c r="U270" s="9">
        <v>508591.01306500001</v>
      </c>
      <c r="V270" t="s">
        <v>935</v>
      </c>
    </row>
    <row r="271" spans="1:22" x14ac:dyDescent="0.25">
      <c r="A271" s="70" t="e">
        <f>VLOOKUP(B271,'Lake Assessments'!$D$2:$E$52,2,0)</f>
        <v>#N/A</v>
      </c>
      <c r="B271">
        <v>42001300</v>
      </c>
      <c r="C271" t="s">
        <v>1151</v>
      </c>
      <c r="D271" t="s">
        <v>878</v>
      </c>
      <c r="E271" s="107">
        <v>41464</v>
      </c>
      <c r="F271" s="9">
        <v>2</v>
      </c>
      <c r="G271" s="9">
        <v>4.2426409999999999</v>
      </c>
      <c r="H271" s="9">
        <v>-50</v>
      </c>
      <c r="I271" s="9">
        <v>-44.900770000000001</v>
      </c>
      <c r="J271" s="9">
        <v>2</v>
      </c>
      <c r="K271" s="9">
        <v>2</v>
      </c>
      <c r="L271" s="9">
        <v>4</v>
      </c>
      <c r="M271" s="9">
        <v>4.2426409999999999</v>
      </c>
      <c r="N271" s="9">
        <v>9</v>
      </c>
      <c r="O271" s="9">
        <v>-50</v>
      </c>
      <c r="P271" s="9">
        <v>0</v>
      </c>
      <c r="Q271" s="9">
        <v>-44.900770000000001</v>
      </c>
      <c r="R271" s="9">
        <v>16.883116999999999</v>
      </c>
      <c r="S271" s="9" t="s">
        <v>931</v>
      </c>
      <c r="T271" s="9">
        <v>4593.933833</v>
      </c>
      <c r="U271" s="9">
        <v>601473.826612</v>
      </c>
      <c r="V271" t="s">
        <v>932</v>
      </c>
    </row>
    <row r="272" spans="1:22" x14ac:dyDescent="0.25">
      <c r="A272" s="70" t="e">
        <f>VLOOKUP(B272,'Lake Assessments'!$D$2:$E$52,2,0)</f>
        <v>#N/A</v>
      </c>
      <c r="B272">
        <v>51004300</v>
      </c>
      <c r="C272" t="s">
        <v>1015</v>
      </c>
      <c r="D272" t="s">
        <v>878</v>
      </c>
      <c r="E272" s="107">
        <v>37445</v>
      </c>
      <c r="F272" s="9">
        <v>6</v>
      </c>
      <c r="G272" s="9">
        <v>11.8392</v>
      </c>
      <c r="H272" s="9">
        <v>50</v>
      </c>
      <c r="I272" s="9">
        <v>53.755850000000002</v>
      </c>
      <c r="J272" s="9">
        <v>1</v>
      </c>
      <c r="K272" s="9">
        <v>6</v>
      </c>
      <c r="L272" s="9">
        <v>6</v>
      </c>
      <c r="M272" s="9">
        <v>11.8392</v>
      </c>
      <c r="N272" s="9">
        <v>11.8392</v>
      </c>
      <c r="O272" s="9">
        <v>50</v>
      </c>
      <c r="P272" s="9">
        <v>50</v>
      </c>
      <c r="Q272" s="9">
        <v>53.755850000000002</v>
      </c>
      <c r="R272" s="9">
        <v>53.755850000000002</v>
      </c>
      <c r="S272" s="9" t="s">
        <v>931</v>
      </c>
      <c r="T272" s="9">
        <v>4417.5841680000003</v>
      </c>
      <c r="U272" s="9">
        <v>696556.342053</v>
      </c>
      <c r="V272" t="s">
        <v>935</v>
      </c>
    </row>
    <row r="273" spans="1:22" x14ac:dyDescent="0.25">
      <c r="A273" s="70" t="e">
        <f>VLOOKUP(B273,'Lake Assessments'!$D$2:$E$52,2,0)</f>
        <v>#N/A</v>
      </c>
      <c r="B273">
        <v>87003000</v>
      </c>
      <c r="C273" t="s">
        <v>991</v>
      </c>
      <c r="D273" t="s">
        <v>878</v>
      </c>
      <c r="E273" s="107">
        <v>41086</v>
      </c>
      <c r="F273" s="9">
        <v>3</v>
      </c>
      <c r="G273" s="9">
        <v>6.3508529999999999</v>
      </c>
      <c r="H273" s="9">
        <v>-25</v>
      </c>
      <c r="I273" s="9">
        <v>-17.52139</v>
      </c>
      <c r="J273" s="9">
        <v>3</v>
      </c>
      <c r="K273" s="9">
        <v>3</v>
      </c>
      <c r="L273" s="9">
        <v>9</v>
      </c>
      <c r="M273" s="9">
        <v>6.3508529999999999</v>
      </c>
      <c r="N273" s="9">
        <v>15</v>
      </c>
      <c r="O273" s="9">
        <v>-25</v>
      </c>
      <c r="P273" s="9">
        <v>125</v>
      </c>
      <c r="Q273" s="9">
        <v>-17.52139</v>
      </c>
      <c r="R273" s="9">
        <v>94.805194999999998</v>
      </c>
      <c r="S273" s="9" t="s">
        <v>931</v>
      </c>
      <c r="T273" s="9">
        <v>8165.3628580000004</v>
      </c>
      <c r="U273" s="9">
        <v>1961456.1670659999</v>
      </c>
      <c r="V273" t="s">
        <v>932</v>
      </c>
    </row>
    <row r="274" spans="1:22" x14ac:dyDescent="0.25">
      <c r="A274" s="70" t="e">
        <f>VLOOKUP(B274,'Lake Assessments'!$D$2:$E$52,2,0)</f>
        <v>#N/A</v>
      </c>
      <c r="B274">
        <v>87003200</v>
      </c>
      <c r="C274" t="s">
        <v>120</v>
      </c>
      <c r="D274" t="s">
        <v>878</v>
      </c>
      <c r="E274" s="107">
        <v>40723</v>
      </c>
      <c r="F274" s="9">
        <v>1</v>
      </c>
      <c r="G274" s="9">
        <v>3</v>
      </c>
      <c r="H274" s="9">
        <v>-75</v>
      </c>
      <c r="I274" s="9">
        <v>-61.038961</v>
      </c>
      <c r="J274" s="9">
        <v>1</v>
      </c>
      <c r="K274" s="9">
        <v>1</v>
      </c>
      <c r="L274" s="9">
        <v>1</v>
      </c>
      <c r="M274" s="9">
        <v>3</v>
      </c>
      <c r="N274" s="9">
        <v>3</v>
      </c>
      <c r="O274" s="9">
        <v>-75</v>
      </c>
      <c r="P274" s="9">
        <v>-75</v>
      </c>
      <c r="Q274" s="9">
        <v>-61.038961</v>
      </c>
      <c r="R274" s="9">
        <v>-61.038961</v>
      </c>
      <c r="S274" s="9" t="s">
        <v>931</v>
      </c>
      <c r="T274" s="9">
        <v>2830.7501480000001</v>
      </c>
      <c r="U274" s="9">
        <v>329583.65330599999</v>
      </c>
      <c r="V274" t="s">
        <v>932</v>
      </c>
    </row>
    <row r="275" spans="1:22" x14ac:dyDescent="0.25">
      <c r="A275" s="70" t="e">
        <f>VLOOKUP(B275,'Lake Assessments'!$D$2:$E$52,2,0)</f>
        <v>#N/A</v>
      </c>
      <c r="B275">
        <v>64011000</v>
      </c>
      <c r="C275" t="s">
        <v>879</v>
      </c>
      <c r="D275" t="s">
        <v>878</v>
      </c>
      <c r="E275" s="107">
        <v>40045</v>
      </c>
      <c r="F275" s="9">
        <v>0</v>
      </c>
      <c r="G275" s="9">
        <v>0</v>
      </c>
      <c r="H275" s="9">
        <v>-100</v>
      </c>
      <c r="I275" s="9">
        <v>-100</v>
      </c>
      <c r="J275" s="9">
        <v>1</v>
      </c>
      <c r="K275" s="9">
        <v>0</v>
      </c>
      <c r="L275" s="9">
        <v>0</v>
      </c>
      <c r="M275" s="9">
        <v>0</v>
      </c>
      <c r="N275" s="9">
        <v>0</v>
      </c>
      <c r="O275" s="9">
        <v>-100</v>
      </c>
      <c r="P275" s="9">
        <v>-100</v>
      </c>
      <c r="Q275" s="9">
        <v>-100</v>
      </c>
      <c r="R275" s="9">
        <v>-100</v>
      </c>
      <c r="S275" s="9" t="s">
        <v>931</v>
      </c>
      <c r="T275" s="9">
        <v>1535.412386</v>
      </c>
      <c r="U275" s="9">
        <v>131059.732107</v>
      </c>
      <c r="V275" t="s">
        <v>932</v>
      </c>
    </row>
    <row r="276" spans="1:22" x14ac:dyDescent="0.25">
      <c r="A276" s="70" t="e">
        <f>VLOOKUP(B276,'Lake Assessments'!$D$2:$E$52,2,0)</f>
        <v>#N/A</v>
      </c>
      <c r="B276">
        <v>42002000</v>
      </c>
      <c r="C276" t="s">
        <v>1152</v>
      </c>
      <c r="D276" t="s">
        <v>878</v>
      </c>
      <c r="E276" s="107">
        <v>41078</v>
      </c>
      <c r="F276" s="9">
        <v>7</v>
      </c>
      <c r="G276" s="9">
        <v>11.716899</v>
      </c>
      <c r="H276" s="9">
        <v>75</v>
      </c>
      <c r="I276" s="9">
        <v>52.167515000000002</v>
      </c>
      <c r="J276" s="9">
        <v>3</v>
      </c>
      <c r="K276" s="9">
        <v>4</v>
      </c>
      <c r="L276" s="9">
        <v>10</v>
      </c>
      <c r="M276" s="9">
        <v>8.5</v>
      </c>
      <c r="N276" s="9">
        <v>17.076298999999999</v>
      </c>
      <c r="O276" s="9">
        <v>0</v>
      </c>
      <c r="P276" s="9">
        <v>150</v>
      </c>
      <c r="Q276" s="9">
        <v>10.389609999999999</v>
      </c>
      <c r="R276" s="9">
        <v>121.770122</v>
      </c>
      <c r="S276" s="9" t="s">
        <v>931</v>
      </c>
      <c r="T276" s="9">
        <v>6830.0417310000003</v>
      </c>
      <c r="U276" s="9">
        <v>1158007.315532</v>
      </c>
      <c r="V276" t="s">
        <v>935</v>
      </c>
    </row>
    <row r="277" spans="1:22" x14ac:dyDescent="0.25">
      <c r="A277" s="70" t="e">
        <f>VLOOKUP(B277,'Lake Assessments'!$D$2:$E$52,2,0)</f>
        <v>#N/A</v>
      </c>
      <c r="B277">
        <v>64015000</v>
      </c>
      <c r="C277" t="s">
        <v>1153</v>
      </c>
      <c r="D277" t="s">
        <v>878</v>
      </c>
      <c r="E277" s="107">
        <v>36388</v>
      </c>
      <c r="F277" s="9">
        <v>8</v>
      </c>
      <c r="G277" s="9">
        <v>14.849242</v>
      </c>
      <c r="H277" s="9">
        <v>60</v>
      </c>
      <c r="I277" s="9">
        <v>85.615530000000007</v>
      </c>
      <c r="J277" s="9">
        <v>1</v>
      </c>
      <c r="K277" s="9">
        <v>8</v>
      </c>
      <c r="L277" s="9">
        <v>8</v>
      </c>
      <c r="M277" s="9">
        <v>14.849242</v>
      </c>
      <c r="N277" s="9">
        <v>14.849242</v>
      </c>
      <c r="O277" s="9">
        <v>60</v>
      </c>
      <c r="P277" s="9">
        <v>60</v>
      </c>
      <c r="Q277" s="9">
        <v>85.615530000000007</v>
      </c>
      <c r="R277" s="9">
        <v>85.615530000000007</v>
      </c>
      <c r="S277" s="9" t="s">
        <v>931</v>
      </c>
      <c r="T277" s="9">
        <v>2661.4256970000001</v>
      </c>
      <c r="U277" s="9">
        <v>90003.189736999993</v>
      </c>
      <c r="V277" t="s">
        <v>935</v>
      </c>
    </row>
    <row r="278" spans="1:22" x14ac:dyDescent="0.25">
      <c r="A278" s="70" t="e">
        <f>VLOOKUP(B278,'Lake Assessments'!$D$2:$E$52,2,0)</f>
        <v>#N/A</v>
      </c>
      <c r="B278">
        <v>87001900</v>
      </c>
      <c r="C278" t="s">
        <v>1154</v>
      </c>
      <c r="D278" t="s">
        <v>878</v>
      </c>
      <c r="E278" s="107">
        <v>37452</v>
      </c>
      <c r="F278" s="9">
        <v>6</v>
      </c>
      <c r="G278" s="9">
        <v>11.022703999999999</v>
      </c>
      <c r="H278" s="9">
        <v>50</v>
      </c>
      <c r="I278" s="9">
        <v>43.151997999999999</v>
      </c>
      <c r="J278" s="9">
        <v>1</v>
      </c>
      <c r="K278" s="9">
        <v>6</v>
      </c>
      <c r="L278" s="9">
        <v>6</v>
      </c>
      <c r="M278" s="9">
        <v>11.022703999999999</v>
      </c>
      <c r="N278" s="9">
        <v>11.022703999999999</v>
      </c>
      <c r="O278" s="9">
        <v>50</v>
      </c>
      <c r="P278" s="9">
        <v>50</v>
      </c>
      <c r="Q278" s="9">
        <v>43.151997999999999</v>
      </c>
      <c r="R278" s="9">
        <v>43.151997999999999</v>
      </c>
      <c r="S278" s="9" t="s">
        <v>931</v>
      </c>
      <c r="T278" s="9">
        <v>5267.7356019999997</v>
      </c>
      <c r="U278" s="9">
        <v>671155.78569199995</v>
      </c>
      <c r="V278" t="s">
        <v>935</v>
      </c>
    </row>
    <row r="279" spans="1:22" x14ac:dyDescent="0.25">
      <c r="A279" s="70" t="e">
        <f>VLOOKUP(B279,'Lake Assessments'!$D$2:$E$52,2,0)</f>
        <v>#N/A</v>
      </c>
      <c r="B279">
        <v>87001700</v>
      </c>
      <c r="C279" t="s">
        <v>1155</v>
      </c>
      <c r="D279" t="s">
        <v>878</v>
      </c>
      <c r="E279" s="107">
        <v>40385</v>
      </c>
      <c r="F279" s="9">
        <v>2</v>
      </c>
      <c r="G279" s="9">
        <v>7.0710680000000004</v>
      </c>
      <c r="H279" s="9">
        <v>-50</v>
      </c>
      <c r="I279" s="9">
        <v>-8.1679499999999994</v>
      </c>
      <c r="J279" s="9">
        <v>2</v>
      </c>
      <c r="K279" s="9">
        <v>2</v>
      </c>
      <c r="L279" s="9">
        <v>2</v>
      </c>
      <c r="M279" s="9">
        <v>5.656854</v>
      </c>
      <c r="N279" s="9">
        <v>7.0710680000000004</v>
      </c>
      <c r="O279" s="9">
        <v>-50</v>
      </c>
      <c r="P279" s="9">
        <v>-50</v>
      </c>
      <c r="Q279" s="9">
        <v>-26.53436</v>
      </c>
      <c r="R279" s="9">
        <v>-8.1679499999999994</v>
      </c>
      <c r="S279" s="9" t="s">
        <v>931</v>
      </c>
      <c r="T279" s="9">
        <v>1823.8475169999999</v>
      </c>
      <c r="U279" s="9">
        <v>16495.575418</v>
      </c>
      <c r="V279" t="s">
        <v>932</v>
      </c>
    </row>
    <row r="280" spans="1:22" x14ac:dyDescent="0.25">
      <c r="A280" s="70" t="e">
        <f>VLOOKUP(B280,'Lake Assessments'!$D$2:$E$52,2,0)</f>
        <v>#N/A</v>
      </c>
      <c r="B280">
        <v>87001600</v>
      </c>
      <c r="C280" t="s">
        <v>1156</v>
      </c>
      <c r="D280" t="s">
        <v>878</v>
      </c>
      <c r="E280" s="107">
        <v>41506</v>
      </c>
      <c r="F280" s="9">
        <v>8</v>
      </c>
      <c r="G280" s="9">
        <v>16.617008999999999</v>
      </c>
      <c r="H280" s="9">
        <v>100</v>
      </c>
      <c r="I280" s="9">
        <v>115.805316</v>
      </c>
      <c r="J280" s="9">
        <v>3</v>
      </c>
      <c r="K280" s="9">
        <v>1</v>
      </c>
      <c r="L280" s="9">
        <v>8</v>
      </c>
      <c r="M280" s="9">
        <v>3</v>
      </c>
      <c r="N280" s="9">
        <v>16.617008999999999</v>
      </c>
      <c r="O280" s="9">
        <v>-75</v>
      </c>
      <c r="P280" s="9">
        <v>100</v>
      </c>
      <c r="Q280" s="9">
        <v>-61.038961</v>
      </c>
      <c r="R280" s="9">
        <v>115.805316</v>
      </c>
      <c r="S280" s="9" t="s">
        <v>931</v>
      </c>
      <c r="T280" s="9">
        <v>8837.2624209999994</v>
      </c>
      <c r="U280" s="9">
        <v>1544035.4065060001</v>
      </c>
      <c r="V280" t="s">
        <v>935</v>
      </c>
    </row>
    <row r="281" spans="1:22" x14ac:dyDescent="0.25">
      <c r="A281" s="70" t="e">
        <f>VLOOKUP(B281,'Lake Assessments'!$D$2:$E$52,2,0)</f>
        <v>#N/A</v>
      </c>
      <c r="B281">
        <v>42005200</v>
      </c>
      <c r="C281" t="s">
        <v>930</v>
      </c>
      <c r="D281" t="s">
        <v>878</v>
      </c>
      <c r="E281" s="107">
        <v>38894</v>
      </c>
      <c r="F281" s="9">
        <v>3</v>
      </c>
      <c r="G281" s="9">
        <v>6.3508529999999999</v>
      </c>
      <c r="H281" s="9">
        <v>-25</v>
      </c>
      <c r="I281" s="9">
        <v>-17.52139</v>
      </c>
      <c r="J281" s="9">
        <v>2</v>
      </c>
      <c r="K281" s="9">
        <v>2</v>
      </c>
      <c r="L281" s="9">
        <v>3</v>
      </c>
      <c r="M281" s="9">
        <v>6.3508529999999999</v>
      </c>
      <c r="N281" s="9">
        <v>7.7781750000000001</v>
      </c>
      <c r="O281" s="9">
        <v>-50</v>
      </c>
      <c r="P281" s="9">
        <v>-25</v>
      </c>
      <c r="Q281" s="9">
        <v>-17.52139</v>
      </c>
      <c r="R281" s="9">
        <v>1.0152540000000001</v>
      </c>
      <c r="S281" s="9" t="s">
        <v>1157</v>
      </c>
      <c r="T281" s="9">
        <v>6224.0630979999996</v>
      </c>
      <c r="U281" s="9">
        <v>1534296.003766</v>
      </c>
      <c r="V281" t="s">
        <v>932</v>
      </c>
    </row>
    <row r="282" spans="1:22" x14ac:dyDescent="0.25">
      <c r="A282" s="70" t="e">
        <f>VLOOKUP(B282,'Lake Assessments'!$D$2:$E$52,2,0)</f>
        <v>#N/A</v>
      </c>
      <c r="B282">
        <v>42009300</v>
      </c>
      <c r="C282" t="s">
        <v>245</v>
      </c>
      <c r="D282" t="s">
        <v>878</v>
      </c>
      <c r="E282" s="107">
        <v>37816</v>
      </c>
      <c r="F282" s="9">
        <v>3</v>
      </c>
      <c r="G282" s="9">
        <v>9.2376039999999993</v>
      </c>
      <c r="H282" s="9">
        <v>-25</v>
      </c>
      <c r="I282" s="9">
        <v>19.968886999999999</v>
      </c>
      <c r="J282" s="9">
        <v>2</v>
      </c>
      <c r="K282" s="9">
        <v>2</v>
      </c>
      <c r="L282" s="9">
        <v>3</v>
      </c>
      <c r="M282" s="9">
        <v>7.7781750000000001</v>
      </c>
      <c r="N282" s="9">
        <v>9.2376039999999993</v>
      </c>
      <c r="O282" s="9">
        <v>-50</v>
      </c>
      <c r="P282" s="9">
        <v>-25</v>
      </c>
      <c r="Q282" s="9">
        <v>1.0152540000000001</v>
      </c>
      <c r="R282" s="9">
        <v>19.968886999999999</v>
      </c>
      <c r="S282" s="9" t="s">
        <v>1157</v>
      </c>
      <c r="T282" s="9">
        <v>3138.9513999999999</v>
      </c>
      <c r="U282" s="9">
        <v>605979.04614899994</v>
      </c>
      <c r="V282" t="s">
        <v>932</v>
      </c>
    </row>
    <row r="283" spans="1:22" x14ac:dyDescent="0.25">
      <c r="A283" s="70" t="e">
        <f>VLOOKUP(B283,'Lake Assessments'!$D$2:$E$52,2,0)</f>
        <v>#N/A</v>
      </c>
      <c r="B283">
        <v>42001400</v>
      </c>
      <c r="C283" t="s">
        <v>951</v>
      </c>
      <c r="D283" t="s">
        <v>878</v>
      </c>
      <c r="E283" s="107">
        <v>41088</v>
      </c>
      <c r="F283" s="9">
        <v>1</v>
      </c>
      <c r="G283" s="9">
        <v>7</v>
      </c>
      <c r="H283" s="9">
        <v>-75</v>
      </c>
      <c r="I283" s="9">
        <v>-9.0909089999999999</v>
      </c>
      <c r="J283" s="9">
        <v>3</v>
      </c>
      <c r="K283" s="9">
        <v>1</v>
      </c>
      <c r="L283" s="9">
        <v>7</v>
      </c>
      <c r="M283" s="9">
        <v>7</v>
      </c>
      <c r="N283" s="9">
        <v>12.094863</v>
      </c>
      <c r="O283" s="9">
        <v>-75</v>
      </c>
      <c r="P283" s="9">
        <v>75</v>
      </c>
      <c r="Q283" s="9">
        <v>-9.0909089999999999</v>
      </c>
      <c r="R283" s="9">
        <v>57.076144999999997</v>
      </c>
      <c r="S283" s="9" t="s">
        <v>931</v>
      </c>
      <c r="T283" s="9">
        <v>6033.072091</v>
      </c>
      <c r="U283" s="9">
        <v>1548329.045221</v>
      </c>
      <c r="V283" t="s">
        <v>932</v>
      </c>
    </row>
    <row r="284" spans="1:22" x14ac:dyDescent="0.25">
      <c r="A284" s="70" t="e">
        <f>VLOOKUP(B284,'Lake Assessments'!$D$2:$E$52,2,0)</f>
        <v>#N/A</v>
      </c>
      <c r="B284">
        <v>87009800</v>
      </c>
      <c r="C284" t="s">
        <v>879</v>
      </c>
      <c r="D284" t="s">
        <v>878</v>
      </c>
      <c r="E284" s="107">
        <v>41478</v>
      </c>
      <c r="F284" s="9">
        <v>4</v>
      </c>
      <c r="G284" s="9">
        <v>10.5</v>
      </c>
      <c r="H284" s="9">
        <v>0</v>
      </c>
      <c r="I284" s="9">
        <v>36.363636</v>
      </c>
      <c r="J284" s="9">
        <v>3</v>
      </c>
      <c r="K284" s="9">
        <v>4</v>
      </c>
      <c r="L284" s="9">
        <v>6</v>
      </c>
      <c r="M284" s="9">
        <v>10.5</v>
      </c>
      <c r="N284" s="9">
        <v>14.288690000000001</v>
      </c>
      <c r="O284" s="9">
        <v>0</v>
      </c>
      <c r="P284" s="9">
        <v>50</v>
      </c>
      <c r="Q284" s="9">
        <v>36.363636</v>
      </c>
      <c r="R284" s="9">
        <v>85.567404999999994</v>
      </c>
      <c r="S284" s="9" t="s">
        <v>931</v>
      </c>
      <c r="T284" s="9">
        <v>3364.4572549999998</v>
      </c>
      <c r="U284" s="9">
        <v>154418.7285</v>
      </c>
      <c r="V284" t="s">
        <v>935</v>
      </c>
    </row>
    <row r="285" spans="1:22" x14ac:dyDescent="0.25">
      <c r="A285" s="70" t="e">
        <f>VLOOKUP(B285,'Lake Assessments'!$D$2:$E$52,2,0)</f>
        <v>#N/A</v>
      </c>
      <c r="B285">
        <v>51006200</v>
      </c>
      <c r="C285" t="s">
        <v>1128</v>
      </c>
      <c r="D285" t="s">
        <v>878</v>
      </c>
      <c r="E285" s="107">
        <v>41485</v>
      </c>
      <c r="F285" s="9">
        <v>8</v>
      </c>
      <c r="G285" s="9">
        <v>16.617008999999999</v>
      </c>
      <c r="H285" s="9">
        <v>100</v>
      </c>
      <c r="I285" s="9">
        <v>115.805316</v>
      </c>
      <c r="J285" s="9">
        <v>8</v>
      </c>
      <c r="K285" s="9">
        <v>2</v>
      </c>
      <c r="L285" s="9">
        <v>9</v>
      </c>
      <c r="M285" s="9">
        <v>5.656854</v>
      </c>
      <c r="N285" s="9">
        <v>17.333333</v>
      </c>
      <c r="O285" s="9">
        <v>-50</v>
      </c>
      <c r="P285" s="9">
        <v>125</v>
      </c>
      <c r="Q285" s="9">
        <v>-26.53436</v>
      </c>
      <c r="R285" s="9">
        <v>125.108225</v>
      </c>
      <c r="S285" s="9" t="s">
        <v>1157</v>
      </c>
      <c r="T285" s="9">
        <v>7820.4616820000001</v>
      </c>
      <c r="U285" s="9">
        <v>1094119.1772060001</v>
      </c>
      <c r="V285" t="s">
        <v>935</v>
      </c>
    </row>
    <row r="286" spans="1:22" x14ac:dyDescent="0.25">
      <c r="A286" s="70" t="e">
        <f>VLOOKUP(B286,'Lake Assessments'!$D$2:$E$52,2,0)</f>
        <v>#N/A</v>
      </c>
      <c r="B286">
        <v>42004300</v>
      </c>
      <c r="C286" t="s">
        <v>1158</v>
      </c>
      <c r="D286" t="s">
        <v>878</v>
      </c>
      <c r="E286" s="107">
        <v>39983</v>
      </c>
      <c r="F286" s="9">
        <v>3</v>
      </c>
      <c r="G286" s="9">
        <v>8.0829039999999992</v>
      </c>
      <c r="H286" s="9">
        <v>-25</v>
      </c>
      <c r="I286" s="9">
        <v>4.9727759999999996</v>
      </c>
      <c r="J286" s="9">
        <v>1</v>
      </c>
      <c r="K286" s="9">
        <v>3</v>
      </c>
      <c r="L286" s="9">
        <v>3</v>
      </c>
      <c r="M286" s="9">
        <v>8.0829039999999992</v>
      </c>
      <c r="N286" s="9">
        <v>8.0829039999999992</v>
      </c>
      <c r="O286" s="9">
        <v>-25</v>
      </c>
      <c r="P286" s="9">
        <v>-25</v>
      </c>
      <c r="Q286" s="9">
        <v>4.9727759999999996</v>
      </c>
      <c r="R286" s="9">
        <v>4.9727759999999996</v>
      </c>
      <c r="S286" s="9" t="s">
        <v>1157</v>
      </c>
      <c r="T286" s="9">
        <v>4092.3394619999999</v>
      </c>
      <c r="U286" s="9">
        <v>676172.99071399996</v>
      </c>
      <c r="V286" t="s">
        <v>932</v>
      </c>
    </row>
    <row r="287" spans="1:22" x14ac:dyDescent="0.25">
      <c r="A287" s="70" t="e">
        <f>VLOOKUP(B287,'Lake Assessments'!$D$2:$E$52,2,0)</f>
        <v>#N/A</v>
      </c>
      <c r="B287">
        <v>87006000</v>
      </c>
      <c r="C287" t="s">
        <v>1159</v>
      </c>
      <c r="D287" t="s">
        <v>878</v>
      </c>
      <c r="E287" s="107">
        <v>38201</v>
      </c>
      <c r="F287" s="9">
        <v>4</v>
      </c>
      <c r="G287" s="9">
        <v>9.5</v>
      </c>
      <c r="H287" s="9">
        <v>0</v>
      </c>
      <c r="I287" s="9">
        <v>23.376622999999999</v>
      </c>
      <c r="J287" s="9">
        <v>1</v>
      </c>
      <c r="K287" s="9">
        <v>4</v>
      </c>
      <c r="L287" s="9">
        <v>4</v>
      </c>
      <c r="M287" s="9">
        <v>9.5</v>
      </c>
      <c r="N287" s="9">
        <v>9.5</v>
      </c>
      <c r="O287" s="9">
        <v>0</v>
      </c>
      <c r="P287" s="9">
        <v>0</v>
      </c>
      <c r="Q287" s="9">
        <v>23.376622999999999</v>
      </c>
      <c r="R287" s="9">
        <v>23.376622999999999</v>
      </c>
      <c r="S287" s="9" t="s">
        <v>931</v>
      </c>
      <c r="T287" s="9">
        <v>5005.9299940000001</v>
      </c>
      <c r="U287" s="9">
        <v>671821.14314399997</v>
      </c>
      <c r="V287" t="s">
        <v>935</v>
      </c>
    </row>
    <row r="288" spans="1:22" x14ac:dyDescent="0.25">
      <c r="A288" s="70" t="e">
        <f>VLOOKUP(B288,'Lake Assessments'!$D$2:$E$52,2,0)</f>
        <v>#N/A</v>
      </c>
      <c r="B288">
        <v>42010800</v>
      </c>
      <c r="C288" t="s">
        <v>1160</v>
      </c>
      <c r="D288" t="s">
        <v>878</v>
      </c>
      <c r="E288" s="107">
        <v>41141</v>
      </c>
      <c r="F288" s="9">
        <v>2</v>
      </c>
      <c r="G288" s="9">
        <v>7.0710680000000004</v>
      </c>
      <c r="H288" s="9">
        <v>-50</v>
      </c>
      <c r="I288" s="9">
        <v>-8.1679499999999994</v>
      </c>
      <c r="J288" s="9">
        <v>1</v>
      </c>
      <c r="K288" s="9">
        <v>2</v>
      </c>
      <c r="L288" s="9">
        <v>2</v>
      </c>
      <c r="M288" s="9">
        <v>7.0710680000000004</v>
      </c>
      <c r="N288" s="9">
        <v>7.0710680000000004</v>
      </c>
      <c r="O288" s="9">
        <v>-50</v>
      </c>
      <c r="P288" s="9">
        <v>-50</v>
      </c>
      <c r="Q288" s="9">
        <v>-8.1679499999999994</v>
      </c>
      <c r="R288" s="9">
        <v>-8.1679499999999994</v>
      </c>
      <c r="S288" s="9" t="s">
        <v>1157</v>
      </c>
      <c r="T288" s="9">
        <v>2362.64212</v>
      </c>
      <c r="U288" s="9">
        <v>191258.367</v>
      </c>
      <c r="V288" t="s">
        <v>932</v>
      </c>
    </row>
    <row r="289" spans="1:22" x14ac:dyDescent="0.25">
      <c r="A289" s="70" t="e">
        <f>VLOOKUP(B289,'Lake Assessments'!$D$2:$E$52,2,0)</f>
        <v>#N/A</v>
      </c>
      <c r="B289">
        <v>42003200</v>
      </c>
      <c r="C289" t="s">
        <v>1161</v>
      </c>
      <c r="D289" t="s">
        <v>878</v>
      </c>
      <c r="E289" s="107">
        <v>41066</v>
      </c>
      <c r="F289" s="9">
        <v>1</v>
      </c>
      <c r="G289" s="9">
        <v>3</v>
      </c>
      <c r="H289" s="9">
        <v>-75</v>
      </c>
      <c r="I289" s="9">
        <v>-61.038961</v>
      </c>
      <c r="J289" s="9">
        <v>2</v>
      </c>
      <c r="K289" s="9">
        <v>1</v>
      </c>
      <c r="L289" s="9">
        <v>1</v>
      </c>
      <c r="M289" s="9">
        <v>3</v>
      </c>
      <c r="N289" s="9">
        <v>3</v>
      </c>
      <c r="O289" s="9">
        <v>-75</v>
      </c>
      <c r="P289" s="9">
        <v>-75</v>
      </c>
      <c r="Q289" s="9">
        <v>-61.038961</v>
      </c>
      <c r="R289" s="9">
        <v>-61.038961</v>
      </c>
      <c r="S289" s="9" t="s">
        <v>1157</v>
      </c>
      <c r="T289" s="9">
        <v>2728.7134270000001</v>
      </c>
      <c r="U289" s="9">
        <v>448727.76080400002</v>
      </c>
      <c r="V289" t="s">
        <v>932</v>
      </c>
    </row>
    <row r="290" spans="1:22" x14ac:dyDescent="0.25">
      <c r="A290" s="70" t="e">
        <f>VLOOKUP(B290,'Lake Assessments'!$D$2:$E$52,2,0)</f>
        <v>#N/A</v>
      </c>
      <c r="B290">
        <v>42002900</v>
      </c>
      <c r="C290" t="s">
        <v>615</v>
      </c>
      <c r="D290" t="s">
        <v>878</v>
      </c>
      <c r="E290" s="107">
        <v>40014</v>
      </c>
      <c r="F290" s="9">
        <v>4</v>
      </c>
      <c r="G290" s="9">
        <v>10</v>
      </c>
      <c r="H290" s="9">
        <v>0</v>
      </c>
      <c r="I290" s="9">
        <v>29.87013</v>
      </c>
      <c r="J290" s="9">
        <v>1</v>
      </c>
      <c r="K290" s="9">
        <v>4</v>
      </c>
      <c r="L290" s="9">
        <v>4</v>
      </c>
      <c r="M290" s="9">
        <v>10</v>
      </c>
      <c r="N290" s="9">
        <v>10</v>
      </c>
      <c r="O290" s="9">
        <v>0</v>
      </c>
      <c r="P290" s="9">
        <v>0</v>
      </c>
      <c r="Q290" s="9">
        <v>29.87013</v>
      </c>
      <c r="R290" s="9">
        <v>29.87013</v>
      </c>
      <c r="S290" s="9" t="s">
        <v>1157</v>
      </c>
      <c r="T290" s="9">
        <v>6079.4516819999999</v>
      </c>
      <c r="U290" s="9">
        <v>738599.68766199995</v>
      </c>
      <c r="V290" t="s">
        <v>935</v>
      </c>
    </row>
    <row r="291" spans="1:22" x14ac:dyDescent="0.25">
      <c r="A291" s="70" t="e">
        <f>VLOOKUP(B291,'Lake Assessments'!$D$2:$E$52,2,0)</f>
        <v>#N/A</v>
      </c>
      <c r="B291">
        <v>87006100</v>
      </c>
      <c r="C291" t="s">
        <v>1162</v>
      </c>
      <c r="D291" t="s">
        <v>878</v>
      </c>
      <c r="E291" s="107">
        <v>40391</v>
      </c>
      <c r="F291" s="9">
        <v>4</v>
      </c>
      <c r="G291" s="9">
        <v>10</v>
      </c>
      <c r="H291" s="9">
        <v>0</v>
      </c>
      <c r="I291" s="9">
        <v>29.87013</v>
      </c>
      <c r="J291" s="9">
        <v>1</v>
      </c>
      <c r="K291" s="9">
        <v>4</v>
      </c>
      <c r="L291" s="9">
        <v>4</v>
      </c>
      <c r="M291" s="9">
        <v>10</v>
      </c>
      <c r="N291" s="9">
        <v>10</v>
      </c>
      <c r="O291" s="9">
        <v>0</v>
      </c>
      <c r="P291" s="9">
        <v>0</v>
      </c>
      <c r="Q291" s="9">
        <v>29.87013</v>
      </c>
      <c r="R291" s="9">
        <v>29.87013</v>
      </c>
      <c r="S291" s="9" t="s">
        <v>931</v>
      </c>
      <c r="T291" s="9">
        <v>3237.9503970000001</v>
      </c>
      <c r="U291" s="9">
        <v>508425.73187800002</v>
      </c>
      <c r="V291" t="s">
        <v>935</v>
      </c>
    </row>
    <row r="292" spans="1:22" x14ac:dyDescent="0.25">
      <c r="A292" s="70" t="e">
        <f>VLOOKUP(B292,'Lake Assessments'!$D$2:$E$52,2,0)</f>
        <v>#N/A</v>
      </c>
      <c r="B292">
        <v>42004700</v>
      </c>
      <c r="C292" t="s">
        <v>1163</v>
      </c>
      <c r="D292" t="s">
        <v>878</v>
      </c>
      <c r="E292" s="107">
        <v>38887</v>
      </c>
      <c r="F292" s="9">
        <v>3</v>
      </c>
      <c r="G292" s="9">
        <v>8.0829039999999992</v>
      </c>
      <c r="H292" s="9">
        <v>-25</v>
      </c>
      <c r="I292" s="9">
        <v>4.9727759999999996</v>
      </c>
      <c r="J292" s="9">
        <v>2</v>
      </c>
      <c r="K292" s="9">
        <v>3</v>
      </c>
      <c r="L292" s="9">
        <v>3</v>
      </c>
      <c r="M292" s="9">
        <v>8.0829039999999992</v>
      </c>
      <c r="N292" s="9">
        <v>8.0829039999999992</v>
      </c>
      <c r="O292" s="9">
        <v>-25</v>
      </c>
      <c r="P292" s="9">
        <v>-25</v>
      </c>
      <c r="Q292" s="9">
        <v>4.9727759999999996</v>
      </c>
      <c r="R292" s="9">
        <v>4.9727759999999996</v>
      </c>
      <c r="S292" s="9" t="s">
        <v>1157</v>
      </c>
      <c r="T292" s="9">
        <v>7641.2456199999997</v>
      </c>
      <c r="U292" s="9">
        <v>1624133.002171</v>
      </c>
      <c r="V292" t="s">
        <v>932</v>
      </c>
    </row>
    <row r="293" spans="1:22" x14ac:dyDescent="0.25">
      <c r="A293" s="70" t="e">
        <f>VLOOKUP(B293,'Lake Assessments'!$D$2:$E$52,2,0)</f>
        <v>#N/A</v>
      </c>
      <c r="B293">
        <v>51008901</v>
      </c>
      <c r="C293" t="s">
        <v>1164</v>
      </c>
      <c r="D293" t="s">
        <v>941</v>
      </c>
      <c r="E293" s="107">
        <v>39644</v>
      </c>
      <c r="F293" s="9">
        <v>2</v>
      </c>
      <c r="G293" s="9">
        <v>5.656854</v>
      </c>
      <c r="H293" s="9">
        <v>-50</v>
      </c>
      <c r="I293" s="9">
        <v>-26.53436</v>
      </c>
      <c r="J293" s="9">
        <v>1</v>
      </c>
      <c r="K293" s="9">
        <v>2</v>
      </c>
      <c r="L293" s="9">
        <v>2</v>
      </c>
      <c r="M293" s="9">
        <v>5.656854</v>
      </c>
      <c r="N293" s="9">
        <v>5.656854</v>
      </c>
      <c r="O293" s="9">
        <v>-50</v>
      </c>
      <c r="P293" s="9">
        <v>-50</v>
      </c>
      <c r="Q293" s="9">
        <v>-26.53436</v>
      </c>
      <c r="R293" s="9">
        <v>-26.53436</v>
      </c>
      <c r="S293" s="9" t="s">
        <v>1157</v>
      </c>
      <c r="T293" s="9">
        <v>2305.8458129999999</v>
      </c>
      <c r="U293" s="9">
        <v>172000.094174</v>
      </c>
      <c r="V293" t="s">
        <v>932</v>
      </c>
    </row>
    <row r="294" spans="1:22" x14ac:dyDescent="0.25">
      <c r="A294" s="70" t="e">
        <f>VLOOKUP(B294,'Lake Assessments'!$D$2:$E$52,2,0)</f>
        <v>#N/A</v>
      </c>
      <c r="B294">
        <v>42007800</v>
      </c>
      <c r="C294" t="s">
        <v>991</v>
      </c>
      <c r="D294" t="s">
        <v>878</v>
      </c>
      <c r="E294" s="107">
        <v>35261</v>
      </c>
      <c r="F294" s="9">
        <v>5</v>
      </c>
      <c r="G294" s="9">
        <v>11.627553000000001</v>
      </c>
      <c r="H294" s="9">
        <v>25</v>
      </c>
      <c r="I294" s="9">
        <v>51.007187999999999</v>
      </c>
      <c r="J294" s="9">
        <v>1</v>
      </c>
      <c r="K294" s="9">
        <v>5</v>
      </c>
      <c r="L294" s="9">
        <v>5</v>
      </c>
      <c r="M294" s="9">
        <v>11.627553000000001</v>
      </c>
      <c r="N294" s="9">
        <v>11.627553000000001</v>
      </c>
      <c r="O294" s="9">
        <v>25</v>
      </c>
      <c r="P294" s="9">
        <v>25</v>
      </c>
      <c r="Q294" s="9">
        <v>51.007187999999999</v>
      </c>
      <c r="R294" s="9">
        <v>51.007187999999999</v>
      </c>
      <c r="S294" s="9" t="s">
        <v>1157</v>
      </c>
      <c r="T294" s="9">
        <v>5621.4070739999997</v>
      </c>
      <c r="U294" s="9">
        <v>1508693.9675799999</v>
      </c>
      <c r="V294" t="s">
        <v>935</v>
      </c>
    </row>
    <row r="295" spans="1:22" x14ac:dyDescent="0.25">
      <c r="A295" s="70" t="e">
        <f>VLOOKUP(B295,'Lake Assessments'!$D$2:$E$52,2,0)</f>
        <v>#N/A</v>
      </c>
      <c r="B295">
        <v>51007900</v>
      </c>
      <c r="C295" t="s">
        <v>1166</v>
      </c>
      <c r="D295" t="s">
        <v>878</v>
      </c>
      <c r="E295" s="107">
        <v>38875</v>
      </c>
      <c r="F295" s="9">
        <v>1</v>
      </c>
      <c r="G295" s="9">
        <v>3</v>
      </c>
      <c r="H295" s="9">
        <v>-75</v>
      </c>
      <c r="I295" s="9">
        <v>-61.038961</v>
      </c>
      <c r="J295" s="9">
        <v>1</v>
      </c>
      <c r="K295" s="9">
        <v>1</v>
      </c>
      <c r="L295" s="9">
        <v>1</v>
      </c>
      <c r="M295" s="9">
        <v>3</v>
      </c>
      <c r="N295" s="9">
        <v>3</v>
      </c>
      <c r="O295" s="9">
        <v>-75</v>
      </c>
      <c r="P295" s="9">
        <v>-75</v>
      </c>
      <c r="Q295" s="9">
        <v>-61.038961</v>
      </c>
      <c r="R295" s="9">
        <v>-61.038961</v>
      </c>
      <c r="S295" s="9" t="s">
        <v>1157</v>
      </c>
      <c r="T295" s="9">
        <v>930.02053000000001</v>
      </c>
      <c r="U295" s="9">
        <v>26791.164718</v>
      </c>
      <c r="V295" t="s">
        <v>932</v>
      </c>
    </row>
    <row r="296" spans="1:22" x14ac:dyDescent="0.25">
      <c r="A296" s="70" t="e">
        <f>VLOOKUP(B296,'Lake Assessments'!$D$2:$E$52,2,0)</f>
        <v>#N/A</v>
      </c>
      <c r="B296">
        <v>42009600</v>
      </c>
      <c r="C296" t="s">
        <v>1167</v>
      </c>
      <c r="D296" t="s">
        <v>878</v>
      </c>
      <c r="E296" s="107">
        <v>36360</v>
      </c>
      <c r="F296" s="9">
        <v>6</v>
      </c>
      <c r="G296" s="9">
        <v>12.247449</v>
      </c>
      <c r="H296" s="9">
        <v>50</v>
      </c>
      <c r="I296" s="9">
        <v>59.057775999999997</v>
      </c>
      <c r="J296" s="9">
        <v>1</v>
      </c>
      <c r="K296" s="9">
        <v>6</v>
      </c>
      <c r="L296" s="9">
        <v>6</v>
      </c>
      <c r="M296" s="9">
        <v>12.247449</v>
      </c>
      <c r="N296" s="9">
        <v>12.247449</v>
      </c>
      <c r="O296" s="9">
        <v>50</v>
      </c>
      <c r="P296" s="9">
        <v>50</v>
      </c>
      <c r="Q296" s="9">
        <v>59.057775999999997</v>
      </c>
      <c r="R296" s="9">
        <v>59.057775999999997</v>
      </c>
      <c r="S296" s="9" t="s">
        <v>1157</v>
      </c>
      <c r="T296" s="9">
        <v>4622.4526649999998</v>
      </c>
      <c r="U296" s="9">
        <v>686881.75364699995</v>
      </c>
      <c r="V296" t="s">
        <v>935</v>
      </c>
    </row>
    <row r="297" spans="1:22" x14ac:dyDescent="0.25">
      <c r="A297" s="70" t="e">
        <f>VLOOKUP(B297,'Lake Assessments'!$D$2:$E$52,2,0)</f>
        <v>#N/A</v>
      </c>
      <c r="B297">
        <v>42003700</v>
      </c>
      <c r="C297" t="s">
        <v>1168</v>
      </c>
      <c r="D297" t="s">
        <v>941</v>
      </c>
      <c r="E297" s="107">
        <v>41107</v>
      </c>
      <c r="F297" s="9">
        <v>0</v>
      </c>
      <c r="G297" s="9">
        <v>0</v>
      </c>
      <c r="H297" s="9">
        <v>-100</v>
      </c>
      <c r="I297" s="9">
        <v>-100</v>
      </c>
      <c r="J297" s="9">
        <v>1</v>
      </c>
      <c r="K297" s="9">
        <v>0</v>
      </c>
      <c r="L297" s="9">
        <v>0</v>
      </c>
      <c r="M297" s="9">
        <v>0</v>
      </c>
      <c r="N297" s="9">
        <v>0</v>
      </c>
      <c r="O297" s="9">
        <v>-100</v>
      </c>
      <c r="P297" s="9">
        <v>-100</v>
      </c>
      <c r="Q297" s="9">
        <v>-100</v>
      </c>
      <c r="R297" s="9">
        <v>-100</v>
      </c>
      <c r="S297" s="9" t="s">
        <v>931</v>
      </c>
      <c r="T297" s="9">
        <v>5677.1570899999997</v>
      </c>
      <c r="U297" s="9">
        <v>1012793.366167</v>
      </c>
      <c r="V297" t="s">
        <v>932</v>
      </c>
    </row>
    <row r="298" spans="1:22" x14ac:dyDescent="0.25">
      <c r="A298" s="70" t="e">
        <f>VLOOKUP(B298,'Lake Assessments'!$D$2:$E$52,2,0)</f>
        <v>#N/A</v>
      </c>
      <c r="B298">
        <v>51009100</v>
      </c>
      <c r="C298" t="s">
        <v>1169</v>
      </c>
      <c r="D298" t="s">
        <v>878</v>
      </c>
      <c r="E298" s="107">
        <v>40386</v>
      </c>
      <c r="F298" s="9">
        <v>1</v>
      </c>
      <c r="G298" s="9">
        <v>8</v>
      </c>
      <c r="H298" s="9">
        <v>-75</v>
      </c>
      <c r="I298" s="9">
        <v>3.8961039999999998</v>
      </c>
      <c r="J298" s="9">
        <v>2</v>
      </c>
      <c r="K298" s="9">
        <v>0</v>
      </c>
      <c r="L298" s="9">
        <v>1</v>
      </c>
      <c r="M298" s="9">
        <v>0</v>
      </c>
      <c r="N298" s="9">
        <v>8</v>
      </c>
      <c r="O298" s="9">
        <v>-100</v>
      </c>
      <c r="P298" s="9">
        <v>-75</v>
      </c>
      <c r="Q298" s="9">
        <v>-100</v>
      </c>
      <c r="R298" s="9">
        <v>3.8961039999999998</v>
      </c>
      <c r="S298" s="9" t="s">
        <v>1157</v>
      </c>
      <c r="T298" s="9">
        <v>634.21681899999999</v>
      </c>
      <c r="U298" s="9">
        <v>27140.225049000001</v>
      </c>
      <c r="V298" t="s">
        <v>932</v>
      </c>
    </row>
    <row r="299" spans="1:22" x14ac:dyDescent="0.25">
      <c r="A299" s="70" t="e">
        <f>VLOOKUP(B299,'Lake Assessments'!$D$2:$E$52,2,0)</f>
        <v>#N/A</v>
      </c>
      <c r="B299">
        <v>51004100</v>
      </c>
      <c r="C299" t="s">
        <v>879</v>
      </c>
      <c r="D299" t="s">
        <v>878</v>
      </c>
      <c r="E299" s="107">
        <v>38203</v>
      </c>
      <c r="F299" s="9">
        <v>4</v>
      </c>
      <c r="G299" s="9">
        <v>9</v>
      </c>
      <c r="H299" s="9">
        <v>0</v>
      </c>
      <c r="I299" s="9">
        <v>16.883116999999999</v>
      </c>
      <c r="J299" s="9">
        <v>1</v>
      </c>
      <c r="K299" s="9">
        <v>4</v>
      </c>
      <c r="L299" s="9">
        <v>4</v>
      </c>
      <c r="M299" s="9">
        <v>9</v>
      </c>
      <c r="N299" s="9">
        <v>9</v>
      </c>
      <c r="O299" s="9">
        <v>0</v>
      </c>
      <c r="P299" s="9">
        <v>0</v>
      </c>
      <c r="Q299" s="9">
        <v>16.883116999999999</v>
      </c>
      <c r="R299" s="9">
        <v>16.883116999999999</v>
      </c>
      <c r="S299" s="9" t="s">
        <v>931</v>
      </c>
      <c r="T299" s="9">
        <v>1294.77739</v>
      </c>
      <c r="U299" s="9">
        <v>97265.497757999998</v>
      </c>
      <c r="V299" t="s">
        <v>935</v>
      </c>
    </row>
    <row r="300" spans="1:22" x14ac:dyDescent="0.25">
      <c r="A300" s="70" t="e">
        <f>VLOOKUP(B300,'Lake Assessments'!$D$2:$E$52,2,0)</f>
        <v>#N/A</v>
      </c>
      <c r="B300">
        <v>42007000</v>
      </c>
      <c r="C300" t="s">
        <v>1170</v>
      </c>
      <c r="D300" t="s">
        <v>878</v>
      </c>
      <c r="E300" s="107">
        <v>35240</v>
      </c>
      <c r="F300" s="9">
        <v>3</v>
      </c>
      <c r="G300" s="9">
        <v>9.2376039999999993</v>
      </c>
      <c r="H300" s="9">
        <v>-40</v>
      </c>
      <c r="I300" s="9">
        <v>15.470053999999999</v>
      </c>
      <c r="J300" s="9">
        <v>1</v>
      </c>
      <c r="K300" s="9">
        <v>3</v>
      </c>
      <c r="L300" s="9">
        <v>3</v>
      </c>
      <c r="M300" s="9">
        <v>9.2376039999999993</v>
      </c>
      <c r="N300" s="9">
        <v>9.2376039999999993</v>
      </c>
      <c r="O300" s="9">
        <v>-40</v>
      </c>
      <c r="P300" s="9">
        <v>-40</v>
      </c>
      <c r="Q300" s="9">
        <v>15.470053999999999</v>
      </c>
      <c r="R300" s="9">
        <v>15.470053999999999</v>
      </c>
      <c r="S300" s="9" t="s">
        <v>1157</v>
      </c>
      <c r="T300" s="9">
        <v>7886.2849630000001</v>
      </c>
      <c r="U300" s="9">
        <v>1442567.0698599999</v>
      </c>
      <c r="V300" t="s">
        <v>932</v>
      </c>
    </row>
    <row r="301" spans="1:22" x14ac:dyDescent="0.25">
      <c r="A301" s="70" t="e">
        <f>VLOOKUP(B301,'Lake Assessments'!$D$2:$E$52,2,0)</f>
        <v>#N/A</v>
      </c>
      <c r="B301">
        <v>42004200</v>
      </c>
      <c r="C301" t="s">
        <v>1171</v>
      </c>
      <c r="D301" t="s">
        <v>878</v>
      </c>
      <c r="E301" s="107">
        <v>41136</v>
      </c>
      <c r="F301" s="9">
        <v>5</v>
      </c>
      <c r="G301" s="9">
        <v>12.521981</v>
      </c>
      <c r="H301" s="9">
        <v>25</v>
      </c>
      <c r="I301" s="9">
        <v>62.623125999999999</v>
      </c>
      <c r="J301" s="9">
        <v>1</v>
      </c>
      <c r="K301" s="9">
        <v>5</v>
      </c>
      <c r="L301" s="9">
        <v>5</v>
      </c>
      <c r="M301" s="9">
        <v>12.521981</v>
      </c>
      <c r="N301" s="9">
        <v>12.521981</v>
      </c>
      <c r="O301" s="9">
        <v>25</v>
      </c>
      <c r="P301" s="9">
        <v>25</v>
      </c>
      <c r="Q301" s="9">
        <v>62.623125999999999</v>
      </c>
      <c r="R301" s="9">
        <v>62.623125999999999</v>
      </c>
      <c r="S301" s="9" t="s">
        <v>1157</v>
      </c>
      <c r="T301" s="9">
        <v>716.72390499999995</v>
      </c>
      <c r="U301" s="9">
        <v>27791.974016</v>
      </c>
      <c r="V301" t="s">
        <v>935</v>
      </c>
    </row>
    <row r="302" spans="1:22" x14ac:dyDescent="0.25">
      <c r="A302" s="70" t="e">
        <f>VLOOKUP(B302,'Lake Assessments'!$D$2:$E$52,2,0)</f>
        <v>#N/A</v>
      </c>
      <c r="B302">
        <v>51004700</v>
      </c>
      <c r="C302" t="s">
        <v>984</v>
      </c>
      <c r="D302" t="s">
        <v>878</v>
      </c>
      <c r="E302" s="107">
        <v>41473</v>
      </c>
      <c r="F302" s="9">
        <v>4</v>
      </c>
      <c r="G302" s="9">
        <v>10</v>
      </c>
      <c r="H302" s="9">
        <v>0</v>
      </c>
      <c r="I302" s="9">
        <v>29.87013</v>
      </c>
      <c r="J302" s="9">
        <v>2</v>
      </c>
      <c r="K302" s="9">
        <v>3</v>
      </c>
      <c r="L302" s="9">
        <v>4</v>
      </c>
      <c r="M302" s="9">
        <v>9.2376039999999993</v>
      </c>
      <c r="N302" s="9">
        <v>10</v>
      </c>
      <c r="O302" s="9">
        <v>-25</v>
      </c>
      <c r="P302" s="9">
        <v>0</v>
      </c>
      <c r="Q302" s="9">
        <v>19.968886999999999</v>
      </c>
      <c r="R302" s="9">
        <v>29.87013</v>
      </c>
      <c r="S302" s="9" t="s">
        <v>1157</v>
      </c>
      <c r="T302" s="9">
        <v>2832.7427889999999</v>
      </c>
      <c r="U302" s="9">
        <v>505392.57611199998</v>
      </c>
      <c r="V302" t="s">
        <v>935</v>
      </c>
    </row>
    <row r="303" spans="1:22" x14ac:dyDescent="0.25">
      <c r="A303" s="70" t="e">
        <f>VLOOKUP(B303,'Lake Assessments'!$D$2:$E$52,2,0)</f>
        <v>#N/A</v>
      </c>
      <c r="B303">
        <v>51006300</v>
      </c>
      <c r="C303" t="s">
        <v>1172</v>
      </c>
      <c r="D303" t="s">
        <v>878</v>
      </c>
      <c r="E303" s="107">
        <v>37417</v>
      </c>
      <c r="F303" s="9">
        <v>1</v>
      </c>
      <c r="G303" s="9">
        <v>6</v>
      </c>
      <c r="H303" s="9">
        <v>-75</v>
      </c>
      <c r="I303" s="9">
        <v>-22.077922000000001</v>
      </c>
      <c r="J303" s="9">
        <v>2</v>
      </c>
      <c r="K303" s="9">
        <v>1</v>
      </c>
      <c r="L303" s="9">
        <v>2</v>
      </c>
      <c r="M303" s="9">
        <v>6</v>
      </c>
      <c r="N303" s="9">
        <v>6.3639609999999998</v>
      </c>
      <c r="O303" s="9">
        <v>-75</v>
      </c>
      <c r="P303" s="9">
        <v>-50</v>
      </c>
      <c r="Q303" s="9">
        <v>-22.077922000000001</v>
      </c>
      <c r="R303" s="9">
        <v>-17.351154999999999</v>
      </c>
      <c r="S303" s="9" t="s">
        <v>1157</v>
      </c>
      <c r="T303" s="9">
        <v>13081.886952000001</v>
      </c>
      <c r="U303" s="9">
        <v>4893641.5718510002</v>
      </c>
      <c r="V303" t="s">
        <v>932</v>
      </c>
    </row>
    <row r="304" spans="1:22" x14ac:dyDescent="0.25">
      <c r="A304" s="70" t="e">
        <f>VLOOKUP(B304,'Lake Assessments'!$D$2:$E$52,2,0)</f>
        <v>#N/A</v>
      </c>
      <c r="B304">
        <v>42008900</v>
      </c>
      <c r="C304" t="s">
        <v>1173</v>
      </c>
      <c r="D304" t="s">
        <v>878</v>
      </c>
      <c r="E304" s="107">
        <v>41141</v>
      </c>
      <c r="F304" s="9">
        <v>11</v>
      </c>
      <c r="G304" s="9">
        <v>19.296726</v>
      </c>
      <c r="H304" s="9">
        <v>175</v>
      </c>
      <c r="I304" s="9">
        <v>150.606832</v>
      </c>
      <c r="J304" s="9">
        <v>2</v>
      </c>
      <c r="K304" s="9">
        <v>6</v>
      </c>
      <c r="L304" s="9">
        <v>11</v>
      </c>
      <c r="M304" s="9">
        <v>10.614456000000001</v>
      </c>
      <c r="N304" s="9">
        <v>19.296726</v>
      </c>
      <c r="O304" s="9">
        <v>20</v>
      </c>
      <c r="P304" s="9">
        <v>175</v>
      </c>
      <c r="Q304" s="9">
        <v>36.082763</v>
      </c>
      <c r="R304" s="9">
        <v>150.606832</v>
      </c>
      <c r="S304" s="9" t="s">
        <v>1157</v>
      </c>
      <c r="T304" s="9">
        <v>1853.1190690000001</v>
      </c>
      <c r="U304" s="9">
        <v>70094.777216999995</v>
      </c>
      <c r="V304" t="s">
        <v>935</v>
      </c>
    </row>
    <row r="305" spans="1:22" x14ac:dyDescent="0.25">
      <c r="A305" s="70" t="e">
        <f>VLOOKUP(B305,'Lake Assessments'!$D$2:$E$52,2,0)</f>
        <v>#N/A</v>
      </c>
      <c r="B305">
        <v>51009900</v>
      </c>
      <c r="C305" t="s">
        <v>1174</v>
      </c>
      <c r="D305" t="s">
        <v>941</v>
      </c>
      <c r="E305" s="107">
        <v>41485</v>
      </c>
      <c r="F305" s="9">
        <v>8</v>
      </c>
      <c r="G305" s="9">
        <v>15.556349000000001</v>
      </c>
      <c r="H305" s="9">
        <v>100</v>
      </c>
      <c r="I305" s="9">
        <v>102.030509</v>
      </c>
      <c r="J305" s="9">
        <v>1</v>
      </c>
      <c r="K305" s="9">
        <v>8</v>
      </c>
      <c r="L305" s="9">
        <v>8</v>
      </c>
      <c r="M305" s="9">
        <v>15.556349000000001</v>
      </c>
      <c r="N305" s="9">
        <v>15.556349000000001</v>
      </c>
      <c r="O305" s="9">
        <v>100</v>
      </c>
      <c r="P305" s="9">
        <v>100</v>
      </c>
      <c r="Q305" s="9">
        <v>102.030509</v>
      </c>
      <c r="R305" s="9">
        <v>102.030509</v>
      </c>
      <c r="S305" s="9" t="s">
        <v>1157</v>
      </c>
      <c r="T305" s="9">
        <v>1423.5384369999999</v>
      </c>
      <c r="U305" s="9">
        <v>144012.27488499999</v>
      </c>
      <c r="V305" t="s">
        <v>935</v>
      </c>
    </row>
    <row r="306" spans="1:22" x14ac:dyDescent="0.25">
      <c r="A306" s="70" t="e">
        <f>VLOOKUP(B306,'Lake Assessments'!$D$2:$E$52,2,0)</f>
        <v>#N/A</v>
      </c>
      <c r="B306">
        <v>51003900</v>
      </c>
      <c r="C306" t="s">
        <v>1175</v>
      </c>
      <c r="D306" t="s">
        <v>878</v>
      </c>
      <c r="E306" s="107">
        <v>40344</v>
      </c>
      <c r="F306" s="9">
        <v>2</v>
      </c>
      <c r="G306" s="9">
        <v>7.7781750000000001</v>
      </c>
      <c r="H306" s="9">
        <v>-50</v>
      </c>
      <c r="I306" s="9">
        <v>1.0152540000000001</v>
      </c>
      <c r="J306" s="9">
        <v>1</v>
      </c>
      <c r="K306" s="9">
        <v>2</v>
      </c>
      <c r="L306" s="9">
        <v>2</v>
      </c>
      <c r="M306" s="9">
        <v>7.7781750000000001</v>
      </c>
      <c r="N306" s="9">
        <v>7.7781750000000001</v>
      </c>
      <c r="O306" s="9">
        <v>-50</v>
      </c>
      <c r="P306" s="9">
        <v>-50</v>
      </c>
      <c r="Q306" s="9">
        <v>1.0152540000000001</v>
      </c>
      <c r="R306" s="9">
        <v>1.0152540000000001</v>
      </c>
      <c r="S306" s="9" t="s">
        <v>931</v>
      </c>
      <c r="T306" s="9">
        <v>7451.582926</v>
      </c>
      <c r="U306" s="9">
        <v>894943.56334300002</v>
      </c>
      <c r="V306" t="s">
        <v>932</v>
      </c>
    </row>
    <row r="307" spans="1:22" x14ac:dyDescent="0.25">
      <c r="A307" s="70" t="e">
        <f>VLOOKUP(B307,'Lake Assessments'!$D$2:$E$52,2,0)</f>
        <v>#N/A</v>
      </c>
      <c r="B307">
        <v>42002800</v>
      </c>
      <c r="C307" t="s">
        <v>1176</v>
      </c>
      <c r="D307" t="s">
        <v>878</v>
      </c>
      <c r="E307" s="107">
        <v>41088</v>
      </c>
      <c r="F307" s="9">
        <v>5</v>
      </c>
      <c r="G307" s="9">
        <v>12.521981</v>
      </c>
      <c r="H307" s="9">
        <v>25</v>
      </c>
      <c r="I307" s="9">
        <v>62.623125999999999</v>
      </c>
      <c r="J307" s="9">
        <v>1</v>
      </c>
      <c r="K307" s="9">
        <v>5</v>
      </c>
      <c r="L307" s="9">
        <v>5</v>
      </c>
      <c r="M307" s="9">
        <v>12.521981</v>
      </c>
      <c r="N307" s="9">
        <v>12.521981</v>
      </c>
      <c r="O307" s="9">
        <v>25</v>
      </c>
      <c r="P307" s="9">
        <v>25</v>
      </c>
      <c r="Q307" s="9">
        <v>62.623125999999999</v>
      </c>
      <c r="R307" s="9">
        <v>62.623125999999999</v>
      </c>
      <c r="S307" s="9" t="s">
        <v>931</v>
      </c>
      <c r="T307" s="9">
        <v>2608.3377190000001</v>
      </c>
      <c r="U307" s="9">
        <v>293138.29394300003</v>
      </c>
      <c r="V307" t="s">
        <v>935</v>
      </c>
    </row>
    <row r="308" spans="1:22" x14ac:dyDescent="0.25">
      <c r="A308" s="70" t="e">
        <f>VLOOKUP(B308,'Lake Assessments'!$D$2:$E$52,2,0)</f>
        <v>#N/A</v>
      </c>
      <c r="B308">
        <v>42005500</v>
      </c>
      <c r="C308" t="s">
        <v>984</v>
      </c>
      <c r="D308" t="s">
        <v>878</v>
      </c>
      <c r="E308" s="107">
        <v>37858</v>
      </c>
      <c r="F308" s="9">
        <v>3</v>
      </c>
      <c r="G308" s="9">
        <v>8.0829039999999992</v>
      </c>
      <c r="H308" s="9">
        <v>-25</v>
      </c>
      <c r="I308" s="9">
        <v>4.9727759999999996</v>
      </c>
      <c r="J308" s="9">
        <v>2</v>
      </c>
      <c r="K308" s="9">
        <v>3</v>
      </c>
      <c r="L308" s="9">
        <v>3</v>
      </c>
      <c r="M308" s="9">
        <v>8.0829039999999992</v>
      </c>
      <c r="N308" s="9">
        <v>8.0829039999999992</v>
      </c>
      <c r="O308" s="9">
        <v>-25</v>
      </c>
      <c r="P308" s="9">
        <v>-25</v>
      </c>
      <c r="Q308" s="9">
        <v>4.9727759999999996</v>
      </c>
      <c r="R308" s="9">
        <v>4.9727759999999996</v>
      </c>
      <c r="S308" s="9" t="s">
        <v>1157</v>
      </c>
      <c r="T308" s="9">
        <v>2053.9378320000001</v>
      </c>
      <c r="U308" s="9">
        <v>265230.89470900001</v>
      </c>
      <c r="V308" t="s">
        <v>932</v>
      </c>
    </row>
    <row r="309" spans="1:22" x14ac:dyDescent="0.25">
      <c r="A309" s="70" t="e">
        <f>VLOOKUP(B309,'Lake Assessments'!$D$2:$E$52,2,0)</f>
        <v>#N/A</v>
      </c>
      <c r="B309">
        <v>42006000</v>
      </c>
      <c r="C309" t="s">
        <v>1177</v>
      </c>
      <c r="D309" t="s">
        <v>941</v>
      </c>
      <c r="E309" s="107">
        <v>40700</v>
      </c>
      <c r="F309" s="9">
        <v>4</v>
      </c>
      <c r="G309" s="9">
        <v>11</v>
      </c>
      <c r="H309" s="9">
        <v>0</v>
      </c>
      <c r="I309" s="9">
        <v>42.857143000000001</v>
      </c>
      <c r="J309" s="9">
        <v>1</v>
      </c>
      <c r="K309" s="9">
        <v>4</v>
      </c>
      <c r="L309" s="9">
        <v>4</v>
      </c>
      <c r="M309" s="9">
        <v>11</v>
      </c>
      <c r="N309" s="9">
        <v>11</v>
      </c>
      <c r="O309" s="9">
        <v>0</v>
      </c>
      <c r="P309" s="9">
        <v>0</v>
      </c>
      <c r="Q309" s="9">
        <v>42.857143000000001</v>
      </c>
      <c r="R309" s="9">
        <v>42.857143000000001</v>
      </c>
      <c r="S309" s="9" t="s">
        <v>1157</v>
      </c>
      <c r="T309" s="9">
        <v>2269.2615209999999</v>
      </c>
      <c r="U309" s="9">
        <v>185510.28309899999</v>
      </c>
      <c r="V309" t="s">
        <v>935</v>
      </c>
    </row>
    <row r="310" spans="1:22" x14ac:dyDescent="0.25">
      <c r="A310" s="70" t="e">
        <f>VLOOKUP(B310,'Lake Assessments'!$D$2:$E$52,2,0)</f>
        <v>#N/A</v>
      </c>
      <c r="B310">
        <v>51008902</v>
      </c>
      <c r="C310" t="s">
        <v>1165</v>
      </c>
      <c r="D310" t="s">
        <v>941</v>
      </c>
      <c r="E310" s="107">
        <v>41135</v>
      </c>
      <c r="F310" s="9">
        <v>3</v>
      </c>
      <c r="G310" s="9">
        <v>5.7735029999999998</v>
      </c>
      <c r="H310" s="9">
        <v>-25</v>
      </c>
      <c r="I310" s="9">
        <v>-25.019445999999999</v>
      </c>
      <c r="J310" s="9">
        <v>5</v>
      </c>
      <c r="K310" s="9">
        <v>1</v>
      </c>
      <c r="L310" s="9">
        <v>7</v>
      </c>
      <c r="M310" s="9">
        <v>5</v>
      </c>
      <c r="N310" s="9">
        <v>16.252472000000001</v>
      </c>
      <c r="O310" s="9">
        <v>-75</v>
      </c>
      <c r="P310" s="9">
        <v>75</v>
      </c>
      <c r="Q310" s="9">
        <v>-35.064934999999998</v>
      </c>
      <c r="R310" s="9">
        <v>111.07106899999999</v>
      </c>
      <c r="S310" s="9" t="s">
        <v>1157</v>
      </c>
      <c r="T310" s="9">
        <v>2087.8008030000001</v>
      </c>
      <c r="U310" s="9">
        <v>285730.01678100001</v>
      </c>
      <c r="V310" t="s">
        <v>932</v>
      </c>
    </row>
    <row r="311" spans="1:22" x14ac:dyDescent="0.25">
      <c r="A311" s="70" t="e">
        <f>VLOOKUP(B311,'Lake Assessments'!$D$2:$E$52,2,0)</f>
        <v>#N/A</v>
      </c>
      <c r="B311">
        <v>42007100</v>
      </c>
      <c r="C311" t="s">
        <v>1178</v>
      </c>
      <c r="D311" t="s">
        <v>878</v>
      </c>
      <c r="E311" s="107">
        <v>39972</v>
      </c>
      <c r="F311" s="9">
        <v>2</v>
      </c>
      <c r="G311" s="9">
        <v>6.3639609999999998</v>
      </c>
      <c r="H311" s="9">
        <v>-50</v>
      </c>
      <c r="I311" s="9">
        <v>-17.351154999999999</v>
      </c>
      <c r="J311" s="9">
        <v>1</v>
      </c>
      <c r="K311" s="9">
        <v>2</v>
      </c>
      <c r="L311" s="9">
        <v>2</v>
      </c>
      <c r="M311" s="9">
        <v>6.3639609999999998</v>
      </c>
      <c r="N311" s="9">
        <v>6.3639609999999998</v>
      </c>
      <c r="O311" s="9">
        <v>-50</v>
      </c>
      <c r="P311" s="9">
        <v>-50</v>
      </c>
      <c r="Q311" s="9">
        <v>-17.351154999999999</v>
      </c>
      <c r="R311" s="9">
        <v>-17.351154999999999</v>
      </c>
      <c r="S311" s="9" t="s">
        <v>1157</v>
      </c>
      <c r="T311" s="9">
        <v>2892.1815270000002</v>
      </c>
      <c r="U311" s="9">
        <v>372777.60244699998</v>
      </c>
      <c r="V311" t="s">
        <v>932</v>
      </c>
    </row>
    <row r="312" spans="1:22" x14ac:dyDescent="0.25">
      <c r="A312" s="70" t="e">
        <f>VLOOKUP(B312,'Lake Assessments'!$D$2:$E$52,2,0)</f>
        <v>#N/A</v>
      </c>
      <c r="B312">
        <v>51004600</v>
      </c>
      <c r="C312" t="s">
        <v>1179</v>
      </c>
      <c r="D312" t="s">
        <v>878</v>
      </c>
      <c r="E312" s="107">
        <v>38936</v>
      </c>
      <c r="F312" s="9">
        <v>4</v>
      </c>
      <c r="G312" s="9">
        <v>9.5</v>
      </c>
      <c r="H312" s="9">
        <v>0</v>
      </c>
      <c r="I312" s="9">
        <v>23.376622999999999</v>
      </c>
      <c r="J312" s="9">
        <v>1</v>
      </c>
      <c r="K312" s="9">
        <v>4</v>
      </c>
      <c r="L312" s="9">
        <v>4</v>
      </c>
      <c r="M312" s="9">
        <v>9.5</v>
      </c>
      <c r="N312" s="9">
        <v>9.5</v>
      </c>
      <c r="O312" s="9">
        <v>0</v>
      </c>
      <c r="P312" s="9">
        <v>0</v>
      </c>
      <c r="Q312" s="9">
        <v>23.376622999999999</v>
      </c>
      <c r="R312" s="9">
        <v>23.376622999999999</v>
      </c>
      <c r="S312" s="9" t="s">
        <v>931</v>
      </c>
      <c r="T312" s="9">
        <v>57994.003770000003</v>
      </c>
      <c r="U312" s="9">
        <v>14011147.230687</v>
      </c>
      <c r="V312" t="s">
        <v>935</v>
      </c>
    </row>
    <row r="313" spans="1:22" x14ac:dyDescent="0.25">
      <c r="A313" s="70" t="e">
        <f>VLOOKUP(B313,'Lake Assessments'!$D$2:$E$52,2,0)</f>
        <v>#N/A</v>
      </c>
      <c r="B313">
        <v>51008400</v>
      </c>
      <c r="C313" t="s">
        <v>1180</v>
      </c>
      <c r="D313" t="s">
        <v>941</v>
      </c>
      <c r="E313" s="107">
        <v>41486</v>
      </c>
      <c r="F313" s="9">
        <v>7</v>
      </c>
      <c r="G313" s="9">
        <v>14.36265</v>
      </c>
      <c r="H313" s="9">
        <v>75</v>
      </c>
      <c r="I313" s="9">
        <v>86.527922000000004</v>
      </c>
      <c r="J313" s="9">
        <v>1</v>
      </c>
      <c r="K313" s="9">
        <v>7</v>
      </c>
      <c r="L313" s="9">
        <v>7</v>
      </c>
      <c r="M313" s="9">
        <v>14.36265</v>
      </c>
      <c r="N313" s="9">
        <v>14.36265</v>
      </c>
      <c r="O313" s="9">
        <v>75</v>
      </c>
      <c r="P313" s="9">
        <v>75</v>
      </c>
      <c r="Q313" s="9">
        <v>86.527922000000004</v>
      </c>
      <c r="R313" s="9">
        <v>86.527922000000004</v>
      </c>
      <c r="S313" s="9" t="s">
        <v>1157</v>
      </c>
      <c r="T313" s="9">
        <v>4736.860482</v>
      </c>
      <c r="U313" s="9">
        <v>622707.70759799995</v>
      </c>
      <c r="V313" t="s">
        <v>935</v>
      </c>
    </row>
    <row r="314" spans="1:22" x14ac:dyDescent="0.25">
      <c r="A314" s="70" t="e">
        <f>VLOOKUP(B314,'Lake Assessments'!$D$2:$E$52,2,0)</f>
        <v>#N/A</v>
      </c>
      <c r="B314">
        <v>42009900</v>
      </c>
      <c r="C314" t="s">
        <v>1181</v>
      </c>
      <c r="D314" t="s">
        <v>941</v>
      </c>
      <c r="E314" s="107">
        <v>38551</v>
      </c>
      <c r="F314" s="9">
        <v>4</v>
      </c>
      <c r="G314" s="9">
        <v>9</v>
      </c>
      <c r="H314" s="9">
        <v>0</v>
      </c>
      <c r="I314" s="9">
        <v>16.883116999999999</v>
      </c>
      <c r="J314" s="9">
        <v>1</v>
      </c>
      <c r="K314" s="9">
        <v>4</v>
      </c>
      <c r="L314" s="9">
        <v>4</v>
      </c>
      <c r="M314" s="9">
        <v>9</v>
      </c>
      <c r="N314" s="9">
        <v>9</v>
      </c>
      <c r="O314" s="9">
        <v>0</v>
      </c>
      <c r="P314" s="9">
        <v>0</v>
      </c>
      <c r="Q314" s="9">
        <v>16.883116999999999</v>
      </c>
      <c r="R314" s="9">
        <v>16.883116999999999</v>
      </c>
      <c r="S314" s="9" t="s">
        <v>931</v>
      </c>
      <c r="T314" s="9">
        <v>2991.9081860000001</v>
      </c>
      <c r="U314" s="9">
        <v>324244.95108999999</v>
      </c>
      <c r="V314" t="s">
        <v>935</v>
      </c>
    </row>
    <row r="315" spans="1:22" x14ac:dyDescent="0.25">
      <c r="A315" s="70" t="e">
        <f>VLOOKUP(B315,'Lake Assessments'!$D$2:$E$52,2,0)</f>
        <v>#N/A</v>
      </c>
      <c r="B315">
        <v>51003800</v>
      </c>
      <c r="C315" t="s">
        <v>953</v>
      </c>
      <c r="D315" t="s">
        <v>878</v>
      </c>
      <c r="E315" s="107">
        <v>41484</v>
      </c>
      <c r="F315" s="9">
        <v>4</v>
      </c>
      <c r="G315" s="9">
        <v>8.5</v>
      </c>
      <c r="H315" s="9">
        <v>0</v>
      </c>
      <c r="I315" s="9">
        <v>10.389609999999999</v>
      </c>
      <c r="J315" s="9">
        <v>4</v>
      </c>
      <c r="K315" s="9">
        <v>3</v>
      </c>
      <c r="L315" s="9">
        <v>6</v>
      </c>
      <c r="M315" s="9">
        <v>8.0829039999999992</v>
      </c>
      <c r="N315" s="9">
        <v>14.288690000000001</v>
      </c>
      <c r="O315" s="9">
        <v>-25</v>
      </c>
      <c r="P315" s="9">
        <v>50</v>
      </c>
      <c r="Q315" s="9">
        <v>4.9727759999999996</v>
      </c>
      <c r="R315" s="9">
        <v>85.567404999999994</v>
      </c>
      <c r="S315" s="9" t="s">
        <v>931</v>
      </c>
      <c r="T315" s="9">
        <v>3485.5739149999999</v>
      </c>
      <c r="U315" s="9">
        <v>670177.67825600004</v>
      </c>
      <c r="V315" t="s">
        <v>935</v>
      </c>
    </row>
    <row r="316" spans="1:22" x14ac:dyDescent="0.25">
      <c r="A316" s="70" t="e">
        <f>VLOOKUP(B316,'Lake Assessments'!$D$2:$E$52,2,0)</f>
        <v>#N/A</v>
      </c>
      <c r="B316">
        <v>42005400</v>
      </c>
      <c r="C316" t="s">
        <v>1182</v>
      </c>
      <c r="D316" t="s">
        <v>878</v>
      </c>
      <c r="E316" s="107">
        <v>36717</v>
      </c>
      <c r="F316" s="9">
        <v>8</v>
      </c>
      <c r="G316" s="9">
        <v>14.495689</v>
      </c>
      <c r="H316" s="9">
        <v>60</v>
      </c>
      <c r="I316" s="9">
        <v>81.196112999999997</v>
      </c>
      <c r="J316" s="9">
        <v>1</v>
      </c>
      <c r="K316" s="9">
        <v>8</v>
      </c>
      <c r="L316" s="9">
        <v>8</v>
      </c>
      <c r="M316" s="9">
        <v>14.495689</v>
      </c>
      <c r="N316" s="9">
        <v>14.495689</v>
      </c>
      <c r="O316" s="9">
        <v>60</v>
      </c>
      <c r="P316" s="9">
        <v>60</v>
      </c>
      <c r="Q316" s="9">
        <v>81.196112999999997</v>
      </c>
      <c r="R316" s="9">
        <v>81.196112999999997</v>
      </c>
      <c r="S316" s="9" t="s">
        <v>1157</v>
      </c>
      <c r="T316" s="9">
        <v>1786.1459480000001</v>
      </c>
      <c r="U316" s="9">
        <v>121250.35793500001</v>
      </c>
      <c r="V316" t="s">
        <v>935</v>
      </c>
    </row>
    <row r="317" spans="1:22" x14ac:dyDescent="0.25">
      <c r="A317" s="70" t="e">
        <f>VLOOKUP(B317,'Lake Assessments'!$D$2:$E$52,2,0)</f>
        <v>#N/A</v>
      </c>
      <c r="B317">
        <v>42000500</v>
      </c>
      <c r="C317" t="s">
        <v>1183</v>
      </c>
      <c r="D317" t="s">
        <v>878</v>
      </c>
      <c r="E317" s="107">
        <v>40714</v>
      </c>
      <c r="F317" s="9">
        <v>2</v>
      </c>
      <c r="G317" s="9">
        <v>5.656854</v>
      </c>
      <c r="H317" s="9">
        <v>-50</v>
      </c>
      <c r="I317" s="9">
        <v>-26.53436</v>
      </c>
      <c r="J317" s="9">
        <v>2</v>
      </c>
      <c r="K317" s="9">
        <v>2</v>
      </c>
      <c r="L317" s="9">
        <v>3</v>
      </c>
      <c r="M317" s="9">
        <v>5.656854</v>
      </c>
      <c r="N317" s="9">
        <v>5.7735029999999998</v>
      </c>
      <c r="O317" s="9">
        <v>-50</v>
      </c>
      <c r="P317" s="9">
        <v>-25</v>
      </c>
      <c r="Q317" s="9">
        <v>-26.53436</v>
      </c>
      <c r="R317" s="9">
        <v>-25.019445999999999</v>
      </c>
      <c r="S317" s="9" t="s">
        <v>1157</v>
      </c>
      <c r="T317" s="9">
        <v>2260.7225250000001</v>
      </c>
      <c r="U317" s="9">
        <v>352288.36223600002</v>
      </c>
      <c r="V317" t="s">
        <v>932</v>
      </c>
    </row>
    <row r="318" spans="1:22" x14ac:dyDescent="0.25">
      <c r="A318" s="70" t="e">
        <f>VLOOKUP(B318,'Lake Assessments'!$D$2:$E$52,2,0)</f>
        <v>#N/A</v>
      </c>
      <c r="B318">
        <v>51008200</v>
      </c>
      <c r="C318" t="s">
        <v>1184</v>
      </c>
      <c r="D318" t="s">
        <v>878</v>
      </c>
      <c r="E318" s="107">
        <v>40710</v>
      </c>
      <c r="F318" s="9">
        <v>0</v>
      </c>
      <c r="G318" s="9">
        <v>0</v>
      </c>
      <c r="H318" s="9">
        <v>-100</v>
      </c>
      <c r="I318" s="9">
        <v>-100</v>
      </c>
      <c r="J318" s="9">
        <v>3</v>
      </c>
      <c r="K318" s="9">
        <v>0</v>
      </c>
      <c r="L318" s="9">
        <v>4</v>
      </c>
      <c r="M318" s="9">
        <v>0</v>
      </c>
      <c r="N318" s="9">
        <v>11</v>
      </c>
      <c r="O318" s="9">
        <v>-100</v>
      </c>
      <c r="P318" s="9">
        <v>0</v>
      </c>
      <c r="Q318" s="9">
        <v>-100</v>
      </c>
      <c r="R318" s="9">
        <v>42.857143000000001</v>
      </c>
      <c r="S318" s="9" t="s">
        <v>1157</v>
      </c>
      <c r="T318" s="9">
        <v>6383.2845719999996</v>
      </c>
      <c r="U318" s="9">
        <v>1641967.9000220001</v>
      </c>
      <c r="V318" t="s">
        <v>932</v>
      </c>
    </row>
    <row r="319" spans="1:22" x14ac:dyDescent="0.25">
      <c r="A319" s="70" t="e">
        <f>VLOOKUP(B319,'Lake Assessments'!$D$2:$E$52,2,0)</f>
        <v>#N/A</v>
      </c>
      <c r="B319">
        <v>51004000</v>
      </c>
      <c r="C319" t="s">
        <v>1185</v>
      </c>
      <c r="D319" t="s">
        <v>878</v>
      </c>
      <c r="E319" s="107">
        <v>37445</v>
      </c>
      <c r="F319" s="9">
        <v>1</v>
      </c>
      <c r="G319" s="9">
        <v>3</v>
      </c>
      <c r="H319" s="9">
        <v>-75</v>
      </c>
      <c r="I319" s="9">
        <v>-61.038961</v>
      </c>
      <c r="J319" s="9">
        <v>1</v>
      </c>
      <c r="K319" s="9">
        <v>1</v>
      </c>
      <c r="L319" s="9">
        <v>1</v>
      </c>
      <c r="M319" s="9">
        <v>3</v>
      </c>
      <c r="N319" s="9">
        <v>3</v>
      </c>
      <c r="O319" s="9">
        <v>-75</v>
      </c>
      <c r="P319" s="9">
        <v>-75</v>
      </c>
      <c r="Q319" s="9">
        <v>-61.038961</v>
      </c>
      <c r="R319" s="9">
        <v>-61.038961</v>
      </c>
      <c r="S319" s="9" t="s">
        <v>931</v>
      </c>
      <c r="T319" s="9">
        <v>9034.3821779999998</v>
      </c>
      <c r="U319" s="9">
        <v>1109407.9682189999</v>
      </c>
      <c r="V319" t="s">
        <v>932</v>
      </c>
    </row>
    <row r="320" spans="1:22" x14ac:dyDescent="0.25">
      <c r="A320" s="70" t="e">
        <f>VLOOKUP(B320,'Lake Assessments'!$D$2:$E$52,2,0)</f>
        <v>#N/A</v>
      </c>
      <c r="B320">
        <v>41005400</v>
      </c>
      <c r="C320" t="s">
        <v>1186</v>
      </c>
      <c r="D320" t="s">
        <v>878</v>
      </c>
      <c r="E320" s="107">
        <v>39966</v>
      </c>
      <c r="F320" s="9">
        <v>4</v>
      </c>
      <c r="G320" s="9">
        <v>10.5</v>
      </c>
      <c r="H320" s="9">
        <v>0</v>
      </c>
      <c r="I320" s="9">
        <v>36.363636</v>
      </c>
      <c r="J320" s="9">
        <v>1</v>
      </c>
      <c r="K320" s="9">
        <v>4</v>
      </c>
      <c r="L320" s="9">
        <v>4</v>
      </c>
      <c r="M320" s="9">
        <v>10.5</v>
      </c>
      <c r="N320" s="9">
        <v>10.5</v>
      </c>
      <c r="O320" s="9">
        <v>0</v>
      </c>
      <c r="P320" s="9">
        <v>0</v>
      </c>
      <c r="Q320" s="9">
        <v>36.363636</v>
      </c>
      <c r="R320" s="9">
        <v>36.363636</v>
      </c>
      <c r="S320" s="9" t="s">
        <v>1157</v>
      </c>
      <c r="T320" s="9">
        <v>5336.3007109999999</v>
      </c>
      <c r="U320" s="9">
        <v>1236231.7479439999</v>
      </c>
      <c r="V320" t="s">
        <v>935</v>
      </c>
    </row>
    <row r="321" spans="1:22" x14ac:dyDescent="0.25">
      <c r="A321" s="70" t="e">
        <f>VLOOKUP(B321,'Lake Assessments'!$D$2:$E$52,2,0)</f>
        <v>#N/A</v>
      </c>
      <c r="B321">
        <v>41015600</v>
      </c>
      <c r="C321" t="s">
        <v>1187</v>
      </c>
      <c r="D321" t="s">
        <v>934</v>
      </c>
      <c r="E321" s="107">
        <v>35970</v>
      </c>
      <c r="F321" s="9">
        <v>12</v>
      </c>
      <c r="G321" s="9">
        <v>19.341234</v>
      </c>
      <c r="H321" s="9">
        <v>200</v>
      </c>
      <c r="I321" s="9">
        <v>151.18485699999999</v>
      </c>
      <c r="J321" s="9">
        <v>1</v>
      </c>
      <c r="K321" s="9">
        <v>12</v>
      </c>
      <c r="L321" s="9">
        <v>12</v>
      </c>
      <c r="M321" s="9">
        <v>19.341234</v>
      </c>
      <c r="N321" s="9">
        <v>19.341234</v>
      </c>
      <c r="O321" s="9">
        <v>200</v>
      </c>
      <c r="P321" s="9">
        <v>200</v>
      </c>
      <c r="Q321" s="9">
        <v>151.18485699999999</v>
      </c>
      <c r="R321" s="9">
        <v>151.18485699999999</v>
      </c>
      <c r="S321" s="9" t="s">
        <v>1157</v>
      </c>
      <c r="T321" s="9">
        <v>1587.550285</v>
      </c>
      <c r="U321" s="9">
        <v>62973.714380999998</v>
      </c>
      <c r="V321" t="s">
        <v>935</v>
      </c>
    </row>
    <row r="322" spans="1:22" x14ac:dyDescent="0.25">
      <c r="A322" s="70" t="e">
        <f>VLOOKUP(B322,'Lake Assessments'!$D$2:$E$52,2,0)</f>
        <v>#N/A</v>
      </c>
      <c r="B322">
        <v>41002200</v>
      </c>
      <c r="C322" t="s">
        <v>1188</v>
      </c>
      <c r="D322" t="s">
        <v>941</v>
      </c>
      <c r="E322" s="107">
        <v>37824</v>
      </c>
      <c r="F322" s="9">
        <v>2</v>
      </c>
      <c r="G322" s="9">
        <v>5.656854</v>
      </c>
      <c r="H322" s="9">
        <v>-50</v>
      </c>
      <c r="I322" s="9">
        <v>-26.53436</v>
      </c>
      <c r="J322" s="9">
        <v>2</v>
      </c>
      <c r="K322" s="9">
        <v>2</v>
      </c>
      <c r="L322" s="9">
        <v>5</v>
      </c>
      <c r="M322" s="9">
        <v>5.656854</v>
      </c>
      <c r="N322" s="9">
        <v>10.733126</v>
      </c>
      <c r="O322" s="9">
        <v>-50</v>
      </c>
      <c r="P322" s="9">
        <v>25</v>
      </c>
      <c r="Q322" s="9">
        <v>-26.53436</v>
      </c>
      <c r="R322" s="9">
        <v>39.391250999999997</v>
      </c>
      <c r="S322" s="9" t="s">
        <v>1157</v>
      </c>
      <c r="T322" s="9">
        <v>3562.778511</v>
      </c>
      <c r="U322" s="9">
        <v>647663.02720400004</v>
      </c>
      <c r="V322" t="s">
        <v>932</v>
      </c>
    </row>
    <row r="323" spans="1:22" x14ac:dyDescent="0.25">
      <c r="A323" s="70" t="e">
        <f>VLOOKUP(B323,'Lake Assessments'!$D$2:$E$52,2,0)</f>
        <v>#N/A</v>
      </c>
      <c r="B323">
        <v>41003400</v>
      </c>
      <c r="C323" t="s">
        <v>1189</v>
      </c>
      <c r="D323" t="s">
        <v>878</v>
      </c>
      <c r="E323" s="107">
        <v>35268</v>
      </c>
      <c r="F323" s="9">
        <v>2</v>
      </c>
      <c r="G323" s="9">
        <v>6.3639609999999998</v>
      </c>
      <c r="H323" s="9">
        <v>-50</v>
      </c>
      <c r="I323" s="9">
        <v>-17.351154999999999</v>
      </c>
      <c r="J323" s="9">
        <v>1</v>
      </c>
      <c r="K323" s="9">
        <v>2</v>
      </c>
      <c r="L323" s="9">
        <v>2</v>
      </c>
      <c r="M323" s="9">
        <v>6.3639609999999998</v>
      </c>
      <c r="N323" s="9">
        <v>6.3639609999999998</v>
      </c>
      <c r="O323" s="9">
        <v>-50</v>
      </c>
      <c r="P323" s="9">
        <v>-50</v>
      </c>
      <c r="Q323" s="9">
        <v>-17.351154999999999</v>
      </c>
      <c r="R323" s="9">
        <v>-17.351154999999999</v>
      </c>
      <c r="S323" s="9" t="s">
        <v>1157</v>
      </c>
      <c r="T323" s="9">
        <v>4748.2575479999996</v>
      </c>
      <c r="U323" s="9">
        <v>895177.06313499995</v>
      </c>
      <c r="V323" t="s">
        <v>932</v>
      </c>
    </row>
    <row r="324" spans="1:22" x14ac:dyDescent="0.25">
      <c r="A324" s="70" t="e">
        <f>VLOOKUP(B324,'Lake Assessments'!$D$2:$E$52,2,0)</f>
        <v>#N/A</v>
      </c>
      <c r="B324">
        <v>41005500</v>
      </c>
      <c r="C324" t="s">
        <v>1190</v>
      </c>
      <c r="D324" t="s">
        <v>878</v>
      </c>
      <c r="E324" s="107">
        <v>41470</v>
      </c>
      <c r="F324" s="9">
        <v>4</v>
      </c>
      <c r="G324" s="9">
        <v>12</v>
      </c>
      <c r="H324" s="9">
        <v>0</v>
      </c>
      <c r="I324" s="9">
        <v>55.844155999999998</v>
      </c>
      <c r="J324" s="9">
        <v>3</v>
      </c>
      <c r="K324" s="9">
        <v>3</v>
      </c>
      <c r="L324" s="9">
        <v>4</v>
      </c>
      <c r="M324" s="9">
        <v>8.6602540000000001</v>
      </c>
      <c r="N324" s="9">
        <v>12</v>
      </c>
      <c r="O324" s="9">
        <v>-25</v>
      </c>
      <c r="P324" s="9">
        <v>0</v>
      </c>
      <c r="Q324" s="9">
        <v>12.470832</v>
      </c>
      <c r="R324" s="9">
        <v>60.375075000000002</v>
      </c>
      <c r="S324" s="9" t="s">
        <v>1157</v>
      </c>
      <c r="T324" s="9">
        <v>2660.9057979999998</v>
      </c>
      <c r="U324" s="9">
        <v>368493.69103599997</v>
      </c>
      <c r="V324" t="s">
        <v>935</v>
      </c>
    </row>
    <row r="325" spans="1:22" x14ac:dyDescent="0.25">
      <c r="A325" s="70" t="e">
        <f>VLOOKUP(B325,'Lake Assessments'!$D$2:$E$52,2,0)</f>
        <v>#N/A</v>
      </c>
      <c r="B325">
        <v>87018000</v>
      </c>
      <c r="C325" t="s">
        <v>1191</v>
      </c>
      <c r="D325" t="s">
        <v>878</v>
      </c>
      <c r="E325" s="107">
        <v>39286</v>
      </c>
      <c r="F325" s="9">
        <v>17</v>
      </c>
      <c r="G325" s="9">
        <v>22.070741999999999</v>
      </c>
      <c r="H325" s="9">
        <v>183.33333300000001</v>
      </c>
      <c r="I325" s="9">
        <v>172.478295</v>
      </c>
      <c r="J325" s="9">
        <v>2</v>
      </c>
      <c r="K325" s="9">
        <v>10</v>
      </c>
      <c r="L325" s="9">
        <v>17</v>
      </c>
      <c r="M325" s="9">
        <v>18.024982999999999</v>
      </c>
      <c r="N325" s="9">
        <v>22.070741999999999</v>
      </c>
      <c r="O325" s="9">
        <v>100</v>
      </c>
      <c r="P325" s="9">
        <v>183.33333300000001</v>
      </c>
      <c r="Q325" s="9">
        <v>125.31228299999999</v>
      </c>
      <c r="R325" s="9">
        <v>172.478295</v>
      </c>
      <c r="S325" s="9" t="s">
        <v>1157</v>
      </c>
      <c r="T325" s="9">
        <v>7067.3252359999997</v>
      </c>
      <c r="U325" s="9">
        <v>632520.71002500004</v>
      </c>
      <c r="V325" t="s">
        <v>935</v>
      </c>
    </row>
    <row r="326" spans="1:22" x14ac:dyDescent="0.25">
      <c r="A326" s="70" t="e">
        <f>VLOOKUP(B326,'Lake Assessments'!$D$2:$E$52,2,0)</f>
        <v>#N/A</v>
      </c>
      <c r="B326">
        <v>41014100</v>
      </c>
      <c r="C326" t="s">
        <v>879</v>
      </c>
      <c r="D326" t="s">
        <v>878</v>
      </c>
      <c r="E326" s="107">
        <v>41456</v>
      </c>
      <c r="F326" s="9">
        <v>2</v>
      </c>
      <c r="G326" s="9">
        <v>4.2426409999999999</v>
      </c>
      <c r="H326" s="9">
        <v>-50</v>
      </c>
      <c r="I326" s="9">
        <v>-44.900770000000001</v>
      </c>
      <c r="J326" s="9">
        <v>1</v>
      </c>
      <c r="K326" s="9">
        <v>2</v>
      </c>
      <c r="L326" s="9">
        <v>2</v>
      </c>
      <c r="M326" s="9">
        <v>4.2426409999999999</v>
      </c>
      <c r="N326" s="9">
        <v>4.2426409999999999</v>
      </c>
      <c r="O326" s="9">
        <v>-50</v>
      </c>
      <c r="P326" s="9">
        <v>-50</v>
      </c>
      <c r="Q326" s="9">
        <v>-44.900770000000001</v>
      </c>
      <c r="R326" s="9">
        <v>-44.900770000000001</v>
      </c>
      <c r="S326" s="9" t="s">
        <v>1157</v>
      </c>
      <c r="T326" s="9">
        <v>2754.8823379999999</v>
      </c>
      <c r="U326" s="9">
        <v>190004.02350800001</v>
      </c>
      <c r="V326" t="s">
        <v>932</v>
      </c>
    </row>
    <row r="327" spans="1:22" x14ac:dyDescent="0.25">
      <c r="A327" s="70" t="e">
        <f>VLOOKUP(B327,'Lake Assessments'!$D$2:$E$52,2,0)</f>
        <v>#N/A</v>
      </c>
      <c r="B327">
        <v>41005100</v>
      </c>
      <c r="C327" t="s">
        <v>1045</v>
      </c>
      <c r="D327" t="s">
        <v>878</v>
      </c>
      <c r="E327" s="107">
        <v>40322</v>
      </c>
      <c r="F327" s="9">
        <v>4</v>
      </c>
      <c r="G327" s="9">
        <v>11</v>
      </c>
      <c r="H327" s="9">
        <v>0</v>
      </c>
      <c r="I327" s="9">
        <v>42.857143000000001</v>
      </c>
      <c r="J327" s="9">
        <v>1</v>
      </c>
      <c r="K327" s="9">
        <v>4</v>
      </c>
      <c r="L327" s="9">
        <v>4</v>
      </c>
      <c r="M327" s="9">
        <v>11</v>
      </c>
      <c r="N327" s="9">
        <v>11</v>
      </c>
      <c r="O327" s="9">
        <v>0</v>
      </c>
      <c r="P327" s="9">
        <v>0</v>
      </c>
      <c r="Q327" s="9">
        <v>42.857143000000001</v>
      </c>
      <c r="R327" s="9">
        <v>42.857143000000001</v>
      </c>
      <c r="S327" s="9" t="s">
        <v>1157</v>
      </c>
      <c r="T327" s="9">
        <v>760.45879600000001</v>
      </c>
      <c r="U327" s="9">
        <v>28037.020461</v>
      </c>
      <c r="V327" t="s">
        <v>935</v>
      </c>
    </row>
    <row r="328" spans="1:22" x14ac:dyDescent="0.25">
      <c r="A328" s="70" t="e">
        <f>VLOOKUP(B328,'Lake Assessments'!$D$2:$E$52,2,0)</f>
        <v>#N/A</v>
      </c>
      <c r="B328">
        <v>41007200</v>
      </c>
      <c r="C328" t="s">
        <v>879</v>
      </c>
      <c r="D328" t="s">
        <v>878</v>
      </c>
      <c r="E328" s="107">
        <v>40709</v>
      </c>
      <c r="F328" s="9">
        <v>3</v>
      </c>
      <c r="G328" s="9">
        <v>7.5055529999999999</v>
      </c>
      <c r="H328" s="9">
        <v>-25</v>
      </c>
      <c r="I328" s="9">
        <v>-2.5252789999999998</v>
      </c>
      <c r="J328" s="9">
        <v>1</v>
      </c>
      <c r="K328" s="9">
        <v>3</v>
      </c>
      <c r="L328" s="9">
        <v>3</v>
      </c>
      <c r="M328" s="9">
        <v>7.5055529999999999</v>
      </c>
      <c r="N328" s="9">
        <v>7.5055529999999999</v>
      </c>
      <c r="O328" s="9">
        <v>-25</v>
      </c>
      <c r="P328" s="9">
        <v>-25</v>
      </c>
      <c r="Q328" s="9">
        <v>-2.5252789999999998</v>
      </c>
      <c r="R328" s="9">
        <v>-2.5252789999999998</v>
      </c>
      <c r="S328" s="9" t="s">
        <v>1157</v>
      </c>
      <c r="T328" s="9">
        <v>1476.4170039999999</v>
      </c>
      <c r="U328" s="9">
        <v>126909.493863</v>
      </c>
      <c r="V328" t="s">
        <v>932</v>
      </c>
    </row>
    <row r="329" spans="1:22" x14ac:dyDescent="0.25">
      <c r="A329" s="70" t="e">
        <f>VLOOKUP(B329,'Lake Assessments'!$D$2:$E$52,2,0)</f>
        <v>#N/A</v>
      </c>
      <c r="B329">
        <v>41004500</v>
      </c>
      <c r="C329" t="s">
        <v>1192</v>
      </c>
      <c r="D329" t="s">
        <v>878</v>
      </c>
      <c r="E329" s="107">
        <v>39986</v>
      </c>
      <c r="F329" s="9">
        <v>6</v>
      </c>
      <c r="G329" s="9">
        <v>13.063945</v>
      </c>
      <c r="H329" s="9">
        <v>50</v>
      </c>
      <c r="I329" s="9">
        <v>69.661626999999996</v>
      </c>
      <c r="J329" s="9">
        <v>3</v>
      </c>
      <c r="K329" s="9">
        <v>3</v>
      </c>
      <c r="L329" s="9">
        <v>12</v>
      </c>
      <c r="M329" s="9">
        <v>8.0829039999999992</v>
      </c>
      <c r="N329" s="9">
        <v>17.897857999999999</v>
      </c>
      <c r="O329" s="9">
        <v>-25</v>
      </c>
      <c r="P329" s="9">
        <v>200</v>
      </c>
      <c r="Q329" s="9">
        <v>4.9727759999999996</v>
      </c>
      <c r="R329" s="9">
        <v>132.439719</v>
      </c>
      <c r="S329" s="9" t="s">
        <v>1157</v>
      </c>
      <c r="T329" s="9">
        <v>7359.9480299999996</v>
      </c>
      <c r="U329" s="9">
        <v>1208567.4480610001</v>
      </c>
      <c r="V329" t="s">
        <v>935</v>
      </c>
    </row>
    <row r="330" spans="1:22" x14ac:dyDescent="0.25">
      <c r="A330" s="70" t="e">
        <f>VLOOKUP(B330,'Lake Assessments'!$D$2:$E$52,2,0)</f>
        <v>#N/A</v>
      </c>
      <c r="B330">
        <v>41002101</v>
      </c>
      <c r="C330" t="s">
        <v>1193</v>
      </c>
      <c r="D330" t="s">
        <v>878</v>
      </c>
      <c r="E330" s="107">
        <v>40021</v>
      </c>
      <c r="F330" s="9">
        <v>1</v>
      </c>
      <c r="G330" s="9">
        <v>5</v>
      </c>
      <c r="H330" s="9">
        <v>-75</v>
      </c>
      <c r="I330" s="9">
        <v>-35.064934999999998</v>
      </c>
      <c r="J330" s="9">
        <v>2</v>
      </c>
      <c r="K330" s="9">
        <v>0</v>
      </c>
      <c r="L330" s="9">
        <v>1</v>
      </c>
      <c r="M330" s="9">
        <v>0</v>
      </c>
      <c r="N330" s="9">
        <v>5</v>
      </c>
      <c r="O330" s="9">
        <v>-100</v>
      </c>
      <c r="P330" s="9">
        <v>-75</v>
      </c>
      <c r="Q330" s="9">
        <v>-100</v>
      </c>
      <c r="R330" s="9">
        <v>-35.064934999999998</v>
      </c>
      <c r="S330" s="9" t="s">
        <v>1157</v>
      </c>
      <c r="T330" s="9">
        <v>6768.5437119999997</v>
      </c>
      <c r="U330" s="9">
        <v>2213950.2764949999</v>
      </c>
      <c r="V330" t="s">
        <v>932</v>
      </c>
    </row>
    <row r="331" spans="1:22" x14ac:dyDescent="0.25">
      <c r="A331" s="70" t="e">
        <f>VLOOKUP(B331,'Lake Assessments'!$D$2:$E$52,2,0)</f>
        <v>#N/A</v>
      </c>
      <c r="B331">
        <v>41005700</v>
      </c>
      <c r="C331" t="s">
        <v>1194</v>
      </c>
      <c r="D331" t="s">
        <v>878</v>
      </c>
      <c r="E331" s="107">
        <v>41470</v>
      </c>
      <c r="F331" s="9">
        <v>3</v>
      </c>
      <c r="G331" s="9">
        <v>7.5055529999999999</v>
      </c>
      <c r="H331" s="9">
        <v>-25</v>
      </c>
      <c r="I331" s="9">
        <v>-2.5252789999999998</v>
      </c>
      <c r="J331" s="9">
        <v>2</v>
      </c>
      <c r="K331" s="9">
        <v>2</v>
      </c>
      <c r="L331" s="9">
        <v>3</v>
      </c>
      <c r="M331" s="9">
        <v>7.5055529999999999</v>
      </c>
      <c r="N331" s="9">
        <v>10.606602000000001</v>
      </c>
      <c r="O331" s="9">
        <v>-50</v>
      </c>
      <c r="P331" s="9">
        <v>-25</v>
      </c>
      <c r="Q331" s="9">
        <v>-2.5252789999999998</v>
      </c>
      <c r="R331" s="9">
        <v>37.748074000000003</v>
      </c>
      <c r="S331" s="9" t="s">
        <v>1157</v>
      </c>
      <c r="T331" s="9">
        <v>3127.0792849999998</v>
      </c>
      <c r="U331" s="9">
        <v>571021.25645700004</v>
      </c>
      <c r="V331" t="s">
        <v>932</v>
      </c>
    </row>
    <row r="332" spans="1:22" x14ac:dyDescent="0.25">
      <c r="A332" s="70" t="e">
        <f>VLOOKUP(B332,'Lake Assessments'!$D$2:$E$52,2,0)</f>
        <v>#N/A</v>
      </c>
      <c r="B332">
        <v>41002400</v>
      </c>
      <c r="C332" t="s">
        <v>1195</v>
      </c>
      <c r="D332" t="s">
        <v>878</v>
      </c>
      <c r="E332" s="107">
        <v>38869</v>
      </c>
      <c r="F332" s="9">
        <v>9</v>
      </c>
      <c r="G332" s="9">
        <v>16.333333</v>
      </c>
      <c r="H332" s="9">
        <v>125</v>
      </c>
      <c r="I332" s="9">
        <v>112.121212</v>
      </c>
      <c r="J332" s="9">
        <v>1</v>
      </c>
      <c r="K332" s="9">
        <v>9</v>
      </c>
      <c r="L332" s="9">
        <v>9</v>
      </c>
      <c r="M332" s="9">
        <v>16.333333</v>
      </c>
      <c r="N332" s="9">
        <v>16.333333</v>
      </c>
      <c r="O332" s="9">
        <v>125</v>
      </c>
      <c r="P332" s="9">
        <v>125</v>
      </c>
      <c r="Q332" s="9">
        <v>112.121212</v>
      </c>
      <c r="R332" s="9">
        <v>112.121212</v>
      </c>
      <c r="S332" s="9" t="s">
        <v>1157</v>
      </c>
      <c r="T332" s="9">
        <v>4716.2660939999996</v>
      </c>
      <c r="U332" s="9">
        <v>386415.77067</v>
      </c>
      <c r="V332" t="s">
        <v>935</v>
      </c>
    </row>
    <row r="333" spans="1:22" x14ac:dyDescent="0.25">
      <c r="A333" s="70" t="e">
        <f>VLOOKUP(B333,'Lake Assessments'!$D$2:$E$52,2,0)</f>
        <v>#N/A</v>
      </c>
      <c r="B333">
        <v>41000400</v>
      </c>
      <c r="C333" t="s">
        <v>1196</v>
      </c>
      <c r="D333" t="s">
        <v>878</v>
      </c>
      <c r="E333" s="107">
        <v>40406</v>
      </c>
      <c r="F333" s="9">
        <v>2</v>
      </c>
      <c r="G333" s="9">
        <v>4.2426409999999999</v>
      </c>
      <c r="H333" s="9">
        <v>-50</v>
      </c>
      <c r="I333" s="9">
        <v>-44.900770000000001</v>
      </c>
      <c r="J333" s="9">
        <v>1</v>
      </c>
      <c r="K333" s="9">
        <v>2</v>
      </c>
      <c r="L333" s="9">
        <v>2</v>
      </c>
      <c r="M333" s="9">
        <v>4.2426409999999999</v>
      </c>
      <c r="N333" s="9">
        <v>4.2426409999999999</v>
      </c>
      <c r="O333" s="9">
        <v>-50</v>
      </c>
      <c r="P333" s="9">
        <v>-50</v>
      </c>
      <c r="Q333" s="9">
        <v>-44.900770000000001</v>
      </c>
      <c r="R333" s="9">
        <v>-44.900770000000001</v>
      </c>
      <c r="S333" s="9" t="s">
        <v>1157</v>
      </c>
      <c r="T333" s="9">
        <v>4931.4221829999997</v>
      </c>
      <c r="U333" s="9">
        <v>415648.53568500001</v>
      </c>
      <c r="V333" t="s">
        <v>932</v>
      </c>
    </row>
    <row r="334" spans="1:22" x14ac:dyDescent="0.25">
      <c r="A334" s="70" t="e">
        <f>VLOOKUP(B334,'Lake Assessments'!$D$2:$E$52,2,0)</f>
        <v>#N/A</v>
      </c>
      <c r="B334">
        <v>41006200</v>
      </c>
      <c r="C334" t="s">
        <v>382</v>
      </c>
      <c r="D334" t="s">
        <v>878</v>
      </c>
      <c r="E334" s="107">
        <v>39286</v>
      </c>
      <c r="F334" s="9">
        <v>7</v>
      </c>
      <c r="G334" s="9">
        <v>12.472828</v>
      </c>
      <c r="H334" s="9">
        <v>40</v>
      </c>
      <c r="I334" s="9">
        <v>59.908045999999999</v>
      </c>
      <c r="J334" s="9">
        <v>2</v>
      </c>
      <c r="K334" s="9">
        <v>7</v>
      </c>
      <c r="L334" s="9">
        <v>11</v>
      </c>
      <c r="M334" s="9">
        <v>12.472828</v>
      </c>
      <c r="N334" s="9">
        <v>18.995215000000002</v>
      </c>
      <c r="O334" s="9">
        <v>40</v>
      </c>
      <c r="P334" s="9">
        <v>175</v>
      </c>
      <c r="Q334" s="9">
        <v>59.908045999999999</v>
      </c>
      <c r="R334" s="9">
        <v>146.69110000000001</v>
      </c>
      <c r="S334" s="9" t="s">
        <v>1157</v>
      </c>
      <c r="T334" s="9">
        <v>4001.7011029999999</v>
      </c>
      <c r="U334" s="9">
        <v>438187.57567599998</v>
      </c>
      <c r="V334" t="s">
        <v>935</v>
      </c>
    </row>
    <row r="335" spans="1:22" x14ac:dyDescent="0.25">
      <c r="A335" s="70" t="e">
        <f>VLOOKUP(B335,'Lake Assessments'!$D$2:$E$52,2,0)</f>
        <v>#N/A</v>
      </c>
      <c r="B335">
        <v>41006700</v>
      </c>
      <c r="C335" t="s">
        <v>1039</v>
      </c>
      <c r="D335" t="s">
        <v>878</v>
      </c>
      <c r="E335" s="107">
        <v>37781</v>
      </c>
      <c r="F335" s="9">
        <v>13</v>
      </c>
      <c r="G335" s="9">
        <v>18.859807</v>
      </c>
      <c r="H335" s="9">
        <v>225</v>
      </c>
      <c r="I335" s="9">
        <v>144.93255400000001</v>
      </c>
      <c r="J335" s="9">
        <v>2</v>
      </c>
      <c r="K335" s="9">
        <v>7</v>
      </c>
      <c r="L335" s="9">
        <v>13</v>
      </c>
      <c r="M335" s="9">
        <v>12.472828</v>
      </c>
      <c r="N335" s="9">
        <v>18.859807</v>
      </c>
      <c r="O335" s="9">
        <v>75</v>
      </c>
      <c r="P335" s="9">
        <v>225</v>
      </c>
      <c r="Q335" s="9">
        <v>61.984774000000002</v>
      </c>
      <c r="R335" s="9">
        <v>144.93255400000001</v>
      </c>
      <c r="S335" s="9" t="s">
        <v>1157</v>
      </c>
      <c r="T335" s="9">
        <v>6338.495989</v>
      </c>
      <c r="U335" s="9">
        <v>1017377.682626</v>
      </c>
      <c r="V335" t="s">
        <v>935</v>
      </c>
    </row>
    <row r="336" spans="1:22" x14ac:dyDescent="0.25">
      <c r="A336" s="70" t="e">
        <f>VLOOKUP(B336,'Lake Assessments'!$D$2:$E$52,2,0)</f>
        <v>#N/A</v>
      </c>
      <c r="B336">
        <v>41001000</v>
      </c>
      <c r="C336" t="s">
        <v>1197</v>
      </c>
      <c r="D336" t="s">
        <v>878</v>
      </c>
      <c r="E336" s="107">
        <v>40407</v>
      </c>
      <c r="F336" s="9">
        <v>5</v>
      </c>
      <c r="G336" s="9">
        <v>12.521981</v>
      </c>
      <c r="H336" s="9">
        <v>25</v>
      </c>
      <c r="I336" s="9">
        <v>62.623125999999999</v>
      </c>
      <c r="J336" s="9">
        <v>1</v>
      </c>
      <c r="K336" s="9">
        <v>5</v>
      </c>
      <c r="L336" s="9">
        <v>5</v>
      </c>
      <c r="M336" s="9">
        <v>12.521981</v>
      </c>
      <c r="N336" s="9">
        <v>12.521981</v>
      </c>
      <c r="O336" s="9">
        <v>25</v>
      </c>
      <c r="P336" s="9">
        <v>25</v>
      </c>
      <c r="Q336" s="9">
        <v>62.623125999999999</v>
      </c>
      <c r="R336" s="9">
        <v>62.623125999999999</v>
      </c>
      <c r="S336" s="9" t="s">
        <v>1157</v>
      </c>
      <c r="T336" s="9">
        <v>2613.5908290000002</v>
      </c>
      <c r="U336" s="9">
        <v>441585.55502099998</v>
      </c>
      <c r="V336" t="s">
        <v>935</v>
      </c>
    </row>
    <row r="337" spans="1:22" x14ac:dyDescent="0.25">
      <c r="A337" s="70" t="e">
        <f>VLOOKUP(B337,'Lake Assessments'!$D$2:$E$52,2,0)</f>
        <v>#N/A</v>
      </c>
      <c r="B337">
        <v>41004400</v>
      </c>
      <c r="C337" t="s">
        <v>1198</v>
      </c>
      <c r="D337" t="s">
        <v>878</v>
      </c>
      <c r="E337" s="107">
        <v>40001</v>
      </c>
      <c r="F337" s="9">
        <v>6</v>
      </c>
      <c r="G337" s="9">
        <v>13.063945</v>
      </c>
      <c r="H337" s="9">
        <v>50</v>
      </c>
      <c r="I337" s="9">
        <v>69.661626999999996</v>
      </c>
      <c r="J337" s="9">
        <v>2</v>
      </c>
      <c r="K337" s="9">
        <v>6</v>
      </c>
      <c r="L337" s="9">
        <v>13</v>
      </c>
      <c r="M337" s="9">
        <v>13.063945</v>
      </c>
      <c r="N337" s="9">
        <v>17.473056</v>
      </c>
      <c r="O337" s="9">
        <v>50</v>
      </c>
      <c r="P337" s="9">
        <v>225</v>
      </c>
      <c r="Q337" s="9">
        <v>69.661626999999996</v>
      </c>
      <c r="R337" s="9">
        <v>126.922808</v>
      </c>
      <c r="S337" s="9" t="s">
        <v>1157</v>
      </c>
      <c r="T337" s="9">
        <v>2975.617675</v>
      </c>
      <c r="U337" s="9">
        <v>576935.36759899999</v>
      </c>
      <c r="V337" t="s">
        <v>935</v>
      </c>
    </row>
    <row r="338" spans="1:22" x14ac:dyDescent="0.25">
      <c r="A338" s="70" t="e">
        <f>VLOOKUP(B338,'Lake Assessments'!$D$2:$E$52,2,0)</f>
        <v>#N/A</v>
      </c>
      <c r="B338">
        <v>41008200</v>
      </c>
      <c r="C338" t="s">
        <v>1199</v>
      </c>
      <c r="D338" t="s">
        <v>878</v>
      </c>
      <c r="E338" s="107">
        <v>38516</v>
      </c>
      <c r="F338" s="9">
        <v>5</v>
      </c>
      <c r="G338" s="9">
        <v>12.969194</v>
      </c>
      <c r="H338" s="9">
        <v>25</v>
      </c>
      <c r="I338" s="9">
        <v>68.431094000000002</v>
      </c>
      <c r="J338" s="9">
        <v>2</v>
      </c>
      <c r="K338" s="9">
        <v>5</v>
      </c>
      <c r="L338" s="9">
        <v>13</v>
      </c>
      <c r="M338" s="9">
        <v>12.969194</v>
      </c>
      <c r="N338" s="9">
        <v>19.969207000000001</v>
      </c>
      <c r="O338" s="9">
        <v>25</v>
      </c>
      <c r="P338" s="9">
        <v>225</v>
      </c>
      <c r="Q338" s="9">
        <v>68.431094000000002</v>
      </c>
      <c r="R338" s="9">
        <v>159.340351</v>
      </c>
      <c r="S338" s="9" t="s">
        <v>1157</v>
      </c>
      <c r="T338" s="9">
        <v>4359.3073340000001</v>
      </c>
      <c r="U338" s="9">
        <v>803303.82543099998</v>
      </c>
      <c r="V338" t="s">
        <v>935</v>
      </c>
    </row>
    <row r="339" spans="1:22" x14ac:dyDescent="0.25">
      <c r="A339" s="70" t="e">
        <f>VLOOKUP(B339,'Lake Assessments'!$D$2:$E$52,2,0)</f>
        <v>#N/A</v>
      </c>
      <c r="B339">
        <v>59001900</v>
      </c>
      <c r="C339" t="s">
        <v>1200</v>
      </c>
      <c r="D339" t="s">
        <v>934</v>
      </c>
      <c r="E339" s="107">
        <v>36768</v>
      </c>
      <c r="F339" s="9">
        <v>6</v>
      </c>
      <c r="G339" s="9">
        <v>12.247449</v>
      </c>
      <c r="H339" s="9">
        <v>20</v>
      </c>
      <c r="I339" s="9">
        <v>53.093108999999998</v>
      </c>
      <c r="J339" s="9">
        <v>1</v>
      </c>
      <c r="K339" s="9">
        <v>6</v>
      </c>
      <c r="L339" s="9">
        <v>6</v>
      </c>
      <c r="M339" s="9">
        <v>12.247449</v>
      </c>
      <c r="N339" s="9">
        <v>12.247449</v>
      </c>
      <c r="O339" s="9">
        <v>20</v>
      </c>
      <c r="P339" s="9">
        <v>20</v>
      </c>
      <c r="Q339" s="9">
        <v>53.093108999999998</v>
      </c>
      <c r="R339" s="9">
        <v>53.093108999999998</v>
      </c>
      <c r="S339" s="9" t="s">
        <v>1157</v>
      </c>
      <c r="T339" s="9">
        <v>1462.448697</v>
      </c>
      <c r="U339" s="9">
        <v>31669.433137</v>
      </c>
      <c r="V339" t="s">
        <v>935</v>
      </c>
    </row>
    <row r="340" spans="1:22" x14ac:dyDescent="0.25">
      <c r="A340" s="70" t="e">
        <f>VLOOKUP(B340,'Lake Assessments'!$D$2:$E$52,2,0)</f>
        <v>#N/A</v>
      </c>
      <c r="B340">
        <v>42007400</v>
      </c>
      <c r="C340" t="s">
        <v>1201</v>
      </c>
      <c r="D340" t="s">
        <v>878</v>
      </c>
      <c r="E340" s="107">
        <v>38530</v>
      </c>
      <c r="F340" s="9">
        <v>9</v>
      </c>
      <c r="G340" s="9">
        <v>15.666667</v>
      </c>
      <c r="H340" s="9">
        <v>125</v>
      </c>
      <c r="I340" s="9">
        <v>103.46320299999999</v>
      </c>
      <c r="J340" s="9">
        <v>1</v>
      </c>
      <c r="K340" s="9">
        <v>9</v>
      </c>
      <c r="L340" s="9">
        <v>9</v>
      </c>
      <c r="M340" s="9">
        <v>15.666667</v>
      </c>
      <c r="N340" s="9">
        <v>15.666667</v>
      </c>
      <c r="O340" s="9">
        <v>125</v>
      </c>
      <c r="P340" s="9">
        <v>125</v>
      </c>
      <c r="Q340" s="9">
        <v>103.46320299999999</v>
      </c>
      <c r="R340" s="9">
        <v>103.46320299999999</v>
      </c>
      <c r="S340" s="9" t="s">
        <v>1157</v>
      </c>
      <c r="T340" s="9">
        <v>4629.3567910000002</v>
      </c>
      <c r="U340" s="9">
        <v>890134.43572199997</v>
      </c>
      <c r="V340" t="s">
        <v>935</v>
      </c>
    </row>
    <row r="341" spans="1:22" x14ac:dyDescent="0.25">
      <c r="A341" s="70" t="e">
        <f>VLOOKUP(B341,'Lake Assessments'!$D$2:$E$52,2,0)</f>
        <v>#N/A</v>
      </c>
      <c r="B341">
        <v>41004300</v>
      </c>
      <c r="C341" t="s">
        <v>1202</v>
      </c>
      <c r="D341" t="s">
        <v>878</v>
      </c>
      <c r="E341" s="107">
        <v>41134</v>
      </c>
      <c r="F341" s="9">
        <v>1</v>
      </c>
      <c r="G341" s="9">
        <v>3</v>
      </c>
      <c r="H341" s="9">
        <v>-75</v>
      </c>
      <c r="I341" s="9">
        <v>-61.038961</v>
      </c>
      <c r="J341" s="9">
        <v>4</v>
      </c>
      <c r="K341" s="9">
        <v>1</v>
      </c>
      <c r="L341" s="9">
        <v>6</v>
      </c>
      <c r="M341" s="9">
        <v>3</v>
      </c>
      <c r="N341" s="9">
        <v>12.247449</v>
      </c>
      <c r="O341" s="9">
        <v>-75</v>
      </c>
      <c r="P341" s="9">
        <v>50</v>
      </c>
      <c r="Q341" s="9">
        <v>-61.038961</v>
      </c>
      <c r="R341" s="9">
        <v>59.057775999999997</v>
      </c>
      <c r="S341" s="9" t="s">
        <v>1157</v>
      </c>
      <c r="T341" s="9">
        <v>28990.006127000001</v>
      </c>
      <c r="U341" s="9">
        <v>10924401.299001001</v>
      </c>
      <c r="V341" t="s">
        <v>932</v>
      </c>
    </row>
    <row r="342" spans="1:22" x14ac:dyDescent="0.25">
      <c r="A342" s="70" t="e">
        <f>VLOOKUP(B342,'Lake Assessments'!$D$2:$E$52,2,0)</f>
        <v>#N/A</v>
      </c>
      <c r="B342">
        <v>41007300</v>
      </c>
      <c r="C342" t="s">
        <v>879</v>
      </c>
      <c r="D342" t="s">
        <v>878</v>
      </c>
      <c r="E342" s="107">
        <v>40709</v>
      </c>
      <c r="F342" s="9">
        <v>3</v>
      </c>
      <c r="G342" s="9">
        <v>9.8149549999999994</v>
      </c>
      <c r="H342" s="9">
        <v>-25</v>
      </c>
      <c r="I342" s="9">
        <v>27.466943000000001</v>
      </c>
      <c r="J342" s="9">
        <v>1</v>
      </c>
      <c r="K342" s="9">
        <v>3</v>
      </c>
      <c r="L342" s="9">
        <v>3</v>
      </c>
      <c r="M342" s="9">
        <v>9.8149549999999994</v>
      </c>
      <c r="N342" s="9">
        <v>9.8149549999999994</v>
      </c>
      <c r="O342" s="9">
        <v>-25</v>
      </c>
      <c r="P342" s="9">
        <v>-25</v>
      </c>
      <c r="Q342" s="9">
        <v>27.466943000000001</v>
      </c>
      <c r="R342" s="9">
        <v>27.466943000000001</v>
      </c>
      <c r="S342" s="9" t="s">
        <v>1157</v>
      </c>
      <c r="T342" s="9">
        <v>1170.55603</v>
      </c>
      <c r="U342" s="9">
        <v>87732.361034000001</v>
      </c>
      <c r="V342" t="s">
        <v>932</v>
      </c>
    </row>
    <row r="343" spans="1:22" x14ac:dyDescent="0.25">
      <c r="A343" s="70" t="e">
        <f>VLOOKUP(B343,'Lake Assessments'!$D$2:$E$52,2,0)</f>
        <v>#N/A</v>
      </c>
      <c r="B343">
        <v>87018100</v>
      </c>
      <c r="C343" t="s">
        <v>1203</v>
      </c>
      <c r="D343" t="s">
        <v>934</v>
      </c>
      <c r="E343" s="107">
        <v>39622</v>
      </c>
      <c r="F343" s="9">
        <v>6</v>
      </c>
      <c r="G343" s="9">
        <v>11.430952</v>
      </c>
      <c r="H343" s="9">
        <v>50</v>
      </c>
      <c r="I343" s="9">
        <v>48.453924000000001</v>
      </c>
      <c r="J343" s="9">
        <v>2</v>
      </c>
      <c r="K343" s="9">
        <v>6</v>
      </c>
      <c r="L343" s="9">
        <v>6</v>
      </c>
      <c r="M343" s="9">
        <v>11.430952</v>
      </c>
      <c r="N343" s="9">
        <v>12.247449</v>
      </c>
      <c r="O343" s="9">
        <v>50</v>
      </c>
      <c r="P343" s="9">
        <v>50</v>
      </c>
      <c r="Q343" s="9">
        <v>48.453924000000001</v>
      </c>
      <c r="R343" s="9">
        <v>59.057775999999997</v>
      </c>
      <c r="S343" s="9" t="s">
        <v>1157</v>
      </c>
      <c r="T343" s="9">
        <v>1925.4783660000001</v>
      </c>
      <c r="U343" s="9">
        <v>84915.254008000004</v>
      </c>
      <c r="V343" t="s">
        <v>935</v>
      </c>
    </row>
    <row r="344" spans="1:22" x14ac:dyDescent="0.25">
      <c r="A344" s="70" t="e">
        <f>VLOOKUP(B344,'Lake Assessments'!$D$2:$E$52,2,0)</f>
        <v>#N/A</v>
      </c>
      <c r="B344">
        <v>41008400</v>
      </c>
      <c r="C344" t="s">
        <v>1204</v>
      </c>
      <c r="D344" t="s">
        <v>878</v>
      </c>
      <c r="E344" s="107">
        <v>39615</v>
      </c>
      <c r="F344" s="9">
        <v>4</v>
      </c>
      <c r="G344" s="9">
        <v>10</v>
      </c>
      <c r="H344" s="9">
        <v>0</v>
      </c>
      <c r="I344" s="9">
        <v>29.87013</v>
      </c>
      <c r="J344" s="9">
        <v>1</v>
      </c>
      <c r="K344" s="9">
        <v>4</v>
      </c>
      <c r="L344" s="9">
        <v>4</v>
      </c>
      <c r="M344" s="9">
        <v>10</v>
      </c>
      <c r="N344" s="9">
        <v>10</v>
      </c>
      <c r="O344" s="9">
        <v>0</v>
      </c>
      <c r="P344" s="9">
        <v>0</v>
      </c>
      <c r="Q344" s="9">
        <v>29.87013</v>
      </c>
      <c r="R344" s="9">
        <v>29.87013</v>
      </c>
      <c r="S344" s="9" t="s">
        <v>1157</v>
      </c>
      <c r="T344" s="9">
        <v>1738.2051730000001</v>
      </c>
      <c r="U344" s="9">
        <v>173688.659067</v>
      </c>
      <c r="V344" t="s">
        <v>935</v>
      </c>
    </row>
    <row r="345" spans="1:22" x14ac:dyDescent="0.25">
      <c r="A345" s="70" t="e">
        <f>VLOOKUP(B345,'Lake Assessments'!$D$2:$E$52,2,0)</f>
        <v>#N/A</v>
      </c>
      <c r="B345">
        <v>41010800</v>
      </c>
      <c r="C345" t="s">
        <v>1170</v>
      </c>
      <c r="D345" t="s">
        <v>878</v>
      </c>
      <c r="E345" s="107">
        <v>40756</v>
      </c>
      <c r="F345" s="9">
        <v>4</v>
      </c>
      <c r="G345" s="9">
        <v>8.5</v>
      </c>
      <c r="H345" s="9">
        <v>0</v>
      </c>
      <c r="I345" s="9">
        <v>10.389609999999999</v>
      </c>
      <c r="J345" s="9">
        <v>3</v>
      </c>
      <c r="K345" s="9">
        <v>4</v>
      </c>
      <c r="L345" s="9">
        <v>8</v>
      </c>
      <c r="M345" s="9">
        <v>8.5</v>
      </c>
      <c r="N345" s="9">
        <v>17.677669999999999</v>
      </c>
      <c r="O345" s="9">
        <v>0</v>
      </c>
      <c r="P345" s="9">
        <v>100</v>
      </c>
      <c r="Q345" s="9">
        <v>10.389609999999999</v>
      </c>
      <c r="R345" s="9">
        <v>129.58012400000001</v>
      </c>
      <c r="S345" s="9" t="s">
        <v>1157</v>
      </c>
      <c r="T345" s="9">
        <v>836.36737100000005</v>
      </c>
      <c r="U345" s="9">
        <v>26534.542242</v>
      </c>
      <c r="V345" t="s">
        <v>935</v>
      </c>
    </row>
    <row r="346" spans="1:22" x14ac:dyDescent="0.25">
      <c r="A346" s="70" t="e">
        <f>VLOOKUP(B346,'Lake Assessments'!$D$2:$E$52,2,0)</f>
        <v>#N/A</v>
      </c>
      <c r="B346">
        <v>87018500</v>
      </c>
      <c r="C346" t="s">
        <v>1205</v>
      </c>
      <c r="D346" t="s">
        <v>878</v>
      </c>
      <c r="E346" s="107">
        <v>36682</v>
      </c>
      <c r="F346" s="9">
        <v>12</v>
      </c>
      <c r="G346" s="9">
        <v>21.073284999999998</v>
      </c>
      <c r="H346" s="9">
        <v>200</v>
      </c>
      <c r="I346" s="9">
        <v>173.679024</v>
      </c>
      <c r="J346" s="9">
        <v>1</v>
      </c>
      <c r="K346" s="9">
        <v>12</v>
      </c>
      <c r="L346" s="9">
        <v>12</v>
      </c>
      <c r="M346" s="9">
        <v>21.073284999999998</v>
      </c>
      <c r="N346" s="9">
        <v>21.073284999999998</v>
      </c>
      <c r="O346" s="9">
        <v>200</v>
      </c>
      <c r="P346" s="9">
        <v>200</v>
      </c>
      <c r="Q346" s="9">
        <v>173.679024</v>
      </c>
      <c r="R346" s="9">
        <v>173.679024</v>
      </c>
      <c r="S346" s="9" t="s">
        <v>1157</v>
      </c>
      <c r="T346" s="9">
        <v>2291.1164130000002</v>
      </c>
      <c r="U346" s="9">
        <v>134435.04778299999</v>
      </c>
      <c r="V346" t="s">
        <v>935</v>
      </c>
    </row>
    <row r="347" spans="1:22" x14ac:dyDescent="0.25">
      <c r="A347" s="70" t="e">
        <f>VLOOKUP(B347,'Lake Assessments'!$D$2:$E$52,2,0)</f>
        <v>#N/A</v>
      </c>
      <c r="B347">
        <v>37022000</v>
      </c>
      <c r="C347" t="s">
        <v>879</v>
      </c>
      <c r="D347" t="s">
        <v>878</v>
      </c>
      <c r="E347" s="107">
        <v>38958</v>
      </c>
      <c r="F347" s="9">
        <v>7</v>
      </c>
      <c r="G347" s="9">
        <v>10.96097</v>
      </c>
      <c r="H347" s="9">
        <v>40</v>
      </c>
      <c r="I347" s="9">
        <v>40.525252999999999</v>
      </c>
      <c r="J347" s="9">
        <v>1</v>
      </c>
      <c r="K347" s="9">
        <v>7</v>
      </c>
      <c r="L347" s="9">
        <v>7</v>
      </c>
      <c r="M347" s="9">
        <v>10.96097</v>
      </c>
      <c r="N347" s="9">
        <v>10.96097</v>
      </c>
      <c r="O347" s="9">
        <v>40</v>
      </c>
      <c r="P347" s="9">
        <v>40</v>
      </c>
      <c r="Q347" s="9">
        <v>40.525252999999999</v>
      </c>
      <c r="R347" s="9">
        <v>40.525252999999999</v>
      </c>
      <c r="S347" s="9" t="s">
        <v>1157</v>
      </c>
      <c r="T347" s="9">
        <v>1273.4091699999999</v>
      </c>
      <c r="U347" s="9">
        <v>109460.69575</v>
      </c>
      <c r="V347" t="s">
        <v>935</v>
      </c>
    </row>
    <row r="348" spans="1:22" x14ac:dyDescent="0.25">
      <c r="A348" s="70" t="e">
        <f>VLOOKUP(B348,'Lake Assessments'!$D$2:$E$52,2,0)</f>
        <v>#N/A</v>
      </c>
      <c r="B348">
        <v>37022900</v>
      </c>
      <c r="C348" t="s">
        <v>1206</v>
      </c>
      <c r="D348" t="s">
        <v>878</v>
      </c>
      <c r="E348" s="107">
        <v>38945</v>
      </c>
      <c r="F348" s="9">
        <v>3</v>
      </c>
      <c r="G348" s="9">
        <v>5.7735029999999998</v>
      </c>
      <c r="H348" s="9">
        <v>-40</v>
      </c>
      <c r="I348" s="9">
        <v>-25.980734999999999</v>
      </c>
      <c r="J348" s="9">
        <v>1</v>
      </c>
      <c r="K348" s="9">
        <v>3</v>
      </c>
      <c r="L348" s="9">
        <v>3</v>
      </c>
      <c r="M348" s="9">
        <v>5.7735029999999998</v>
      </c>
      <c r="N348" s="9">
        <v>5.7735029999999998</v>
      </c>
      <c r="O348" s="9">
        <v>-40</v>
      </c>
      <c r="P348" s="9">
        <v>-40</v>
      </c>
      <c r="Q348" s="9">
        <v>-25.980734999999999</v>
      </c>
      <c r="R348" s="9">
        <v>-25.980734999999999</v>
      </c>
      <c r="S348" s="9" t="s">
        <v>1157</v>
      </c>
      <c r="T348" s="9">
        <v>4843.408488</v>
      </c>
      <c r="U348" s="9">
        <v>1025360.182638</v>
      </c>
      <c r="V348" t="s">
        <v>932</v>
      </c>
    </row>
    <row r="349" spans="1:22" x14ac:dyDescent="0.25">
      <c r="A349" s="70" t="e">
        <f>VLOOKUP(B349,'Lake Assessments'!$D$2:$E$52,2,0)</f>
        <v>#N/A</v>
      </c>
      <c r="B349">
        <v>41010200</v>
      </c>
      <c r="C349" t="s">
        <v>1201</v>
      </c>
      <c r="D349" t="s">
        <v>878</v>
      </c>
      <c r="E349" s="107">
        <v>40753</v>
      </c>
      <c r="F349" s="9">
        <v>4</v>
      </c>
      <c r="G349" s="9">
        <v>10</v>
      </c>
      <c r="H349" s="9">
        <v>0</v>
      </c>
      <c r="I349" s="9">
        <v>29.87013</v>
      </c>
      <c r="J349" s="9">
        <v>4</v>
      </c>
      <c r="K349" s="9">
        <v>3</v>
      </c>
      <c r="L349" s="9">
        <v>11</v>
      </c>
      <c r="M349" s="9">
        <v>7.5055529999999999</v>
      </c>
      <c r="N349" s="9">
        <v>20.502770999999999</v>
      </c>
      <c r="O349" s="9">
        <v>-25</v>
      </c>
      <c r="P349" s="9">
        <v>175</v>
      </c>
      <c r="Q349" s="9">
        <v>-2.5252789999999998</v>
      </c>
      <c r="R349" s="9">
        <v>166.26975899999999</v>
      </c>
      <c r="S349" s="9" t="s">
        <v>1157</v>
      </c>
      <c r="T349" s="9">
        <v>866.30501300000003</v>
      </c>
      <c r="U349" s="9">
        <v>29773.649169</v>
      </c>
      <c r="V349" t="s">
        <v>935</v>
      </c>
    </row>
    <row r="350" spans="1:22" x14ac:dyDescent="0.25">
      <c r="A350" s="70" t="e">
        <f>VLOOKUP(B350,'Lake Assessments'!$D$2:$E$52,2,0)</f>
        <v>#N/A</v>
      </c>
      <c r="B350">
        <v>41011600</v>
      </c>
      <c r="C350" t="s">
        <v>879</v>
      </c>
      <c r="D350" t="s">
        <v>878</v>
      </c>
      <c r="E350" s="107">
        <v>40388</v>
      </c>
      <c r="F350" s="9">
        <v>5</v>
      </c>
      <c r="G350" s="9">
        <v>11.627553000000001</v>
      </c>
      <c r="H350" s="9">
        <v>25</v>
      </c>
      <c r="I350" s="9">
        <v>51.007187999999999</v>
      </c>
      <c r="J350" s="9">
        <v>1</v>
      </c>
      <c r="K350" s="9">
        <v>5</v>
      </c>
      <c r="L350" s="9">
        <v>5</v>
      </c>
      <c r="M350" s="9">
        <v>11.627553000000001</v>
      </c>
      <c r="N350" s="9">
        <v>11.627553000000001</v>
      </c>
      <c r="O350" s="9">
        <v>25</v>
      </c>
      <c r="P350" s="9">
        <v>25</v>
      </c>
      <c r="Q350" s="9">
        <v>51.007187999999999</v>
      </c>
      <c r="R350" s="9">
        <v>51.007187999999999</v>
      </c>
      <c r="S350" s="9" t="s">
        <v>1157</v>
      </c>
      <c r="T350" s="9">
        <v>4188.4697550000001</v>
      </c>
      <c r="U350" s="9">
        <v>189099.45681800001</v>
      </c>
      <c r="V350" t="s">
        <v>935</v>
      </c>
    </row>
    <row r="351" spans="1:22" x14ac:dyDescent="0.25">
      <c r="A351" s="70" t="e">
        <f>VLOOKUP(B351,'Lake Assessments'!$D$2:$E$52,2,0)</f>
        <v>#N/A</v>
      </c>
      <c r="B351">
        <v>41011000</v>
      </c>
      <c r="C351" t="s">
        <v>1207</v>
      </c>
      <c r="D351" t="s">
        <v>878</v>
      </c>
      <c r="E351" s="107">
        <v>39631</v>
      </c>
      <c r="F351" s="9">
        <v>8</v>
      </c>
      <c r="G351" s="9">
        <v>13.435029</v>
      </c>
      <c r="H351" s="9">
        <v>100</v>
      </c>
      <c r="I351" s="9">
        <v>74.480894000000006</v>
      </c>
      <c r="J351" s="9">
        <v>2</v>
      </c>
      <c r="K351" s="9">
        <v>8</v>
      </c>
      <c r="L351" s="9">
        <v>8</v>
      </c>
      <c r="M351" s="9">
        <v>13.435029</v>
      </c>
      <c r="N351" s="9">
        <v>15.202795999999999</v>
      </c>
      <c r="O351" s="9">
        <v>100</v>
      </c>
      <c r="P351" s="9">
        <v>100</v>
      </c>
      <c r="Q351" s="9">
        <v>74.480894000000006</v>
      </c>
      <c r="R351" s="9">
        <v>97.438906000000003</v>
      </c>
      <c r="S351" s="9" t="s">
        <v>1157</v>
      </c>
      <c r="T351" s="9">
        <v>6950.1531770000001</v>
      </c>
      <c r="U351" s="9">
        <v>2656129.9522600002</v>
      </c>
      <c r="V351" t="s">
        <v>935</v>
      </c>
    </row>
    <row r="352" spans="1:22" x14ac:dyDescent="0.25">
      <c r="A352" s="70" t="e">
        <f>VLOOKUP(B352,'Lake Assessments'!$D$2:$E$52,2,0)</f>
        <v>#N/A</v>
      </c>
      <c r="B352">
        <v>41010500</v>
      </c>
      <c r="C352" t="s">
        <v>879</v>
      </c>
      <c r="D352" t="s">
        <v>878</v>
      </c>
      <c r="E352" s="107">
        <v>41466</v>
      </c>
      <c r="F352" s="9">
        <v>6</v>
      </c>
      <c r="G352" s="9">
        <v>14.696937999999999</v>
      </c>
      <c r="H352" s="9">
        <v>50</v>
      </c>
      <c r="I352" s="9">
        <v>90.869331000000003</v>
      </c>
      <c r="J352" s="9">
        <v>1</v>
      </c>
      <c r="K352" s="9">
        <v>6</v>
      </c>
      <c r="L352" s="9">
        <v>6</v>
      </c>
      <c r="M352" s="9">
        <v>14.696937999999999</v>
      </c>
      <c r="N352" s="9">
        <v>14.696937999999999</v>
      </c>
      <c r="O352" s="9">
        <v>50</v>
      </c>
      <c r="P352" s="9">
        <v>50</v>
      </c>
      <c r="Q352" s="9">
        <v>90.869331000000003</v>
      </c>
      <c r="R352" s="9">
        <v>90.869331000000003</v>
      </c>
      <c r="S352" s="9" t="s">
        <v>1157</v>
      </c>
      <c r="T352" s="9">
        <v>2114.140504</v>
      </c>
      <c r="U352" s="9">
        <v>247307.560513</v>
      </c>
      <c r="V352" t="s">
        <v>935</v>
      </c>
    </row>
    <row r="353" spans="1:22" x14ac:dyDescent="0.25">
      <c r="A353" s="70" t="e">
        <f>VLOOKUP(B353,'Lake Assessments'!$D$2:$E$52,2,0)</f>
        <v>#N/A</v>
      </c>
      <c r="B353">
        <v>37021600</v>
      </c>
      <c r="C353" t="s">
        <v>879</v>
      </c>
      <c r="D353" t="s">
        <v>878</v>
      </c>
      <c r="E353" s="107">
        <v>41128</v>
      </c>
      <c r="F353" s="9">
        <v>3</v>
      </c>
      <c r="G353" s="9">
        <v>7.5055529999999999</v>
      </c>
      <c r="H353" s="9">
        <v>-25</v>
      </c>
      <c r="I353" s="9">
        <v>-2.5252789999999998</v>
      </c>
      <c r="J353" s="9">
        <v>1</v>
      </c>
      <c r="K353" s="9">
        <v>3</v>
      </c>
      <c r="L353" s="9">
        <v>3</v>
      </c>
      <c r="M353" s="9">
        <v>7.5055529999999999</v>
      </c>
      <c r="N353" s="9">
        <v>7.5055529999999999</v>
      </c>
      <c r="O353" s="9">
        <v>-25</v>
      </c>
      <c r="P353" s="9">
        <v>-25</v>
      </c>
      <c r="Q353" s="9">
        <v>-2.5252789999999998</v>
      </c>
      <c r="R353" s="9">
        <v>-2.5252789999999998</v>
      </c>
      <c r="S353" s="9" t="s">
        <v>931</v>
      </c>
      <c r="T353" s="9">
        <v>2110.536427</v>
      </c>
      <c r="U353" s="9">
        <v>189596.90459799999</v>
      </c>
      <c r="V353" t="s">
        <v>932</v>
      </c>
    </row>
    <row r="354" spans="1:22" x14ac:dyDescent="0.25">
      <c r="A354" s="70" t="e">
        <f>VLOOKUP(B354,'Lake Assessments'!$D$2:$E$52,2,0)</f>
        <v>#N/A</v>
      </c>
      <c r="B354">
        <v>41014200</v>
      </c>
      <c r="C354" t="s">
        <v>879</v>
      </c>
      <c r="D354" t="s">
        <v>878</v>
      </c>
      <c r="E354" s="107">
        <v>40372</v>
      </c>
      <c r="F354" s="9">
        <v>4</v>
      </c>
      <c r="G354" s="9">
        <v>10.5</v>
      </c>
      <c r="H354" s="9">
        <v>0</v>
      </c>
      <c r="I354" s="9">
        <v>36.363636</v>
      </c>
      <c r="J354" s="9">
        <v>1</v>
      </c>
      <c r="K354" s="9">
        <v>4</v>
      </c>
      <c r="L354" s="9">
        <v>4</v>
      </c>
      <c r="M354" s="9">
        <v>10.5</v>
      </c>
      <c r="N354" s="9">
        <v>10.5</v>
      </c>
      <c r="O354" s="9">
        <v>0</v>
      </c>
      <c r="P354" s="9">
        <v>0</v>
      </c>
      <c r="Q354" s="9">
        <v>36.363636</v>
      </c>
      <c r="R354" s="9">
        <v>36.363636</v>
      </c>
      <c r="S354" s="9" t="s">
        <v>1157</v>
      </c>
      <c r="T354" s="9">
        <v>1192.7443780000001</v>
      </c>
      <c r="U354" s="9">
        <v>69741.731251000005</v>
      </c>
      <c r="V354" t="s">
        <v>935</v>
      </c>
    </row>
    <row r="355" spans="1:22" x14ac:dyDescent="0.25">
      <c r="A355" s="70" t="e">
        <f>VLOOKUP(B355,'Lake Assessments'!$D$2:$E$52,2,0)</f>
        <v>#N/A</v>
      </c>
      <c r="B355">
        <v>37022400</v>
      </c>
      <c r="C355" t="s">
        <v>1208</v>
      </c>
      <c r="D355" t="s">
        <v>878</v>
      </c>
      <c r="E355" s="107">
        <v>41478</v>
      </c>
      <c r="F355" s="9">
        <v>2</v>
      </c>
      <c r="G355" s="9">
        <v>6.3639609999999998</v>
      </c>
      <c r="H355" s="9">
        <v>-50</v>
      </c>
      <c r="I355" s="9">
        <v>-17.351154999999999</v>
      </c>
      <c r="J355" s="9">
        <v>1</v>
      </c>
      <c r="K355" s="9">
        <v>2</v>
      </c>
      <c r="L355" s="9">
        <v>2</v>
      </c>
      <c r="M355" s="9">
        <v>6.3639609999999998</v>
      </c>
      <c r="N355" s="9">
        <v>6.3639609999999998</v>
      </c>
      <c r="O355" s="9">
        <v>-50</v>
      </c>
      <c r="P355" s="9">
        <v>-50</v>
      </c>
      <c r="Q355" s="9">
        <v>-17.351154999999999</v>
      </c>
      <c r="R355" s="9">
        <v>-17.351154999999999</v>
      </c>
      <c r="S355" s="9" t="s">
        <v>1157</v>
      </c>
      <c r="T355" s="9">
        <v>2869.8811559999999</v>
      </c>
      <c r="U355" s="9">
        <v>488227.97850500001</v>
      </c>
      <c r="V355" t="s">
        <v>932</v>
      </c>
    </row>
    <row r="356" spans="1:22" x14ac:dyDescent="0.25">
      <c r="A356" s="70" t="e">
        <f>VLOOKUP(B356,'Lake Assessments'!$D$2:$E$52,2,0)</f>
        <v>#N/A</v>
      </c>
      <c r="B356">
        <v>87011600</v>
      </c>
      <c r="C356" t="s">
        <v>1209</v>
      </c>
      <c r="D356" t="s">
        <v>941</v>
      </c>
      <c r="E356" s="107">
        <v>41472</v>
      </c>
      <c r="F356" s="9">
        <v>6</v>
      </c>
      <c r="G356" s="9">
        <v>13.472194</v>
      </c>
      <c r="H356" s="9">
        <v>50</v>
      </c>
      <c r="I356" s="9">
        <v>74.963553000000005</v>
      </c>
      <c r="J356" s="9">
        <v>2</v>
      </c>
      <c r="K356" s="9">
        <v>1</v>
      </c>
      <c r="L356" s="9">
        <v>6</v>
      </c>
      <c r="M356" s="9">
        <v>3</v>
      </c>
      <c r="N356" s="9">
        <v>13.472194</v>
      </c>
      <c r="O356" s="9">
        <v>-75</v>
      </c>
      <c r="P356" s="9">
        <v>50</v>
      </c>
      <c r="Q356" s="9">
        <v>-61.038961</v>
      </c>
      <c r="R356" s="9">
        <v>74.963553000000005</v>
      </c>
      <c r="S356" s="9" t="s">
        <v>1157</v>
      </c>
      <c r="T356" s="9">
        <v>2102.5944290000002</v>
      </c>
      <c r="U356" s="9">
        <v>180481.178178</v>
      </c>
      <c r="V356" t="s">
        <v>935</v>
      </c>
    </row>
    <row r="357" spans="1:22" x14ac:dyDescent="0.25">
      <c r="A357" s="70" t="e">
        <f>VLOOKUP(B357,'Lake Assessments'!$D$2:$E$52,2,0)</f>
        <v>#N/A</v>
      </c>
      <c r="B357">
        <v>41009100</v>
      </c>
      <c r="C357" t="s">
        <v>879</v>
      </c>
      <c r="D357" t="s">
        <v>878</v>
      </c>
      <c r="E357" s="107">
        <v>37447</v>
      </c>
      <c r="F357" s="9">
        <v>6</v>
      </c>
      <c r="G357" s="9">
        <v>15.513434999999999</v>
      </c>
      <c r="H357" s="9">
        <v>50</v>
      </c>
      <c r="I357" s="9">
        <v>101.47318199999999</v>
      </c>
      <c r="J357" s="9">
        <v>1</v>
      </c>
      <c r="K357" s="9">
        <v>6</v>
      </c>
      <c r="L357" s="9">
        <v>6</v>
      </c>
      <c r="M357" s="9">
        <v>15.513434999999999</v>
      </c>
      <c r="N357" s="9">
        <v>15.513434999999999</v>
      </c>
      <c r="O357" s="9">
        <v>50</v>
      </c>
      <c r="P357" s="9">
        <v>50</v>
      </c>
      <c r="Q357" s="9">
        <v>101.47318199999999</v>
      </c>
      <c r="R357" s="9">
        <v>101.47318199999999</v>
      </c>
      <c r="S357" s="9" t="s">
        <v>1157</v>
      </c>
      <c r="T357" s="9">
        <v>1855.041806</v>
      </c>
      <c r="U357" s="9">
        <v>205869.32191100001</v>
      </c>
      <c r="V357" t="s">
        <v>935</v>
      </c>
    </row>
    <row r="358" spans="1:22" x14ac:dyDescent="0.25">
      <c r="A358" s="70" t="e">
        <f>VLOOKUP(B358,'Lake Assessments'!$D$2:$E$52,2,0)</f>
        <v>#N/A</v>
      </c>
      <c r="B358">
        <v>41008900</v>
      </c>
      <c r="C358" t="s">
        <v>1210</v>
      </c>
      <c r="D358" t="s">
        <v>878</v>
      </c>
      <c r="E358" s="107">
        <v>42191</v>
      </c>
      <c r="F358" s="9">
        <v>13</v>
      </c>
      <c r="G358" s="9">
        <v>20.801257</v>
      </c>
      <c r="H358" s="9">
        <v>225</v>
      </c>
      <c r="I358" s="9">
        <v>170.146199</v>
      </c>
      <c r="J358" s="9">
        <v>8</v>
      </c>
      <c r="K358" s="9">
        <v>3</v>
      </c>
      <c r="L358" s="9">
        <v>13</v>
      </c>
      <c r="M358" s="9">
        <v>6.9282029999999999</v>
      </c>
      <c r="N358" s="9">
        <v>20.801257</v>
      </c>
      <c r="O358" s="9">
        <v>-25</v>
      </c>
      <c r="P358" s="9">
        <v>225</v>
      </c>
      <c r="Q358" s="9">
        <v>-10.023334999999999</v>
      </c>
      <c r="R358" s="9">
        <v>170.146199</v>
      </c>
      <c r="S358" s="9" t="s">
        <v>1157</v>
      </c>
      <c r="T358" s="9">
        <v>14052.26151</v>
      </c>
      <c r="U358" s="9">
        <v>4031826.8096770002</v>
      </c>
      <c r="V358" t="s">
        <v>935</v>
      </c>
    </row>
    <row r="359" spans="1:22" x14ac:dyDescent="0.25">
      <c r="A359" s="70" t="e">
        <f>VLOOKUP(B359,'Lake Assessments'!$D$2:$E$52,2,0)</f>
        <v>#N/A</v>
      </c>
      <c r="B359">
        <v>6009600</v>
      </c>
      <c r="C359" t="s">
        <v>1211</v>
      </c>
      <c r="D359" t="s">
        <v>878</v>
      </c>
      <c r="E359" s="107">
        <v>38931</v>
      </c>
      <c r="F359" s="9">
        <v>7</v>
      </c>
      <c r="G359" s="9">
        <v>13.606721</v>
      </c>
      <c r="H359" s="9">
        <v>75</v>
      </c>
      <c r="I359" s="9">
        <v>76.710662999999997</v>
      </c>
      <c r="J359" s="9">
        <v>1</v>
      </c>
      <c r="K359" s="9">
        <v>7</v>
      </c>
      <c r="L359" s="9">
        <v>7</v>
      </c>
      <c r="M359" s="9">
        <v>13.606721</v>
      </c>
      <c r="N359" s="9">
        <v>13.606721</v>
      </c>
      <c r="O359" s="9">
        <v>75</v>
      </c>
      <c r="P359" s="9">
        <v>75</v>
      </c>
      <c r="Q359" s="9">
        <v>76.710662999999997</v>
      </c>
      <c r="R359" s="9">
        <v>76.710662999999997</v>
      </c>
      <c r="S359" s="9" t="s">
        <v>1157</v>
      </c>
      <c r="T359" s="9">
        <v>2521.5816110000001</v>
      </c>
      <c r="U359" s="9">
        <v>137925.56904</v>
      </c>
      <c r="V359" t="s">
        <v>935</v>
      </c>
    </row>
    <row r="360" spans="1:22" x14ac:dyDescent="0.25">
      <c r="A360" s="70" t="e">
        <f>VLOOKUP(B360,'Lake Assessments'!$D$2:$E$52,2,0)</f>
        <v>#N/A</v>
      </c>
      <c r="B360">
        <v>41010900</v>
      </c>
      <c r="C360" t="s">
        <v>1212</v>
      </c>
      <c r="D360" t="s">
        <v>878</v>
      </c>
      <c r="E360" s="107">
        <v>41093</v>
      </c>
      <c r="F360" s="9">
        <v>7</v>
      </c>
      <c r="G360" s="9">
        <v>16.252472000000001</v>
      </c>
      <c r="H360" s="9">
        <v>75</v>
      </c>
      <c r="I360" s="9">
        <v>111.07106899999999</v>
      </c>
      <c r="J360" s="9">
        <v>4</v>
      </c>
      <c r="K360" s="9">
        <v>4</v>
      </c>
      <c r="L360" s="9">
        <v>13</v>
      </c>
      <c r="M360" s="9">
        <v>10</v>
      </c>
      <c r="N360" s="9">
        <v>21.078607000000002</v>
      </c>
      <c r="O360" s="9">
        <v>0</v>
      </c>
      <c r="P360" s="9">
        <v>225</v>
      </c>
      <c r="Q360" s="9">
        <v>29.87013</v>
      </c>
      <c r="R360" s="9">
        <v>173.74814900000001</v>
      </c>
      <c r="S360" s="9" t="s">
        <v>1157</v>
      </c>
      <c r="T360" s="9">
        <v>5426.5936849999998</v>
      </c>
      <c r="U360" s="9">
        <v>705159.84746900003</v>
      </c>
      <c r="V360" t="s">
        <v>935</v>
      </c>
    </row>
    <row r="361" spans="1:22" x14ac:dyDescent="0.25">
      <c r="A361" s="70" t="e">
        <f>VLOOKUP(B361,'Lake Assessments'!$D$2:$E$52,2,0)</f>
        <v>#N/A</v>
      </c>
      <c r="B361">
        <v>41009500</v>
      </c>
      <c r="C361" t="s">
        <v>1213</v>
      </c>
      <c r="D361" t="s">
        <v>941</v>
      </c>
      <c r="E361" s="107">
        <v>40373</v>
      </c>
      <c r="F361" s="9">
        <v>2</v>
      </c>
      <c r="G361" s="9">
        <v>7.0710680000000004</v>
      </c>
      <c r="H361" s="9">
        <v>-50</v>
      </c>
      <c r="I361" s="9">
        <v>-8.1679499999999994</v>
      </c>
      <c r="J361" s="9">
        <v>1</v>
      </c>
      <c r="K361" s="9">
        <v>2</v>
      </c>
      <c r="L361" s="9">
        <v>2</v>
      </c>
      <c r="M361" s="9">
        <v>7.0710680000000004</v>
      </c>
      <c r="N361" s="9">
        <v>7.0710680000000004</v>
      </c>
      <c r="O361" s="9">
        <v>-50</v>
      </c>
      <c r="P361" s="9">
        <v>-50</v>
      </c>
      <c r="Q361" s="9">
        <v>-8.1679499999999994</v>
      </c>
      <c r="R361" s="9">
        <v>-8.1679499999999994</v>
      </c>
      <c r="S361" s="9" t="s">
        <v>1157</v>
      </c>
      <c r="T361" s="9">
        <v>2234.766001</v>
      </c>
      <c r="U361" s="9">
        <v>220019.49585100001</v>
      </c>
      <c r="V361" t="s">
        <v>932</v>
      </c>
    </row>
    <row r="362" spans="1:22" x14ac:dyDescent="0.25">
      <c r="A362" s="70" t="e">
        <f>VLOOKUP(B362,'Lake Assessments'!$D$2:$E$52,2,0)</f>
        <v>#N/A</v>
      </c>
      <c r="B362">
        <v>6042400</v>
      </c>
      <c r="C362" t="s">
        <v>879</v>
      </c>
      <c r="D362" t="s">
        <v>878</v>
      </c>
      <c r="E362" s="107">
        <v>38910</v>
      </c>
      <c r="F362" s="9">
        <v>3</v>
      </c>
      <c r="G362" s="9">
        <v>8.6602540000000001</v>
      </c>
      <c r="H362" s="9">
        <v>-25</v>
      </c>
      <c r="I362" s="9">
        <v>12.470832</v>
      </c>
      <c r="J362" s="9">
        <v>1</v>
      </c>
      <c r="K362" s="9">
        <v>3</v>
      </c>
      <c r="L362" s="9">
        <v>3</v>
      </c>
      <c r="M362" s="9">
        <v>8.6602540000000001</v>
      </c>
      <c r="N362" s="9">
        <v>8.6602540000000001</v>
      </c>
      <c r="O362" s="9">
        <v>-25</v>
      </c>
      <c r="P362" s="9">
        <v>-25</v>
      </c>
      <c r="Q362" s="9">
        <v>12.470832</v>
      </c>
      <c r="R362" s="9">
        <v>12.470832</v>
      </c>
      <c r="S362" s="9" t="s">
        <v>1157</v>
      </c>
      <c r="T362" s="9">
        <v>4213.8653389999999</v>
      </c>
      <c r="U362" s="9">
        <v>452648.25807500002</v>
      </c>
      <c r="V362" t="s">
        <v>932</v>
      </c>
    </row>
    <row r="363" spans="1:22" x14ac:dyDescent="0.25">
      <c r="A363" s="70" t="e">
        <f>VLOOKUP(B363,'Lake Assessments'!$D$2:$E$52,2,0)</f>
        <v>#N/A</v>
      </c>
      <c r="B363">
        <v>37020300</v>
      </c>
      <c r="C363" t="s">
        <v>120</v>
      </c>
      <c r="D363" t="s">
        <v>878</v>
      </c>
      <c r="E363" s="107">
        <v>41477</v>
      </c>
      <c r="F363" s="9">
        <v>5</v>
      </c>
      <c r="G363" s="9">
        <v>11.180339999999999</v>
      </c>
      <c r="H363" s="9">
        <v>25</v>
      </c>
      <c r="I363" s="9">
        <v>45.199218999999999</v>
      </c>
      <c r="J363" s="9">
        <v>1</v>
      </c>
      <c r="K363" s="9">
        <v>5</v>
      </c>
      <c r="L363" s="9">
        <v>5</v>
      </c>
      <c r="M363" s="9">
        <v>11.180339999999999</v>
      </c>
      <c r="N363" s="9">
        <v>11.180339999999999</v>
      </c>
      <c r="O363" s="9">
        <v>25</v>
      </c>
      <c r="P363" s="9">
        <v>25</v>
      </c>
      <c r="Q363" s="9">
        <v>45.199218999999999</v>
      </c>
      <c r="R363" s="9">
        <v>45.199218999999999</v>
      </c>
      <c r="S363" s="9" t="s">
        <v>1157</v>
      </c>
      <c r="T363" s="9">
        <v>3744.9690559999999</v>
      </c>
      <c r="U363" s="9">
        <v>354925.25567300001</v>
      </c>
      <c r="V363" t="s">
        <v>935</v>
      </c>
    </row>
    <row r="364" spans="1:22" x14ac:dyDescent="0.25">
      <c r="A364" s="70" t="e">
        <f>VLOOKUP(B364,'Lake Assessments'!$D$2:$E$52,2,0)</f>
        <v>#N/A</v>
      </c>
      <c r="B364">
        <v>37015400</v>
      </c>
      <c r="C364" t="s">
        <v>879</v>
      </c>
      <c r="D364" t="s">
        <v>878</v>
      </c>
      <c r="E364" s="107">
        <v>39324</v>
      </c>
      <c r="F364" s="9">
        <v>1</v>
      </c>
      <c r="G364" s="9">
        <v>3</v>
      </c>
      <c r="H364" s="9">
        <v>-75</v>
      </c>
      <c r="I364" s="9">
        <v>-61.038961</v>
      </c>
      <c r="J364" s="9">
        <v>1</v>
      </c>
      <c r="K364" s="9">
        <v>1</v>
      </c>
      <c r="L364" s="9">
        <v>1</v>
      </c>
      <c r="M364" s="9">
        <v>3</v>
      </c>
      <c r="N364" s="9">
        <v>3</v>
      </c>
      <c r="O364" s="9">
        <v>-75</v>
      </c>
      <c r="P364" s="9">
        <v>-75</v>
      </c>
      <c r="Q364" s="9">
        <v>-61.038961</v>
      </c>
      <c r="R364" s="9">
        <v>-61.038961</v>
      </c>
      <c r="S364" s="9" t="s">
        <v>931</v>
      </c>
      <c r="T364" s="9">
        <v>1986.9511480000001</v>
      </c>
      <c r="U364" s="9">
        <v>203073.83528999999</v>
      </c>
      <c r="V364" t="s">
        <v>932</v>
      </c>
    </row>
    <row r="365" spans="1:22" x14ac:dyDescent="0.25">
      <c r="A365" s="70" t="e">
        <f>VLOOKUP(B365,'Lake Assessments'!$D$2:$E$52,2,0)</f>
        <v>#N/A</v>
      </c>
      <c r="B365">
        <v>37018300</v>
      </c>
      <c r="C365" t="s">
        <v>879</v>
      </c>
      <c r="D365" t="s">
        <v>878</v>
      </c>
      <c r="E365" s="107">
        <v>39324</v>
      </c>
      <c r="F365" s="9">
        <v>5</v>
      </c>
      <c r="G365" s="9">
        <v>13.863621</v>
      </c>
      <c r="H365" s="9">
        <v>25</v>
      </c>
      <c r="I365" s="9">
        <v>80.047032000000002</v>
      </c>
      <c r="J365" s="9">
        <v>2</v>
      </c>
      <c r="K365" s="9">
        <v>4</v>
      </c>
      <c r="L365" s="9">
        <v>5</v>
      </c>
      <c r="M365" s="9">
        <v>8</v>
      </c>
      <c r="N365" s="9">
        <v>13.863621</v>
      </c>
      <c r="O365" s="9">
        <v>-20</v>
      </c>
      <c r="P365" s="9">
        <v>25</v>
      </c>
      <c r="Q365" s="9">
        <v>2.5641029999999998</v>
      </c>
      <c r="R365" s="9">
        <v>80.047032000000002</v>
      </c>
      <c r="S365" s="9" t="s">
        <v>1157</v>
      </c>
      <c r="T365" s="9">
        <v>1409.4527579999999</v>
      </c>
      <c r="U365" s="9">
        <v>103239.497625</v>
      </c>
      <c r="V365" t="s">
        <v>935</v>
      </c>
    </row>
    <row r="366" spans="1:22" x14ac:dyDescent="0.25">
      <c r="A366" s="70" t="e">
        <f>VLOOKUP(B366,'Lake Assessments'!$D$2:$E$52,2,0)</f>
        <v>#N/A</v>
      </c>
      <c r="B366">
        <v>37035100</v>
      </c>
      <c r="C366" t="s">
        <v>1214</v>
      </c>
      <c r="D366" t="s">
        <v>878</v>
      </c>
      <c r="E366" s="107">
        <v>39650</v>
      </c>
      <c r="F366" s="9">
        <v>5</v>
      </c>
      <c r="G366" s="9">
        <v>7.6026309999999997</v>
      </c>
      <c r="H366" s="9">
        <v>25</v>
      </c>
      <c r="I366" s="9">
        <v>-1.2645310000000001</v>
      </c>
      <c r="J366" s="9">
        <v>1</v>
      </c>
      <c r="K366" s="9">
        <v>5</v>
      </c>
      <c r="L366" s="9">
        <v>5</v>
      </c>
      <c r="M366" s="9">
        <v>7.6026309999999997</v>
      </c>
      <c r="N366" s="9">
        <v>7.6026309999999997</v>
      </c>
      <c r="O366" s="9">
        <v>25</v>
      </c>
      <c r="P366" s="9">
        <v>25</v>
      </c>
      <c r="Q366" s="9">
        <v>-1.2645310000000001</v>
      </c>
      <c r="R366" s="9">
        <v>-1.2645310000000001</v>
      </c>
      <c r="S366" s="9" t="s">
        <v>1157</v>
      </c>
      <c r="T366" s="9">
        <v>26951.763895</v>
      </c>
      <c r="U366" s="9">
        <v>5204971.2241319995</v>
      </c>
      <c r="V366" t="s">
        <v>935</v>
      </c>
    </row>
    <row r="367" spans="1:22" x14ac:dyDescent="0.25">
      <c r="A367" s="70" t="e">
        <f>VLOOKUP(B367,'Lake Assessments'!$D$2:$E$52,2,0)</f>
        <v>#N/A</v>
      </c>
      <c r="B367">
        <v>6000100</v>
      </c>
      <c r="C367" t="s">
        <v>1215</v>
      </c>
      <c r="D367" t="s">
        <v>941</v>
      </c>
      <c r="E367" s="107">
        <v>40394</v>
      </c>
      <c r="F367" s="9">
        <v>2</v>
      </c>
      <c r="G367" s="9">
        <v>4.2426409999999999</v>
      </c>
      <c r="H367" s="9">
        <v>-50</v>
      </c>
      <c r="I367" s="9">
        <v>-44.900770000000001</v>
      </c>
      <c r="J367" s="9">
        <v>6</v>
      </c>
      <c r="K367" s="9">
        <v>2</v>
      </c>
      <c r="L367" s="9">
        <v>11</v>
      </c>
      <c r="M367" s="9">
        <v>4.2426409999999999</v>
      </c>
      <c r="N367" s="9">
        <v>17.487658</v>
      </c>
      <c r="O367" s="9">
        <v>-50</v>
      </c>
      <c r="P367" s="9">
        <v>175</v>
      </c>
      <c r="Q367" s="9">
        <v>-44.900770000000001</v>
      </c>
      <c r="R367" s="9">
        <v>127.112441</v>
      </c>
      <c r="S367" s="9" t="s">
        <v>1157</v>
      </c>
      <c r="T367" s="9">
        <v>81388.818748999998</v>
      </c>
      <c r="U367" s="9">
        <v>17920356.343467999</v>
      </c>
      <c r="V367" t="s">
        <v>932</v>
      </c>
    </row>
    <row r="368" spans="1:22" x14ac:dyDescent="0.25">
      <c r="A368" s="70" t="e">
        <f>VLOOKUP(B368,'Lake Assessments'!$D$2:$E$52,2,0)</f>
        <v>#N/A</v>
      </c>
      <c r="B368">
        <v>76013600</v>
      </c>
      <c r="C368" t="s">
        <v>879</v>
      </c>
      <c r="D368" t="s">
        <v>878</v>
      </c>
      <c r="E368" s="107">
        <v>40031</v>
      </c>
      <c r="F368" s="9">
        <v>4</v>
      </c>
      <c r="G368" s="9">
        <v>11.5</v>
      </c>
      <c r="H368" s="9">
        <v>0</v>
      </c>
      <c r="I368" s="9">
        <v>49.350648999999997</v>
      </c>
      <c r="J368" s="9">
        <v>1</v>
      </c>
      <c r="K368" s="9">
        <v>4</v>
      </c>
      <c r="L368" s="9">
        <v>4</v>
      </c>
      <c r="M368" s="9">
        <v>11.5</v>
      </c>
      <c r="N368" s="9">
        <v>11.5</v>
      </c>
      <c r="O368" s="9">
        <v>0</v>
      </c>
      <c r="P368" s="9">
        <v>0</v>
      </c>
      <c r="Q368" s="9">
        <v>49.350648999999997</v>
      </c>
      <c r="R368" s="9">
        <v>49.350648999999997</v>
      </c>
      <c r="S368" s="9" t="s">
        <v>1157</v>
      </c>
      <c r="T368" s="9">
        <v>1461.745754</v>
      </c>
      <c r="U368" s="9">
        <v>94191.251839000004</v>
      </c>
      <c r="V368" t="s">
        <v>935</v>
      </c>
    </row>
    <row r="369" spans="1:22" x14ac:dyDescent="0.25">
      <c r="A369" s="70" t="e">
        <f>VLOOKUP(B369,'Lake Assessments'!$D$2:$E$52,2,0)</f>
        <v>#N/A</v>
      </c>
      <c r="B369">
        <v>37010300</v>
      </c>
      <c r="C369" t="s">
        <v>1217</v>
      </c>
      <c r="D369" t="s">
        <v>878</v>
      </c>
      <c r="E369" s="107">
        <v>40772</v>
      </c>
      <c r="F369" s="9">
        <v>3</v>
      </c>
      <c r="G369" s="9">
        <v>7.5055529999999999</v>
      </c>
      <c r="H369" s="9">
        <v>-25</v>
      </c>
      <c r="I369" s="9">
        <v>-2.5252789999999998</v>
      </c>
      <c r="J369" s="9">
        <v>4</v>
      </c>
      <c r="K369" s="9">
        <v>1</v>
      </c>
      <c r="L369" s="9">
        <v>8</v>
      </c>
      <c r="M369" s="9">
        <v>3</v>
      </c>
      <c r="N369" s="9">
        <v>12.020815000000001</v>
      </c>
      <c r="O369" s="9">
        <v>-75</v>
      </c>
      <c r="P369" s="9">
        <v>60</v>
      </c>
      <c r="Q369" s="9">
        <v>-61.038961</v>
      </c>
      <c r="R369" s="9">
        <v>54.113016000000002</v>
      </c>
      <c r="S369" s="9" t="s">
        <v>931</v>
      </c>
      <c r="T369" s="9">
        <v>3230.790215</v>
      </c>
      <c r="U369" s="9">
        <v>372642.488831</v>
      </c>
      <c r="V369" t="s">
        <v>932</v>
      </c>
    </row>
    <row r="370" spans="1:22" x14ac:dyDescent="0.25">
      <c r="A370" s="70" t="e">
        <f>VLOOKUP(B370,'Lake Assessments'!$D$2:$E$52,2,0)</f>
        <v>#N/A</v>
      </c>
      <c r="B370">
        <v>6042200</v>
      </c>
      <c r="C370" t="s">
        <v>1218</v>
      </c>
      <c r="D370" t="s">
        <v>878</v>
      </c>
      <c r="E370" s="107">
        <v>38950</v>
      </c>
      <c r="F370" s="9">
        <v>5</v>
      </c>
      <c r="G370" s="9">
        <v>11.627553000000001</v>
      </c>
      <c r="H370" s="9">
        <v>25</v>
      </c>
      <c r="I370" s="9">
        <v>51.007187999999999</v>
      </c>
      <c r="J370" s="9">
        <v>1</v>
      </c>
      <c r="K370" s="9">
        <v>5</v>
      </c>
      <c r="L370" s="9">
        <v>5</v>
      </c>
      <c r="M370" s="9">
        <v>11.627553000000001</v>
      </c>
      <c r="N370" s="9">
        <v>11.627553000000001</v>
      </c>
      <c r="O370" s="9">
        <v>25</v>
      </c>
      <c r="P370" s="9">
        <v>25</v>
      </c>
      <c r="Q370" s="9">
        <v>51.007187999999999</v>
      </c>
      <c r="R370" s="9">
        <v>51.007187999999999</v>
      </c>
      <c r="S370" s="9" t="s">
        <v>1157</v>
      </c>
      <c r="T370" s="9">
        <v>1728.5163239999999</v>
      </c>
      <c r="U370" s="9">
        <v>113683.719209</v>
      </c>
      <c r="V370" t="s">
        <v>935</v>
      </c>
    </row>
    <row r="371" spans="1:22" x14ac:dyDescent="0.25">
      <c r="A371" s="70" t="e">
        <f>VLOOKUP(B371,'Lake Assessments'!$D$2:$E$52,2,0)</f>
        <v>#N/A</v>
      </c>
      <c r="B371">
        <v>87010200</v>
      </c>
      <c r="C371" t="s">
        <v>1219</v>
      </c>
      <c r="D371" t="s">
        <v>878</v>
      </c>
      <c r="E371" s="107">
        <v>41471</v>
      </c>
      <c r="F371" s="9">
        <v>4</v>
      </c>
      <c r="G371" s="9">
        <v>10</v>
      </c>
      <c r="H371" s="9">
        <v>0</v>
      </c>
      <c r="I371" s="9">
        <v>29.87013</v>
      </c>
      <c r="J371" s="9">
        <v>4</v>
      </c>
      <c r="K371" s="9">
        <v>2</v>
      </c>
      <c r="L371" s="9">
        <v>9</v>
      </c>
      <c r="M371" s="9">
        <v>4.2426409999999999</v>
      </c>
      <c r="N371" s="9">
        <v>16.666667</v>
      </c>
      <c r="O371" s="9">
        <v>-50</v>
      </c>
      <c r="P371" s="9">
        <v>80</v>
      </c>
      <c r="Q371" s="9">
        <v>-44.900770000000001</v>
      </c>
      <c r="R371" s="9">
        <v>113.675214</v>
      </c>
      <c r="S371" s="9" t="s">
        <v>931</v>
      </c>
      <c r="T371" s="9">
        <v>9660.7422260000003</v>
      </c>
      <c r="U371" s="9">
        <v>925368.59578700003</v>
      </c>
      <c r="V371" t="s">
        <v>935</v>
      </c>
    </row>
    <row r="372" spans="1:22" x14ac:dyDescent="0.25">
      <c r="A372" s="70" t="e">
        <f>VLOOKUP(B372,'Lake Assessments'!$D$2:$E$52,2,0)</f>
        <v>#N/A</v>
      </c>
      <c r="B372">
        <v>37014800</v>
      </c>
      <c r="C372" t="s">
        <v>1220</v>
      </c>
      <c r="D372" t="s">
        <v>878</v>
      </c>
      <c r="E372" s="107">
        <v>40772</v>
      </c>
      <c r="F372" s="9">
        <v>4</v>
      </c>
      <c r="G372" s="9">
        <v>9.5</v>
      </c>
      <c r="H372" s="9">
        <v>0</v>
      </c>
      <c r="I372" s="9">
        <v>23.376622999999999</v>
      </c>
      <c r="J372" s="9">
        <v>2</v>
      </c>
      <c r="K372" s="9">
        <v>4</v>
      </c>
      <c r="L372" s="9">
        <v>6</v>
      </c>
      <c r="M372" s="9">
        <v>9.5</v>
      </c>
      <c r="N372" s="9">
        <v>13.063945</v>
      </c>
      <c r="O372" s="9">
        <v>0</v>
      </c>
      <c r="P372" s="9">
        <v>50</v>
      </c>
      <c r="Q372" s="9">
        <v>23.376622999999999</v>
      </c>
      <c r="R372" s="9">
        <v>69.661626999999996</v>
      </c>
      <c r="S372" s="9" t="s">
        <v>931</v>
      </c>
      <c r="T372" s="9">
        <v>4566.9175279999999</v>
      </c>
      <c r="U372" s="9">
        <v>718979.08940299996</v>
      </c>
      <c r="V372" t="s">
        <v>935</v>
      </c>
    </row>
    <row r="373" spans="1:22" x14ac:dyDescent="0.25">
      <c r="A373" s="70" t="e">
        <f>VLOOKUP(B373,'Lake Assessments'!$D$2:$E$52,2,0)</f>
        <v>#N/A</v>
      </c>
      <c r="B373">
        <v>6000500</v>
      </c>
      <c r="C373" t="s">
        <v>879</v>
      </c>
      <c r="D373" t="s">
        <v>878</v>
      </c>
      <c r="E373" s="107">
        <v>41130</v>
      </c>
      <c r="F373" s="9">
        <v>3</v>
      </c>
      <c r="G373" s="9">
        <v>5.7735029999999998</v>
      </c>
      <c r="H373" s="9">
        <v>-25</v>
      </c>
      <c r="I373" s="9">
        <v>-25.019445999999999</v>
      </c>
      <c r="J373" s="9">
        <v>4</v>
      </c>
      <c r="K373" s="9">
        <v>2</v>
      </c>
      <c r="L373" s="9">
        <v>3</v>
      </c>
      <c r="M373" s="9">
        <v>5.656854</v>
      </c>
      <c r="N373" s="9">
        <v>7.5055529999999999</v>
      </c>
      <c r="O373" s="9">
        <v>-50</v>
      </c>
      <c r="P373" s="9">
        <v>-25</v>
      </c>
      <c r="Q373" s="9">
        <v>-26.53436</v>
      </c>
      <c r="R373" s="9">
        <v>-2.5252789999999998</v>
      </c>
      <c r="S373" s="9" t="s">
        <v>1157</v>
      </c>
      <c r="T373" s="9">
        <v>1727.808992</v>
      </c>
      <c r="U373" s="9">
        <v>167968.314197</v>
      </c>
      <c r="V373" t="s">
        <v>932</v>
      </c>
    </row>
    <row r="374" spans="1:22" x14ac:dyDescent="0.25">
      <c r="A374" s="70" t="e">
        <f>VLOOKUP(B374,'Lake Assessments'!$D$2:$E$52,2,0)</f>
        <v>#N/A</v>
      </c>
      <c r="B374">
        <v>6002600</v>
      </c>
      <c r="C374" t="s">
        <v>879</v>
      </c>
      <c r="D374" t="s">
        <v>878</v>
      </c>
      <c r="E374" s="107">
        <v>38950</v>
      </c>
      <c r="F374" s="9">
        <v>4</v>
      </c>
      <c r="G374" s="9">
        <v>9.5</v>
      </c>
      <c r="H374" s="9">
        <v>0</v>
      </c>
      <c r="I374" s="9">
        <v>23.376622999999999</v>
      </c>
      <c r="J374" s="9">
        <v>1</v>
      </c>
      <c r="K374" s="9">
        <v>4</v>
      </c>
      <c r="L374" s="9">
        <v>4</v>
      </c>
      <c r="M374" s="9">
        <v>9.5</v>
      </c>
      <c r="N374" s="9">
        <v>9.5</v>
      </c>
      <c r="O374" s="9">
        <v>0</v>
      </c>
      <c r="P374" s="9">
        <v>0</v>
      </c>
      <c r="Q374" s="9">
        <v>23.376622999999999</v>
      </c>
      <c r="R374" s="9">
        <v>23.376622999999999</v>
      </c>
      <c r="S374" s="9" t="s">
        <v>1157</v>
      </c>
      <c r="T374" s="9">
        <v>1221.7624929999999</v>
      </c>
      <c r="U374" s="9">
        <v>96761.336588999999</v>
      </c>
      <c r="V374" t="s">
        <v>935</v>
      </c>
    </row>
    <row r="375" spans="1:22" x14ac:dyDescent="0.25">
      <c r="A375" s="70" t="e">
        <f>VLOOKUP(B375,'Lake Assessments'!$D$2:$E$52,2,0)</f>
        <v>#N/A</v>
      </c>
      <c r="B375">
        <v>76014000</v>
      </c>
      <c r="C375" t="s">
        <v>1221</v>
      </c>
      <c r="D375" t="s">
        <v>878</v>
      </c>
      <c r="E375" s="107">
        <v>37861</v>
      </c>
      <c r="F375" s="9">
        <v>1</v>
      </c>
      <c r="G375" s="9">
        <v>3</v>
      </c>
      <c r="H375" s="9">
        <v>-75</v>
      </c>
      <c r="I375" s="9">
        <v>-61.038961</v>
      </c>
      <c r="J375" s="9">
        <v>1</v>
      </c>
      <c r="K375" s="9">
        <v>1</v>
      </c>
      <c r="L375" s="9">
        <v>1</v>
      </c>
      <c r="M375" s="9">
        <v>3</v>
      </c>
      <c r="N375" s="9">
        <v>3</v>
      </c>
      <c r="O375" s="9">
        <v>-75</v>
      </c>
      <c r="P375" s="9">
        <v>-75</v>
      </c>
      <c r="Q375" s="9">
        <v>-61.038961</v>
      </c>
      <c r="R375" s="9">
        <v>-61.038961</v>
      </c>
      <c r="S375" s="9" t="s">
        <v>1157</v>
      </c>
      <c r="T375" s="9">
        <v>3247.3608279999999</v>
      </c>
      <c r="U375" s="9">
        <v>533027.24012600002</v>
      </c>
      <c r="V375" t="s">
        <v>932</v>
      </c>
    </row>
    <row r="376" spans="1:22" x14ac:dyDescent="0.25">
      <c r="A376" s="70" t="e">
        <f>VLOOKUP(B376,'Lake Assessments'!$D$2:$E$52,2,0)</f>
        <v>#N/A</v>
      </c>
      <c r="B376">
        <v>6003200</v>
      </c>
      <c r="C376" t="s">
        <v>1112</v>
      </c>
      <c r="D376" t="s">
        <v>878</v>
      </c>
      <c r="E376" s="107">
        <v>38933</v>
      </c>
      <c r="F376" s="9">
        <v>4</v>
      </c>
      <c r="G376" s="9">
        <v>12</v>
      </c>
      <c r="H376" s="9">
        <v>0</v>
      </c>
      <c r="I376" s="9">
        <v>55.844155999999998</v>
      </c>
      <c r="J376" s="9">
        <v>1</v>
      </c>
      <c r="K376" s="9">
        <v>4</v>
      </c>
      <c r="L376" s="9">
        <v>4</v>
      </c>
      <c r="M376" s="9">
        <v>12</v>
      </c>
      <c r="N376" s="9">
        <v>12</v>
      </c>
      <c r="O376" s="9">
        <v>0</v>
      </c>
      <c r="P376" s="9">
        <v>0</v>
      </c>
      <c r="Q376" s="9">
        <v>55.844155999999998</v>
      </c>
      <c r="R376" s="9">
        <v>55.844155999999998</v>
      </c>
      <c r="S376" s="9" t="s">
        <v>1157</v>
      </c>
      <c r="T376" s="9">
        <v>2488.0203769999998</v>
      </c>
      <c r="U376" s="9">
        <v>135483.57862099999</v>
      </c>
      <c r="V376" t="s">
        <v>935</v>
      </c>
    </row>
    <row r="377" spans="1:22" x14ac:dyDescent="0.25">
      <c r="A377" s="70" t="e">
        <f>VLOOKUP(B377,'Lake Assessments'!$D$2:$E$52,2,0)</f>
        <v>#N/A</v>
      </c>
      <c r="B377">
        <v>37010700</v>
      </c>
      <c r="C377" t="s">
        <v>1222</v>
      </c>
      <c r="D377" t="s">
        <v>878</v>
      </c>
      <c r="E377" s="107">
        <v>37854</v>
      </c>
      <c r="F377" s="9">
        <v>6</v>
      </c>
      <c r="G377" s="9">
        <v>11.022703999999999</v>
      </c>
      <c r="H377" s="9">
        <v>50</v>
      </c>
      <c r="I377" s="9">
        <v>43.151997999999999</v>
      </c>
      <c r="J377" s="9">
        <v>1</v>
      </c>
      <c r="K377" s="9">
        <v>6</v>
      </c>
      <c r="L377" s="9">
        <v>6</v>
      </c>
      <c r="M377" s="9">
        <v>11.022703999999999</v>
      </c>
      <c r="N377" s="9">
        <v>11.022703999999999</v>
      </c>
      <c r="O377" s="9">
        <v>50</v>
      </c>
      <c r="P377" s="9">
        <v>50</v>
      </c>
      <c r="Q377" s="9">
        <v>43.151997999999999</v>
      </c>
      <c r="R377" s="9">
        <v>43.151997999999999</v>
      </c>
      <c r="S377" s="9" t="s">
        <v>931</v>
      </c>
      <c r="T377" s="9">
        <v>3095.5039510000001</v>
      </c>
      <c r="U377" s="9">
        <v>507452.732655</v>
      </c>
      <c r="V377" t="s">
        <v>935</v>
      </c>
    </row>
    <row r="378" spans="1:22" x14ac:dyDescent="0.25">
      <c r="A378" s="70" t="e">
        <f>VLOOKUP(B378,'Lake Assessments'!$D$2:$E$52,2,0)</f>
        <v>#N/A</v>
      </c>
      <c r="B378">
        <v>6001100</v>
      </c>
      <c r="C378" t="s">
        <v>879</v>
      </c>
      <c r="D378" t="s">
        <v>941</v>
      </c>
      <c r="E378" s="107">
        <v>41481</v>
      </c>
      <c r="F378" s="9">
        <v>2</v>
      </c>
      <c r="G378" s="9">
        <v>7.7781750000000001</v>
      </c>
      <c r="H378" s="9">
        <v>-50</v>
      </c>
      <c r="I378" s="9">
        <v>1.0152540000000001</v>
      </c>
      <c r="J378" s="9">
        <v>1</v>
      </c>
      <c r="K378" s="9">
        <v>2</v>
      </c>
      <c r="L378" s="9">
        <v>2</v>
      </c>
      <c r="M378" s="9">
        <v>7.7781750000000001</v>
      </c>
      <c r="N378" s="9">
        <v>7.7781750000000001</v>
      </c>
      <c r="O378" s="9">
        <v>-50</v>
      </c>
      <c r="P378" s="9">
        <v>-50</v>
      </c>
      <c r="Q378" s="9">
        <v>1.0152540000000001</v>
      </c>
      <c r="R378" s="9">
        <v>1.0152540000000001</v>
      </c>
      <c r="S378" s="9" t="s">
        <v>1157</v>
      </c>
      <c r="T378" s="9">
        <v>1634.6584230000001</v>
      </c>
      <c r="U378" s="9">
        <v>119559.228135</v>
      </c>
      <c r="V378" t="s">
        <v>932</v>
      </c>
    </row>
    <row r="379" spans="1:22" x14ac:dyDescent="0.25">
      <c r="A379" s="70" t="e">
        <f>VLOOKUP(B379,'Lake Assessments'!$D$2:$E$52,2,0)</f>
        <v>#N/A</v>
      </c>
      <c r="B379">
        <v>37005600</v>
      </c>
      <c r="C379" t="s">
        <v>1223</v>
      </c>
      <c r="D379" t="s">
        <v>878</v>
      </c>
      <c r="E379" s="107">
        <v>41128</v>
      </c>
      <c r="F379" s="9">
        <v>3</v>
      </c>
      <c r="G379" s="9">
        <v>7.5055529999999999</v>
      </c>
      <c r="H379" s="9">
        <v>-25</v>
      </c>
      <c r="I379" s="9">
        <v>-2.5252789999999998</v>
      </c>
      <c r="J379" s="9">
        <v>2</v>
      </c>
      <c r="K379" s="9">
        <v>3</v>
      </c>
      <c r="L379" s="9">
        <v>4</v>
      </c>
      <c r="M379" s="9">
        <v>7.5055529999999999</v>
      </c>
      <c r="N379" s="9">
        <v>10.5</v>
      </c>
      <c r="O379" s="9">
        <v>-25</v>
      </c>
      <c r="P379" s="9">
        <v>0</v>
      </c>
      <c r="Q379" s="9">
        <v>-2.5252789999999998</v>
      </c>
      <c r="R379" s="9">
        <v>36.363636</v>
      </c>
      <c r="S379" s="9" t="s">
        <v>931</v>
      </c>
      <c r="T379" s="9">
        <v>2332.7956199999999</v>
      </c>
      <c r="U379" s="9">
        <v>303402.79962200002</v>
      </c>
      <c r="V379" t="s">
        <v>932</v>
      </c>
    </row>
    <row r="380" spans="1:22" x14ac:dyDescent="0.25">
      <c r="A380" s="70" t="e">
        <f>VLOOKUP(B380,'Lake Assessments'!$D$2:$E$52,2,0)</f>
        <v>#N/A</v>
      </c>
      <c r="B380">
        <v>37004600</v>
      </c>
      <c r="C380" t="s">
        <v>1224</v>
      </c>
      <c r="D380" t="s">
        <v>878</v>
      </c>
      <c r="E380" s="107">
        <v>36347</v>
      </c>
      <c r="F380" s="9">
        <v>9</v>
      </c>
      <c r="G380" s="9">
        <v>16.333333</v>
      </c>
      <c r="H380" s="9">
        <v>125</v>
      </c>
      <c r="I380" s="9">
        <v>112.121212</v>
      </c>
      <c r="J380" s="9">
        <v>1</v>
      </c>
      <c r="K380" s="9">
        <v>9</v>
      </c>
      <c r="L380" s="9">
        <v>9</v>
      </c>
      <c r="M380" s="9">
        <v>16.333333</v>
      </c>
      <c r="N380" s="9">
        <v>16.333333</v>
      </c>
      <c r="O380" s="9">
        <v>125</v>
      </c>
      <c r="P380" s="9">
        <v>125</v>
      </c>
      <c r="Q380" s="9">
        <v>112.121212</v>
      </c>
      <c r="R380" s="9">
        <v>112.121212</v>
      </c>
      <c r="S380" s="9" t="s">
        <v>931</v>
      </c>
      <c r="T380" s="9">
        <v>86083.965077999994</v>
      </c>
      <c r="U380" s="9">
        <v>23232027.082006998</v>
      </c>
      <c r="V380" t="s">
        <v>935</v>
      </c>
    </row>
    <row r="381" spans="1:22" x14ac:dyDescent="0.25">
      <c r="A381" s="70" t="e">
        <f>VLOOKUP(B381,'Lake Assessments'!$D$2:$E$52,2,0)</f>
        <v>#N/A</v>
      </c>
      <c r="B381">
        <v>12006700</v>
      </c>
      <c r="C381" t="s">
        <v>879</v>
      </c>
      <c r="D381" t="s">
        <v>941</v>
      </c>
      <c r="E381" s="107">
        <v>38943</v>
      </c>
      <c r="F381" s="9">
        <v>4</v>
      </c>
      <c r="G381" s="9">
        <v>9.5</v>
      </c>
      <c r="H381" s="9">
        <v>0</v>
      </c>
      <c r="I381" s="9">
        <v>23.376622999999999</v>
      </c>
      <c r="J381" s="9">
        <v>1</v>
      </c>
      <c r="K381" s="9">
        <v>4</v>
      </c>
      <c r="L381" s="9">
        <v>4</v>
      </c>
      <c r="M381" s="9">
        <v>9.5</v>
      </c>
      <c r="N381" s="9">
        <v>9.5</v>
      </c>
      <c r="O381" s="9">
        <v>0</v>
      </c>
      <c r="P381" s="9">
        <v>0</v>
      </c>
      <c r="Q381" s="9">
        <v>23.376622999999999</v>
      </c>
      <c r="R381" s="9">
        <v>23.376622999999999</v>
      </c>
      <c r="S381" s="9" t="s">
        <v>931</v>
      </c>
      <c r="T381" s="9">
        <v>4716.433282</v>
      </c>
      <c r="U381" s="9">
        <v>409747.74042500003</v>
      </c>
      <c r="V381" t="s">
        <v>935</v>
      </c>
    </row>
    <row r="382" spans="1:22" x14ac:dyDescent="0.25">
      <c r="A382" s="70" t="e">
        <f>VLOOKUP(B382,'Lake Assessments'!$D$2:$E$52,2,0)</f>
        <v>#N/A</v>
      </c>
      <c r="B382">
        <v>87006700</v>
      </c>
      <c r="C382" t="s">
        <v>1226</v>
      </c>
      <c r="D382" t="s">
        <v>878</v>
      </c>
      <c r="E382" s="107">
        <v>40347</v>
      </c>
      <c r="F382" s="9">
        <v>5</v>
      </c>
      <c r="G382" s="9">
        <v>12.521981</v>
      </c>
      <c r="H382" s="9">
        <v>25</v>
      </c>
      <c r="I382" s="9">
        <v>62.623125999999999</v>
      </c>
      <c r="J382" s="9">
        <v>1</v>
      </c>
      <c r="K382" s="9">
        <v>5</v>
      </c>
      <c r="L382" s="9">
        <v>5</v>
      </c>
      <c r="M382" s="9">
        <v>12.521981</v>
      </c>
      <c r="N382" s="9">
        <v>12.521981</v>
      </c>
      <c r="O382" s="9">
        <v>25</v>
      </c>
      <c r="P382" s="9">
        <v>25</v>
      </c>
      <c r="Q382" s="9">
        <v>62.623125999999999</v>
      </c>
      <c r="R382" s="9">
        <v>62.623125999999999</v>
      </c>
      <c r="S382" s="9" t="s">
        <v>931</v>
      </c>
      <c r="T382" s="9">
        <v>2388.8413030000002</v>
      </c>
      <c r="U382" s="9">
        <v>238985.68985200001</v>
      </c>
      <c r="V382" t="s">
        <v>935</v>
      </c>
    </row>
    <row r="383" spans="1:22" x14ac:dyDescent="0.25">
      <c r="A383" s="70" t="e">
        <f>VLOOKUP(B383,'Lake Assessments'!$D$2:$E$52,2,0)</f>
        <v>#N/A</v>
      </c>
      <c r="B383">
        <v>76014100</v>
      </c>
      <c r="C383" t="s">
        <v>1227</v>
      </c>
      <c r="D383" t="s">
        <v>878</v>
      </c>
      <c r="E383" s="107">
        <v>41092</v>
      </c>
      <c r="F383" s="9">
        <v>7</v>
      </c>
      <c r="G383" s="9">
        <v>13.606721</v>
      </c>
      <c r="H383" s="9">
        <v>75</v>
      </c>
      <c r="I383" s="9">
        <v>76.710662999999997</v>
      </c>
      <c r="J383" s="9">
        <v>5</v>
      </c>
      <c r="K383" s="9">
        <v>5</v>
      </c>
      <c r="L383" s="9">
        <v>15</v>
      </c>
      <c r="M383" s="9">
        <v>9.8386990000000001</v>
      </c>
      <c r="N383" s="9">
        <v>21.688707000000001</v>
      </c>
      <c r="O383" s="9">
        <v>25</v>
      </c>
      <c r="P383" s="9">
        <v>275</v>
      </c>
      <c r="Q383" s="9">
        <v>27.775313000000001</v>
      </c>
      <c r="R383" s="9">
        <v>181.671516</v>
      </c>
      <c r="S383" s="9" t="s">
        <v>1157</v>
      </c>
      <c r="T383" s="9">
        <v>4549.3535910000001</v>
      </c>
      <c r="U383" s="9">
        <v>1376965.966218</v>
      </c>
      <c r="V383" t="s">
        <v>935</v>
      </c>
    </row>
    <row r="384" spans="1:22" x14ac:dyDescent="0.25">
      <c r="A384" s="70" t="e">
        <f>VLOOKUP(B384,'Lake Assessments'!$D$2:$E$52,2,0)</f>
        <v>#N/A</v>
      </c>
      <c r="B384">
        <v>76014600</v>
      </c>
      <c r="C384" t="s">
        <v>1228</v>
      </c>
      <c r="D384" t="s">
        <v>878</v>
      </c>
      <c r="E384" s="107">
        <v>37061</v>
      </c>
      <c r="F384" s="9">
        <v>10</v>
      </c>
      <c r="G384" s="9">
        <v>16.443843999999999</v>
      </c>
      <c r="H384" s="9">
        <v>100</v>
      </c>
      <c r="I384" s="9">
        <v>105.54804799999999</v>
      </c>
      <c r="J384" s="9">
        <v>1</v>
      </c>
      <c r="K384" s="9">
        <v>10</v>
      </c>
      <c r="L384" s="9">
        <v>10</v>
      </c>
      <c r="M384" s="9">
        <v>16.443843999999999</v>
      </c>
      <c r="N384" s="9">
        <v>16.443843999999999</v>
      </c>
      <c r="O384" s="9">
        <v>100</v>
      </c>
      <c r="P384" s="9">
        <v>100</v>
      </c>
      <c r="Q384" s="9">
        <v>105.54804799999999</v>
      </c>
      <c r="R384" s="9">
        <v>105.54804799999999</v>
      </c>
      <c r="S384" s="9" t="s">
        <v>1157</v>
      </c>
      <c r="T384" s="9">
        <v>12419.784049</v>
      </c>
      <c r="U384" s="9">
        <v>2716935.0539899999</v>
      </c>
      <c r="V384" t="s">
        <v>935</v>
      </c>
    </row>
    <row r="385" spans="1:22" x14ac:dyDescent="0.25">
      <c r="A385" s="70" t="e">
        <f>VLOOKUP(B385,'Lake Assessments'!$D$2:$E$52,2,0)</f>
        <v>#N/A</v>
      </c>
      <c r="B385">
        <v>76005700</v>
      </c>
      <c r="C385" t="s">
        <v>1229</v>
      </c>
      <c r="D385" t="s">
        <v>878</v>
      </c>
      <c r="E385" s="107">
        <v>37803</v>
      </c>
      <c r="F385" s="9">
        <v>8</v>
      </c>
      <c r="G385" s="9">
        <v>15.556349000000001</v>
      </c>
      <c r="H385" s="9">
        <v>-27.272727</v>
      </c>
      <c r="I385" s="9">
        <v>-12.60478</v>
      </c>
      <c r="J385" s="9">
        <v>1</v>
      </c>
      <c r="K385" s="9">
        <v>8</v>
      </c>
      <c r="L385" s="9">
        <v>8</v>
      </c>
      <c r="M385" s="9">
        <v>15.556349000000001</v>
      </c>
      <c r="N385" s="9">
        <v>15.556349000000001</v>
      </c>
      <c r="O385" s="9">
        <v>-27.272727</v>
      </c>
      <c r="P385" s="9">
        <v>-27.272727</v>
      </c>
      <c r="Q385" s="9">
        <v>-12.60478</v>
      </c>
      <c r="R385" s="9">
        <v>-12.60478</v>
      </c>
      <c r="S385" s="9" t="s">
        <v>1059</v>
      </c>
      <c r="T385" s="9">
        <v>6579.2542510000003</v>
      </c>
      <c r="U385" s="9">
        <v>882490.80042600003</v>
      </c>
      <c r="V385" t="s">
        <v>932</v>
      </c>
    </row>
    <row r="386" spans="1:22" x14ac:dyDescent="0.25">
      <c r="A386" s="70" t="e">
        <f>VLOOKUP(B386,'Lake Assessments'!$D$2:$E$52,2,0)</f>
        <v>#N/A</v>
      </c>
      <c r="B386">
        <v>12003000</v>
      </c>
      <c r="C386" t="s">
        <v>1230</v>
      </c>
      <c r="D386" t="s">
        <v>878</v>
      </c>
      <c r="E386" s="107">
        <v>41491</v>
      </c>
      <c r="F386" s="9">
        <v>4</v>
      </c>
      <c r="G386" s="9">
        <v>11</v>
      </c>
      <c r="H386" s="9">
        <v>0</v>
      </c>
      <c r="I386" s="9">
        <v>42.857143000000001</v>
      </c>
      <c r="J386" s="9">
        <v>1</v>
      </c>
      <c r="K386" s="9">
        <v>4</v>
      </c>
      <c r="L386" s="9">
        <v>4</v>
      </c>
      <c r="M386" s="9">
        <v>11</v>
      </c>
      <c r="N386" s="9">
        <v>11</v>
      </c>
      <c r="O386" s="9">
        <v>0</v>
      </c>
      <c r="P386" s="9">
        <v>0</v>
      </c>
      <c r="Q386" s="9">
        <v>42.857143000000001</v>
      </c>
      <c r="R386" s="9">
        <v>42.857143000000001</v>
      </c>
      <c r="S386" s="9" t="s">
        <v>931</v>
      </c>
      <c r="T386" s="9">
        <v>9861.661462</v>
      </c>
      <c r="U386" s="9">
        <v>1676751.459634</v>
      </c>
      <c r="V386" t="s">
        <v>935</v>
      </c>
    </row>
    <row r="387" spans="1:22" x14ac:dyDescent="0.25">
      <c r="A387" s="70" t="e">
        <f>VLOOKUP(B387,'Lake Assessments'!$D$2:$E$52,2,0)</f>
        <v>#N/A</v>
      </c>
      <c r="B387">
        <v>34028500</v>
      </c>
      <c r="C387" t="s">
        <v>337</v>
      </c>
      <c r="D387" t="s">
        <v>878</v>
      </c>
      <c r="E387" s="107">
        <v>41101</v>
      </c>
      <c r="F387" s="9">
        <v>7</v>
      </c>
      <c r="G387" s="9">
        <v>15.496543000000001</v>
      </c>
      <c r="H387" s="9">
        <v>-36.363636</v>
      </c>
      <c r="I387" s="9">
        <v>-12.940766999999999</v>
      </c>
      <c r="J387" s="9">
        <v>2</v>
      </c>
      <c r="K387" s="9">
        <v>7</v>
      </c>
      <c r="L387" s="9">
        <v>12</v>
      </c>
      <c r="M387" s="9">
        <v>15.496543000000001</v>
      </c>
      <c r="N387" s="9">
        <v>17.609183000000002</v>
      </c>
      <c r="O387" s="9">
        <v>-36.363636</v>
      </c>
      <c r="P387" s="9">
        <v>9.0909089999999999</v>
      </c>
      <c r="Q387" s="9">
        <v>-12.940766999999999</v>
      </c>
      <c r="R387" s="9">
        <v>-1.072004</v>
      </c>
      <c r="S387" s="9" t="s">
        <v>1059</v>
      </c>
      <c r="T387" s="9">
        <v>8076.413098</v>
      </c>
      <c r="U387" s="9">
        <v>1198839.934204</v>
      </c>
      <c r="V387" t="s">
        <v>932</v>
      </c>
    </row>
    <row r="388" spans="1:22" x14ac:dyDescent="0.25">
      <c r="A388" s="70" t="e">
        <f>VLOOKUP(B388,'Lake Assessments'!$D$2:$E$52,2,0)</f>
        <v>#N/A</v>
      </c>
      <c r="B388">
        <v>76003300</v>
      </c>
      <c r="C388" t="s">
        <v>1231</v>
      </c>
      <c r="D388" t="s">
        <v>878</v>
      </c>
      <c r="E388" s="107">
        <v>42177</v>
      </c>
      <c r="F388" s="9">
        <v>24</v>
      </c>
      <c r="G388" s="9">
        <v>26.332014999999998</v>
      </c>
      <c r="H388" s="9">
        <v>100</v>
      </c>
      <c r="I388" s="9">
        <v>41.569972</v>
      </c>
      <c r="J388" s="9">
        <v>5</v>
      </c>
      <c r="K388" s="9">
        <v>9</v>
      </c>
      <c r="L388" s="9">
        <v>24</v>
      </c>
      <c r="M388" s="9">
        <v>16</v>
      </c>
      <c r="N388" s="9">
        <v>26.332014999999998</v>
      </c>
      <c r="O388" s="9">
        <v>-25</v>
      </c>
      <c r="P388" s="9">
        <v>100</v>
      </c>
      <c r="Q388" s="9">
        <v>-13.978495000000001</v>
      </c>
      <c r="R388" s="9">
        <v>41.569972</v>
      </c>
      <c r="S388" s="9" t="s">
        <v>1059</v>
      </c>
      <c r="T388" s="9">
        <v>6605.140281</v>
      </c>
      <c r="U388" s="9">
        <v>841716.47737500002</v>
      </c>
      <c r="V388" t="s">
        <v>935</v>
      </c>
    </row>
    <row r="389" spans="1:22" x14ac:dyDescent="0.25">
      <c r="A389" s="70" t="e">
        <f>VLOOKUP(B389,'Lake Assessments'!$D$2:$E$52,2,0)</f>
        <v>#N/A</v>
      </c>
      <c r="B389">
        <v>76001000</v>
      </c>
      <c r="C389" t="s">
        <v>879</v>
      </c>
      <c r="D389" t="s">
        <v>878</v>
      </c>
      <c r="E389" s="107">
        <v>37424</v>
      </c>
      <c r="F389" s="9">
        <v>2</v>
      </c>
      <c r="G389" s="9">
        <v>7.0710680000000004</v>
      </c>
      <c r="H389" s="9">
        <v>-81.818181999999993</v>
      </c>
      <c r="I389" s="9">
        <v>-60.274900000000002</v>
      </c>
      <c r="J389" s="9">
        <v>1</v>
      </c>
      <c r="K389" s="9">
        <v>2</v>
      </c>
      <c r="L389" s="9">
        <v>2</v>
      </c>
      <c r="M389" s="9">
        <v>7.0710680000000004</v>
      </c>
      <c r="N389" s="9">
        <v>7.0710680000000004</v>
      </c>
      <c r="O389" s="9">
        <v>-81.818181999999993</v>
      </c>
      <c r="P389" s="9">
        <v>-81.818181999999993</v>
      </c>
      <c r="Q389" s="9">
        <v>-60.274900000000002</v>
      </c>
      <c r="R389" s="9">
        <v>-60.274900000000002</v>
      </c>
      <c r="S389" s="9" t="s">
        <v>1059</v>
      </c>
      <c r="T389" s="9">
        <v>2436.4984920000002</v>
      </c>
      <c r="U389" s="9">
        <v>354843.57692199998</v>
      </c>
      <c r="V389" t="s">
        <v>932</v>
      </c>
    </row>
    <row r="390" spans="1:22" x14ac:dyDescent="0.25">
      <c r="A390" s="70" t="e">
        <f>VLOOKUP(B390,'Lake Assessments'!$D$2:$E$52,2,0)</f>
        <v>#N/A</v>
      </c>
      <c r="B390">
        <v>34020800</v>
      </c>
      <c r="C390" t="s">
        <v>1132</v>
      </c>
      <c r="D390" t="s">
        <v>878</v>
      </c>
      <c r="E390" s="107">
        <v>41443</v>
      </c>
      <c r="F390" s="9">
        <v>13</v>
      </c>
      <c r="G390" s="9">
        <v>18.859807</v>
      </c>
      <c r="H390" s="9">
        <v>18.181818</v>
      </c>
      <c r="I390" s="9">
        <v>5.95397</v>
      </c>
      <c r="J390" s="9">
        <v>4</v>
      </c>
      <c r="K390" s="9">
        <v>13</v>
      </c>
      <c r="L390" s="9">
        <v>19</v>
      </c>
      <c r="M390" s="9">
        <v>18.859807</v>
      </c>
      <c r="N390" s="9">
        <v>22.253326000000001</v>
      </c>
      <c r="O390" s="9">
        <v>18.181818</v>
      </c>
      <c r="P390" s="9">
        <v>58.333333000000003</v>
      </c>
      <c r="Q390" s="9">
        <v>5.95397</v>
      </c>
      <c r="R390" s="9">
        <v>24.320257999999999</v>
      </c>
      <c r="S390" s="9" t="s">
        <v>1059</v>
      </c>
      <c r="T390" s="9">
        <v>6479.9411559999999</v>
      </c>
      <c r="U390" s="9">
        <v>1491242.070172</v>
      </c>
      <c r="V390" t="s">
        <v>935</v>
      </c>
    </row>
    <row r="391" spans="1:22" x14ac:dyDescent="0.25">
      <c r="A391" s="70" t="e">
        <f>VLOOKUP(B391,'Lake Assessments'!$D$2:$E$52,2,0)</f>
        <v>#N/A</v>
      </c>
      <c r="B391">
        <v>34024900</v>
      </c>
      <c r="C391" t="s">
        <v>1024</v>
      </c>
      <c r="D391" t="s">
        <v>878</v>
      </c>
      <c r="E391" s="107">
        <v>38547</v>
      </c>
      <c r="F391" s="9">
        <v>8</v>
      </c>
      <c r="G391" s="9">
        <v>14.142136000000001</v>
      </c>
      <c r="H391" s="9">
        <v>-27.272727</v>
      </c>
      <c r="I391" s="9">
        <v>-20.549800000000001</v>
      </c>
      <c r="J391" s="9">
        <v>1</v>
      </c>
      <c r="K391" s="9">
        <v>8</v>
      </c>
      <c r="L391" s="9">
        <v>8</v>
      </c>
      <c r="M391" s="9">
        <v>14.142136000000001</v>
      </c>
      <c r="N391" s="9">
        <v>14.142136000000001</v>
      </c>
      <c r="O391" s="9">
        <v>-27.272727</v>
      </c>
      <c r="P391" s="9">
        <v>-27.272727</v>
      </c>
      <c r="Q391" s="9">
        <v>-20.549800000000001</v>
      </c>
      <c r="R391" s="9">
        <v>-20.549800000000001</v>
      </c>
      <c r="S391" s="9" t="s">
        <v>1059</v>
      </c>
      <c r="T391" s="9">
        <v>2980.300491</v>
      </c>
      <c r="U391" s="9">
        <v>387324.51093599998</v>
      </c>
      <c r="V391" t="s">
        <v>932</v>
      </c>
    </row>
    <row r="392" spans="1:22" x14ac:dyDescent="0.25">
      <c r="A392" s="70" t="e">
        <f>VLOOKUP(B392,'Lake Assessments'!$D$2:$E$52,2,0)</f>
        <v>#N/A</v>
      </c>
      <c r="B392">
        <v>34031600</v>
      </c>
      <c r="C392" t="s">
        <v>1232</v>
      </c>
      <c r="D392" t="s">
        <v>878</v>
      </c>
      <c r="E392" s="107">
        <v>41494</v>
      </c>
      <c r="F392" s="9">
        <v>8</v>
      </c>
      <c r="G392" s="9">
        <v>13.435029</v>
      </c>
      <c r="H392" s="9">
        <v>-27.272727</v>
      </c>
      <c r="I392" s="9">
        <v>-24.522310000000001</v>
      </c>
      <c r="J392" s="9">
        <v>2</v>
      </c>
      <c r="K392" s="9">
        <v>8</v>
      </c>
      <c r="L392" s="9">
        <v>8</v>
      </c>
      <c r="M392" s="9">
        <v>13.435029</v>
      </c>
      <c r="N392" s="9">
        <v>13.788582</v>
      </c>
      <c r="O392" s="9">
        <v>-27.272727</v>
      </c>
      <c r="P392" s="9">
        <v>-27.272727</v>
      </c>
      <c r="Q392" s="9">
        <v>-24.522310000000001</v>
      </c>
      <c r="R392" s="9">
        <v>-22.536055000000001</v>
      </c>
      <c r="S392" s="9" t="s">
        <v>1059</v>
      </c>
      <c r="T392" s="9">
        <v>5721.8118189999996</v>
      </c>
      <c r="U392" s="9">
        <v>651921.69660300005</v>
      </c>
      <c r="V392" t="s">
        <v>932</v>
      </c>
    </row>
    <row r="393" spans="1:22" x14ac:dyDescent="0.25">
      <c r="A393" s="70" t="e">
        <f>VLOOKUP(B393,'Lake Assessments'!$D$2:$E$52,2,0)</f>
        <v>#N/A</v>
      </c>
      <c r="B393">
        <v>34019400</v>
      </c>
      <c r="C393" t="s">
        <v>1233</v>
      </c>
      <c r="D393" t="s">
        <v>878</v>
      </c>
      <c r="E393" s="107">
        <v>39307</v>
      </c>
      <c r="F393" s="9">
        <v>10</v>
      </c>
      <c r="G393" s="9">
        <v>18.973666000000001</v>
      </c>
      <c r="H393" s="9">
        <v>150</v>
      </c>
      <c r="I393" s="9">
        <v>146.41124600000001</v>
      </c>
      <c r="J393" s="9">
        <v>1</v>
      </c>
      <c r="K393" s="9">
        <v>10</v>
      </c>
      <c r="L393" s="9">
        <v>10</v>
      </c>
      <c r="M393" s="9">
        <v>18.973666000000001</v>
      </c>
      <c r="N393" s="9">
        <v>18.973666000000001</v>
      </c>
      <c r="O393" s="9">
        <v>150</v>
      </c>
      <c r="P393" s="9">
        <v>150</v>
      </c>
      <c r="Q393" s="9">
        <v>146.41124600000001</v>
      </c>
      <c r="R393" s="9">
        <v>146.41124600000001</v>
      </c>
      <c r="S393" s="9" t="s">
        <v>931</v>
      </c>
      <c r="T393" s="9">
        <v>1759.5680319999999</v>
      </c>
      <c r="U393" s="9">
        <v>206530.766145</v>
      </c>
      <c r="V393" t="s">
        <v>935</v>
      </c>
    </row>
    <row r="394" spans="1:22" x14ac:dyDescent="0.25">
      <c r="A394" s="70" t="e">
        <f>VLOOKUP(B394,'Lake Assessments'!$D$2:$E$52,2,0)</f>
        <v>#N/A</v>
      </c>
      <c r="B394">
        <v>34025100</v>
      </c>
      <c r="C394" t="s">
        <v>1234</v>
      </c>
      <c r="D394" t="s">
        <v>878</v>
      </c>
      <c r="E394" s="107">
        <v>40385</v>
      </c>
      <c r="F394" s="9">
        <v>24</v>
      </c>
      <c r="G394" s="9">
        <v>27.352634999999999</v>
      </c>
      <c r="H394" s="9">
        <v>100</v>
      </c>
      <c r="I394" s="9">
        <v>47.057180000000002</v>
      </c>
      <c r="J394" s="9">
        <v>6</v>
      </c>
      <c r="K394" s="9">
        <v>19</v>
      </c>
      <c r="L394" s="9">
        <v>24</v>
      </c>
      <c r="M394" s="9">
        <v>24.658622000000001</v>
      </c>
      <c r="N394" s="9">
        <v>27.352634999999999</v>
      </c>
      <c r="O394" s="9">
        <v>58.333333000000003</v>
      </c>
      <c r="P394" s="9">
        <v>100</v>
      </c>
      <c r="Q394" s="9">
        <v>32.573233999999999</v>
      </c>
      <c r="R394" s="9">
        <v>52.005516999999998</v>
      </c>
      <c r="S394" s="9" t="s">
        <v>1059</v>
      </c>
      <c r="T394" s="9">
        <v>32756.957289999998</v>
      </c>
      <c r="U394" s="9">
        <v>9464739.1120500006</v>
      </c>
      <c r="V394" t="s">
        <v>935</v>
      </c>
    </row>
    <row r="395" spans="1:22" x14ac:dyDescent="0.25">
      <c r="A395" s="70" t="e">
        <f>VLOOKUP(B395,'Lake Assessments'!$D$2:$E$52,2,0)</f>
        <v>#N/A</v>
      </c>
      <c r="B395">
        <v>34026600</v>
      </c>
      <c r="C395" t="s">
        <v>1235</v>
      </c>
      <c r="D395" t="s">
        <v>878</v>
      </c>
      <c r="E395" s="107">
        <v>40780</v>
      </c>
      <c r="F395" s="9">
        <v>4</v>
      </c>
      <c r="G395" s="9">
        <v>9.5</v>
      </c>
      <c r="H395" s="9">
        <v>0</v>
      </c>
      <c r="I395" s="9">
        <v>23.376622999999999</v>
      </c>
      <c r="J395" s="9">
        <v>4</v>
      </c>
      <c r="K395" s="9">
        <v>4</v>
      </c>
      <c r="L395" s="9">
        <v>7</v>
      </c>
      <c r="M395" s="9">
        <v>6.5</v>
      </c>
      <c r="N395" s="9">
        <v>14.288690000000001</v>
      </c>
      <c r="O395" s="9">
        <v>-20</v>
      </c>
      <c r="P395" s="9">
        <v>75</v>
      </c>
      <c r="Q395" s="9">
        <v>-16.666667</v>
      </c>
      <c r="R395" s="9">
        <v>85.567404999999994</v>
      </c>
      <c r="S395" s="9" t="s">
        <v>931</v>
      </c>
      <c r="T395" s="9">
        <v>3745.719932</v>
      </c>
      <c r="U395" s="9">
        <v>410121.58599499997</v>
      </c>
      <c r="V395" t="s">
        <v>935</v>
      </c>
    </row>
    <row r="396" spans="1:22" x14ac:dyDescent="0.25">
      <c r="A396" s="70" t="e">
        <f>VLOOKUP(B396,'Lake Assessments'!$D$2:$E$52,2,0)</f>
        <v>#N/A</v>
      </c>
      <c r="B396">
        <v>34018100</v>
      </c>
      <c r="C396" t="s">
        <v>1236</v>
      </c>
      <c r="D396" t="s">
        <v>878</v>
      </c>
      <c r="E396" s="107">
        <v>40016</v>
      </c>
      <c r="F396" s="9">
        <v>11</v>
      </c>
      <c r="G396" s="9">
        <v>16.583124000000002</v>
      </c>
      <c r="H396" s="9">
        <v>120</v>
      </c>
      <c r="I396" s="9">
        <v>107.28904900000001</v>
      </c>
      <c r="J396" s="9">
        <v>3</v>
      </c>
      <c r="K396" s="9">
        <v>6</v>
      </c>
      <c r="L396" s="9">
        <v>11</v>
      </c>
      <c r="M396" s="9">
        <v>9.7979590000000005</v>
      </c>
      <c r="N396" s="9">
        <v>16.583124000000002</v>
      </c>
      <c r="O396" s="9">
        <v>20</v>
      </c>
      <c r="P396" s="9">
        <v>120</v>
      </c>
      <c r="Q396" s="9">
        <v>22.474487</v>
      </c>
      <c r="R396" s="9">
        <v>107.28904900000001</v>
      </c>
      <c r="S396" s="9" t="s">
        <v>931</v>
      </c>
      <c r="T396" s="9">
        <v>9927.6644259999994</v>
      </c>
      <c r="U396" s="9">
        <v>2035529.688209</v>
      </c>
      <c r="V396" t="s">
        <v>935</v>
      </c>
    </row>
    <row r="397" spans="1:22" x14ac:dyDescent="0.25">
      <c r="A397" s="70" t="e">
        <f>VLOOKUP(B397,'Lake Assessments'!$D$2:$E$52,2,0)</f>
        <v>#N/A</v>
      </c>
      <c r="B397">
        <v>34020400</v>
      </c>
      <c r="C397" t="s">
        <v>1237</v>
      </c>
      <c r="D397" t="s">
        <v>941</v>
      </c>
      <c r="E397" s="107">
        <v>39652</v>
      </c>
      <c r="F397" s="9">
        <v>10</v>
      </c>
      <c r="G397" s="9">
        <v>18.024982999999999</v>
      </c>
      <c r="H397" s="9">
        <v>-9.0909089999999999</v>
      </c>
      <c r="I397" s="9">
        <v>1.2639480000000001</v>
      </c>
      <c r="J397" s="9">
        <v>3</v>
      </c>
      <c r="K397" s="9">
        <v>8</v>
      </c>
      <c r="L397" s="9">
        <v>18</v>
      </c>
      <c r="M397" s="9">
        <v>14.849242</v>
      </c>
      <c r="N397" s="9">
        <v>22.391715000000001</v>
      </c>
      <c r="O397" s="9">
        <v>-27.272727</v>
      </c>
      <c r="P397" s="9">
        <v>50</v>
      </c>
      <c r="Q397" s="9">
        <v>-16.577290000000001</v>
      </c>
      <c r="R397" s="9">
        <v>25.093378000000001</v>
      </c>
      <c r="S397" s="9" t="s">
        <v>1059</v>
      </c>
      <c r="T397" s="9">
        <v>15415.197306</v>
      </c>
      <c r="U397" s="9">
        <v>2647924.4273720002</v>
      </c>
      <c r="V397" t="s">
        <v>932</v>
      </c>
    </row>
    <row r="398" spans="1:22" x14ac:dyDescent="0.25">
      <c r="A398" s="70" t="e">
        <f>VLOOKUP(B398,'Lake Assessments'!$D$2:$E$52,2,0)</f>
        <v>#N/A</v>
      </c>
      <c r="B398">
        <v>34035900</v>
      </c>
      <c r="C398" t="s">
        <v>1238</v>
      </c>
      <c r="D398" t="s">
        <v>878</v>
      </c>
      <c r="E398" s="107">
        <v>39279</v>
      </c>
      <c r="F398" s="9">
        <v>14</v>
      </c>
      <c r="G398" s="9">
        <v>20.846377</v>
      </c>
      <c r="H398" s="9">
        <v>27.272727</v>
      </c>
      <c r="I398" s="9">
        <v>17.114477000000001</v>
      </c>
      <c r="J398" s="9">
        <v>2</v>
      </c>
      <c r="K398" s="9">
        <v>10</v>
      </c>
      <c r="L398" s="9">
        <v>14</v>
      </c>
      <c r="M398" s="9">
        <v>16.443843999999999</v>
      </c>
      <c r="N398" s="9">
        <v>20.846377</v>
      </c>
      <c r="O398" s="9">
        <v>-9.0909089999999999</v>
      </c>
      <c r="P398" s="9">
        <v>27.272727</v>
      </c>
      <c r="Q398" s="9">
        <v>-7.6188549999999999</v>
      </c>
      <c r="R398" s="9">
        <v>17.114477000000001</v>
      </c>
      <c r="S398" s="9" t="s">
        <v>1059</v>
      </c>
      <c r="T398" s="9">
        <v>9283.4152340000001</v>
      </c>
      <c r="U398" s="9">
        <v>1206753.4687300001</v>
      </c>
      <c r="V398" t="s">
        <v>935</v>
      </c>
    </row>
    <row r="399" spans="1:22" x14ac:dyDescent="0.25">
      <c r="A399" s="70" t="e">
        <f>VLOOKUP(B399,'Lake Assessments'!$D$2:$E$52,2,0)</f>
        <v>#N/A</v>
      </c>
      <c r="B399">
        <v>34021800</v>
      </c>
      <c r="C399" t="s">
        <v>1239</v>
      </c>
      <c r="D399" t="s">
        <v>878</v>
      </c>
      <c r="E399" s="107">
        <v>41505</v>
      </c>
      <c r="F399" s="9">
        <v>5</v>
      </c>
      <c r="G399" s="9">
        <v>10.733126</v>
      </c>
      <c r="H399" s="9">
        <v>-54.545454999999997</v>
      </c>
      <c r="I399" s="9">
        <v>-39.701537999999999</v>
      </c>
      <c r="J399" s="9">
        <v>2</v>
      </c>
      <c r="K399" s="9">
        <v>3</v>
      </c>
      <c r="L399" s="9">
        <v>5</v>
      </c>
      <c r="M399" s="9">
        <v>7.5055529999999999</v>
      </c>
      <c r="N399" s="9">
        <v>10.733126</v>
      </c>
      <c r="O399" s="9">
        <v>-72.727272999999997</v>
      </c>
      <c r="P399" s="9">
        <v>-54.545454999999997</v>
      </c>
      <c r="Q399" s="9">
        <v>-57.833969000000003</v>
      </c>
      <c r="R399" s="9">
        <v>-39.701537999999999</v>
      </c>
      <c r="S399" s="9" t="s">
        <v>1059</v>
      </c>
      <c r="T399" s="9">
        <v>8087.9441530000004</v>
      </c>
      <c r="U399" s="9">
        <v>1287000.658241</v>
      </c>
      <c r="V399" t="s">
        <v>932</v>
      </c>
    </row>
    <row r="400" spans="1:22" x14ac:dyDescent="0.25">
      <c r="A400" s="70" t="e">
        <f>VLOOKUP(B400,'Lake Assessments'!$D$2:$E$52,2,0)</f>
        <v>#N/A</v>
      </c>
      <c r="B400">
        <v>34024500</v>
      </c>
      <c r="C400" t="s">
        <v>1240</v>
      </c>
      <c r="D400" t="s">
        <v>878</v>
      </c>
      <c r="E400" s="107">
        <v>40022</v>
      </c>
      <c r="F400" s="9">
        <v>4</v>
      </c>
      <c r="G400" s="9">
        <v>10.5</v>
      </c>
      <c r="H400" s="9">
        <v>-20</v>
      </c>
      <c r="I400" s="9">
        <v>31.25</v>
      </c>
      <c r="J400" s="9">
        <v>3</v>
      </c>
      <c r="K400" s="9">
        <v>3</v>
      </c>
      <c r="L400" s="9">
        <v>4</v>
      </c>
      <c r="M400" s="9">
        <v>6.3508529999999999</v>
      </c>
      <c r="N400" s="9">
        <v>10.5</v>
      </c>
      <c r="O400" s="9">
        <v>-40</v>
      </c>
      <c r="P400" s="9">
        <v>-20</v>
      </c>
      <c r="Q400" s="9">
        <v>-20.614338</v>
      </c>
      <c r="R400" s="9">
        <v>31.25</v>
      </c>
      <c r="S400" s="9" t="s">
        <v>931</v>
      </c>
      <c r="T400" s="9">
        <v>12018.964818</v>
      </c>
      <c r="U400" s="9">
        <v>2076260.211898</v>
      </c>
      <c r="V400" t="s">
        <v>932</v>
      </c>
    </row>
    <row r="401" spans="1:22" x14ac:dyDescent="0.25">
      <c r="A401" s="70" t="e">
        <f>VLOOKUP(B401,'Lake Assessments'!$D$2:$E$52,2,0)</f>
        <v>#N/A</v>
      </c>
      <c r="B401">
        <v>34028300</v>
      </c>
      <c r="C401" t="s">
        <v>1241</v>
      </c>
      <c r="D401" t="s">
        <v>878</v>
      </c>
      <c r="E401" s="107">
        <v>37847</v>
      </c>
      <c r="F401" s="9">
        <v>3</v>
      </c>
      <c r="G401" s="9">
        <v>6.3508529999999999</v>
      </c>
      <c r="H401" s="9">
        <v>-25</v>
      </c>
      <c r="I401" s="9">
        <v>-17.52139</v>
      </c>
      <c r="J401" s="9">
        <v>1</v>
      </c>
      <c r="K401" s="9">
        <v>3</v>
      </c>
      <c r="L401" s="9">
        <v>3</v>
      </c>
      <c r="M401" s="9">
        <v>6.3508529999999999</v>
      </c>
      <c r="N401" s="9">
        <v>6.3508529999999999</v>
      </c>
      <c r="O401" s="9">
        <v>-25</v>
      </c>
      <c r="P401" s="9">
        <v>-25</v>
      </c>
      <c r="Q401" s="9">
        <v>-17.52139</v>
      </c>
      <c r="R401" s="9">
        <v>-17.52139</v>
      </c>
      <c r="S401" s="9" t="s">
        <v>931</v>
      </c>
      <c r="T401" s="9">
        <v>3931.199106</v>
      </c>
      <c r="U401" s="9">
        <v>812479.64710399997</v>
      </c>
      <c r="V401" t="s">
        <v>932</v>
      </c>
    </row>
    <row r="402" spans="1:22" x14ac:dyDescent="0.25">
      <c r="A402" s="70" t="e">
        <f>VLOOKUP(B402,'Lake Assessments'!$D$2:$E$52,2,0)</f>
        <v>#N/A</v>
      </c>
      <c r="B402">
        <v>34035200</v>
      </c>
      <c r="C402" t="s">
        <v>1242</v>
      </c>
      <c r="D402" t="s">
        <v>878</v>
      </c>
      <c r="E402" s="107">
        <v>39288</v>
      </c>
      <c r="F402" s="9">
        <v>20</v>
      </c>
      <c r="G402" s="9">
        <v>26.161995000000001</v>
      </c>
      <c r="H402" s="9">
        <v>66.666667000000004</v>
      </c>
      <c r="I402" s="9">
        <v>46.156399</v>
      </c>
      <c r="J402" s="9">
        <v>2</v>
      </c>
      <c r="K402" s="9">
        <v>15</v>
      </c>
      <c r="L402" s="9">
        <v>20</v>
      </c>
      <c r="M402" s="9">
        <v>21.688707000000001</v>
      </c>
      <c r="N402" s="9">
        <v>26.161995000000001</v>
      </c>
      <c r="O402" s="9">
        <v>36.363636</v>
      </c>
      <c r="P402" s="9">
        <v>66.666667000000004</v>
      </c>
      <c r="Q402" s="9">
        <v>21.846667</v>
      </c>
      <c r="R402" s="9">
        <v>46.156399</v>
      </c>
      <c r="S402" s="9" t="s">
        <v>1059</v>
      </c>
      <c r="T402" s="9">
        <v>3937.1531100000002</v>
      </c>
      <c r="U402" s="9">
        <v>897890.62586599996</v>
      </c>
      <c r="V402" t="s">
        <v>935</v>
      </c>
    </row>
    <row r="403" spans="1:22" x14ac:dyDescent="0.25">
      <c r="A403" s="70" t="e">
        <f>VLOOKUP(B403,'Lake Assessments'!$D$2:$E$52,2,0)</f>
        <v>#N/A</v>
      </c>
      <c r="B403">
        <v>34035500</v>
      </c>
      <c r="C403" t="s">
        <v>1243</v>
      </c>
      <c r="D403" t="s">
        <v>878</v>
      </c>
      <c r="E403" s="107">
        <v>39962</v>
      </c>
      <c r="F403" s="9">
        <v>7</v>
      </c>
      <c r="G403" s="9">
        <v>13.228757</v>
      </c>
      <c r="H403" s="9">
        <v>-36.363636</v>
      </c>
      <c r="I403" s="9">
        <v>-25.681142999999999</v>
      </c>
      <c r="J403" s="9">
        <v>1</v>
      </c>
      <c r="K403" s="9">
        <v>7</v>
      </c>
      <c r="L403" s="9">
        <v>7</v>
      </c>
      <c r="M403" s="9">
        <v>13.228757</v>
      </c>
      <c r="N403" s="9">
        <v>13.228757</v>
      </c>
      <c r="O403" s="9">
        <v>-36.363636</v>
      </c>
      <c r="P403" s="9">
        <v>-36.363636</v>
      </c>
      <c r="Q403" s="9">
        <v>-25.681142999999999</v>
      </c>
      <c r="R403" s="9">
        <v>-25.681142999999999</v>
      </c>
      <c r="S403" s="9" t="s">
        <v>1059</v>
      </c>
      <c r="T403" s="9">
        <v>4089.0578500000001</v>
      </c>
      <c r="U403" s="9">
        <v>319918.50184699998</v>
      </c>
      <c r="V403" t="s">
        <v>932</v>
      </c>
    </row>
    <row r="404" spans="1:22" x14ac:dyDescent="0.25">
      <c r="A404" s="70" t="e">
        <f>VLOOKUP(B404,'Lake Assessments'!$D$2:$E$52,2,0)</f>
        <v>#N/A</v>
      </c>
      <c r="B404">
        <v>34024600</v>
      </c>
      <c r="C404" t="s">
        <v>1244</v>
      </c>
      <c r="D404" t="s">
        <v>878</v>
      </c>
      <c r="E404" s="107">
        <v>41813</v>
      </c>
      <c r="F404" s="9">
        <v>13</v>
      </c>
      <c r="G404" s="9">
        <v>18.859807</v>
      </c>
      <c r="H404" s="9">
        <v>225</v>
      </c>
      <c r="I404" s="9">
        <v>144.93255400000001</v>
      </c>
      <c r="J404" s="9">
        <v>4</v>
      </c>
      <c r="K404" s="9">
        <v>7</v>
      </c>
      <c r="L404" s="9">
        <v>14</v>
      </c>
      <c r="M404" s="9">
        <v>12.472828</v>
      </c>
      <c r="N404" s="9">
        <v>19.777332000000001</v>
      </c>
      <c r="O404" s="9">
        <v>75</v>
      </c>
      <c r="P404" s="9">
        <v>250</v>
      </c>
      <c r="Q404" s="9">
        <v>61.984774000000002</v>
      </c>
      <c r="R404" s="9">
        <v>156.848466</v>
      </c>
      <c r="S404" s="9" t="s">
        <v>931</v>
      </c>
      <c r="T404" s="9">
        <v>13955.763779000001</v>
      </c>
      <c r="U404" s="9">
        <v>2661700.957562</v>
      </c>
      <c r="V404" t="s">
        <v>935</v>
      </c>
    </row>
    <row r="405" spans="1:22" x14ac:dyDescent="0.25">
      <c r="A405" s="70" t="e">
        <f>VLOOKUP(B405,'Lake Assessments'!$D$2:$E$52,2,0)</f>
        <v>#N/A</v>
      </c>
      <c r="B405">
        <v>76003200</v>
      </c>
      <c r="C405" t="s">
        <v>1245</v>
      </c>
      <c r="D405" t="s">
        <v>878</v>
      </c>
      <c r="E405" s="107">
        <v>39275</v>
      </c>
      <c r="F405" s="9">
        <v>9</v>
      </c>
      <c r="G405" s="9">
        <v>14.666667</v>
      </c>
      <c r="H405" s="9">
        <v>-18.181818</v>
      </c>
      <c r="I405" s="9">
        <v>-17.602996000000001</v>
      </c>
      <c r="J405" s="9">
        <v>2</v>
      </c>
      <c r="K405" s="9">
        <v>9</v>
      </c>
      <c r="L405" s="9">
        <v>9</v>
      </c>
      <c r="M405" s="9">
        <v>14.666667</v>
      </c>
      <c r="N405" s="9">
        <v>15.333333</v>
      </c>
      <c r="O405" s="9">
        <v>-18.181818</v>
      </c>
      <c r="P405" s="9">
        <v>-18.181818</v>
      </c>
      <c r="Q405" s="9">
        <v>-17.602996000000001</v>
      </c>
      <c r="R405" s="9">
        <v>-13.857678</v>
      </c>
      <c r="S405" s="9" t="s">
        <v>1059</v>
      </c>
      <c r="T405" s="9">
        <v>7599.432409</v>
      </c>
      <c r="U405" s="9">
        <v>891980.88851099997</v>
      </c>
      <c r="V405" t="s">
        <v>932</v>
      </c>
    </row>
    <row r="406" spans="1:22" x14ac:dyDescent="0.25">
      <c r="A406" s="70" t="e">
        <f>VLOOKUP(B406,'Lake Assessments'!$D$2:$E$52,2,0)</f>
        <v>#N/A</v>
      </c>
      <c r="B406">
        <v>34029200</v>
      </c>
      <c r="C406" t="s">
        <v>1246</v>
      </c>
      <c r="D406" t="s">
        <v>878</v>
      </c>
      <c r="E406" s="107">
        <v>39252</v>
      </c>
      <c r="F406" s="9">
        <v>5</v>
      </c>
      <c r="G406" s="9">
        <v>11.627553000000001</v>
      </c>
      <c r="H406" s="9">
        <v>25</v>
      </c>
      <c r="I406" s="9">
        <v>51.007187999999999</v>
      </c>
      <c r="J406" s="9">
        <v>2</v>
      </c>
      <c r="K406" s="9">
        <v>3</v>
      </c>
      <c r="L406" s="9">
        <v>5</v>
      </c>
      <c r="M406" s="9">
        <v>6.9282029999999999</v>
      </c>
      <c r="N406" s="9">
        <v>11.627553000000001</v>
      </c>
      <c r="O406" s="9">
        <v>-25</v>
      </c>
      <c r="P406" s="9">
        <v>25</v>
      </c>
      <c r="Q406" s="9">
        <v>-10.023334999999999</v>
      </c>
      <c r="R406" s="9">
        <v>51.007187999999999</v>
      </c>
      <c r="S406" s="9" t="s">
        <v>931</v>
      </c>
      <c r="T406" s="9">
        <v>3172.6017139999999</v>
      </c>
      <c r="U406" s="9">
        <v>184963.32380899999</v>
      </c>
      <c r="V406" t="s">
        <v>935</v>
      </c>
    </row>
    <row r="407" spans="1:22" x14ac:dyDescent="0.25">
      <c r="A407" s="70" t="e">
        <f>VLOOKUP(B407,'Lake Assessments'!$D$2:$E$52,2,0)</f>
        <v>#N/A</v>
      </c>
      <c r="B407">
        <v>34022400</v>
      </c>
      <c r="C407" t="s">
        <v>1247</v>
      </c>
      <c r="D407" t="s">
        <v>878</v>
      </c>
      <c r="E407" s="107">
        <v>40371</v>
      </c>
      <c r="F407" s="9">
        <v>24</v>
      </c>
      <c r="G407" s="9">
        <v>29.393877</v>
      </c>
      <c r="H407" s="9">
        <v>100</v>
      </c>
      <c r="I407" s="9">
        <v>58.031596</v>
      </c>
      <c r="J407" s="9">
        <v>5</v>
      </c>
      <c r="K407" s="9">
        <v>14</v>
      </c>
      <c r="L407" s="9">
        <v>24</v>
      </c>
      <c r="M407" s="9">
        <v>22.182683000000001</v>
      </c>
      <c r="N407" s="9">
        <v>29.393877</v>
      </c>
      <c r="O407" s="9">
        <v>16.666667</v>
      </c>
      <c r="P407" s="9">
        <v>100</v>
      </c>
      <c r="Q407" s="9">
        <v>19.261737</v>
      </c>
      <c r="R407" s="9">
        <v>58.031596</v>
      </c>
      <c r="S407" s="9" t="s">
        <v>1059</v>
      </c>
      <c r="T407" s="9">
        <v>7518.2637850000001</v>
      </c>
      <c r="U407" s="9">
        <v>2108836.7864669999</v>
      </c>
      <c r="V407" t="s">
        <v>935</v>
      </c>
    </row>
    <row r="408" spans="1:22" x14ac:dyDescent="0.25">
      <c r="A408" s="70" t="e">
        <f>VLOOKUP(B408,'Lake Assessments'!$D$2:$E$52,2,0)</f>
        <v>#N/A</v>
      </c>
      <c r="B408">
        <v>34029700</v>
      </c>
      <c r="C408" t="s">
        <v>1248</v>
      </c>
      <c r="D408" t="s">
        <v>878</v>
      </c>
      <c r="E408" s="107">
        <v>37861</v>
      </c>
      <c r="F408" s="9">
        <v>0</v>
      </c>
      <c r="G408" s="9">
        <v>0</v>
      </c>
      <c r="H408" s="9">
        <v>-100</v>
      </c>
      <c r="I408" s="9">
        <v>-100</v>
      </c>
      <c r="J408" s="9">
        <v>1</v>
      </c>
      <c r="K408" s="9">
        <v>0</v>
      </c>
      <c r="L408" s="9">
        <v>0</v>
      </c>
      <c r="M408" s="9">
        <v>0</v>
      </c>
      <c r="N408" s="9">
        <v>0</v>
      </c>
      <c r="O408" s="9">
        <v>-100</v>
      </c>
      <c r="P408" s="9">
        <v>-100</v>
      </c>
      <c r="Q408" s="9">
        <v>-100</v>
      </c>
      <c r="R408" s="9">
        <v>-100</v>
      </c>
      <c r="S408" s="9" t="s">
        <v>931</v>
      </c>
      <c r="T408" s="9">
        <v>2504.3614750000002</v>
      </c>
      <c r="U408" s="9">
        <v>281457.52836499998</v>
      </c>
      <c r="V408" t="s">
        <v>932</v>
      </c>
    </row>
    <row r="409" spans="1:22" x14ac:dyDescent="0.25">
      <c r="A409" s="70" t="e">
        <f>VLOOKUP(B409,'Lake Assessments'!$D$2:$E$52,2,0)</f>
        <v>#N/A</v>
      </c>
      <c r="B409">
        <v>34029400</v>
      </c>
      <c r="C409" t="s">
        <v>1211</v>
      </c>
      <c r="D409" t="s">
        <v>878</v>
      </c>
      <c r="E409" s="107">
        <v>37866</v>
      </c>
      <c r="F409" s="9">
        <v>4</v>
      </c>
      <c r="G409" s="9">
        <v>9.5</v>
      </c>
      <c r="H409" s="9">
        <v>0</v>
      </c>
      <c r="I409" s="9">
        <v>23.376622999999999</v>
      </c>
      <c r="J409" s="9">
        <v>1</v>
      </c>
      <c r="K409" s="9">
        <v>4</v>
      </c>
      <c r="L409" s="9">
        <v>4</v>
      </c>
      <c r="M409" s="9">
        <v>9.5</v>
      </c>
      <c r="N409" s="9">
        <v>9.5</v>
      </c>
      <c r="O409" s="9">
        <v>0</v>
      </c>
      <c r="P409" s="9">
        <v>0</v>
      </c>
      <c r="Q409" s="9">
        <v>23.376622999999999</v>
      </c>
      <c r="R409" s="9">
        <v>23.376622999999999</v>
      </c>
      <c r="S409" s="9" t="s">
        <v>931</v>
      </c>
      <c r="T409" s="9">
        <v>3514.2652600000001</v>
      </c>
      <c r="U409" s="9">
        <v>242073.501109</v>
      </c>
      <c r="V409" t="s">
        <v>935</v>
      </c>
    </row>
    <row r="410" spans="1:22" x14ac:dyDescent="0.25">
      <c r="A410" s="70" t="e">
        <f>VLOOKUP(B410,'Lake Assessments'!$D$2:$E$52,2,0)</f>
        <v>#N/A</v>
      </c>
      <c r="B410">
        <v>76003400</v>
      </c>
      <c r="C410" t="s">
        <v>1249</v>
      </c>
      <c r="D410" t="s">
        <v>878</v>
      </c>
      <c r="E410" s="107">
        <v>39289</v>
      </c>
      <c r="F410" s="9">
        <v>5</v>
      </c>
      <c r="G410" s="9">
        <v>11.627553000000001</v>
      </c>
      <c r="H410" s="9">
        <v>-54.545454999999997</v>
      </c>
      <c r="I410" s="9">
        <v>-34.676665999999997</v>
      </c>
      <c r="J410" s="9">
        <v>3</v>
      </c>
      <c r="K410" s="9">
        <v>5</v>
      </c>
      <c r="L410" s="9">
        <v>6</v>
      </c>
      <c r="M410" s="9">
        <v>11.180339999999999</v>
      </c>
      <c r="N410" s="9">
        <v>13.472194</v>
      </c>
      <c r="O410" s="9">
        <v>-54.545454999999997</v>
      </c>
      <c r="P410" s="9">
        <v>-45.454545000000003</v>
      </c>
      <c r="Q410" s="9">
        <v>-37.189101999999998</v>
      </c>
      <c r="R410" s="9">
        <v>-24.313518999999999</v>
      </c>
      <c r="S410" s="9" t="s">
        <v>1059</v>
      </c>
      <c r="T410" s="9">
        <v>3659.004203</v>
      </c>
      <c r="U410" s="9">
        <v>548919.63331199996</v>
      </c>
      <c r="V410" t="s">
        <v>932</v>
      </c>
    </row>
    <row r="411" spans="1:22" x14ac:dyDescent="0.25">
      <c r="A411" s="70" t="e">
        <f>VLOOKUP(B411,'Lake Assessments'!$D$2:$E$52,2,0)</f>
        <v>#N/A</v>
      </c>
      <c r="B411">
        <v>34034800</v>
      </c>
      <c r="C411" t="s">
        <v>879</v>
      </c>
      <c r="D411" t="s">
        <v>878</v>
      </c>
      <c r="E411" s="107">
        <v>38191</v>
      </c>
      <c r="F411" s="9">
        <v>8</v>
      </c>
      <c r="G411" s="9">
        <v>13.081474999999999</v>
      </c>
      <c r="H411" s="9">
        <v>-27.272727</v>
      </c>
      <c r="I411" s="9">
        <v>-26.508565000000001</v>
      </c>
      <c r="J411" s="9">
        <v>1</v>
      </c>
      <c r="K411" s="9">
        <v>8</v>
      </c>
      <c r="L411" s="9">
        <v>8</v>
      </c>
      <c r="M411" s="9">
        <v>13.081474999999999</v>
      </c>
      <c r="N411" s="9">
        <v>13.081474999999999</v>
      </c>
      <c r="O411" s="9">
        <v>-27.272727</v>
      </c>
      <c r="P411" s="9">
        <v>-27.272727</v>
      </c>
      <c r="Q411" s="9">
        <v>-26.508565000000001</v>
      </c>
      <c r="R411" s="9">
        <v>-26.508565000000001</v>
      </c>
      <c r="S411" s="9" t="s">
        <v>1059</v>
      </c>
      <c r="T411" s="9">
        <v>3270.88168</v>
      </c>
      <c r="U411" s="9">
        <v>266909.48980500002</v>
      </c>
      <c r="V411" t="s">
        <v>932</v>
      </c>
    </row>
    <row r="412" spans="1:22" x14ac:dyDescent="0.25">
      <c r="A412" s="70" t="e">
        <f>VLOOKUP(B412,'Lake Assessments'!$D$2:$E$52,2,0)</f>
        <v>#N/A</v>
      </c>
      <c r="B412">
        <v>34033600</v>
      </c>
      <c r="C412" t="s">
        <v>1250</v>
      </c>
      <c r="D412" t="s">
        <v>878</v>
      </c>
      <c r="E412" s="107">
        <v>37810</v>
      </c>
      <c r="F412" s="9">
        <v>3</v>
      </c>
      <c r="G412" s="9">
        <v>8.0829039999999992</v>
      </c>
      <c r="H412" s="9">
        <v>-72.727272999999997</v>
      </c>
      <c r="I412" s="9">
        <v>-54.590428000000003</v>
      </c>
      <c r="J412" s="9">
        <v>1</v>
      </c>
      <c r="K412" s="9">
        <v>3</v>
      </c>
      <c r="L412" s="9">
        <v>3</v>
      </c>
      <c r="M412" s="9">
        <v>8.0829039999999992</v>
      </c>
      <c r="N412" s="9">
        <v>8.0829039999999992</v>
      </c>
      <c r="O412" s="9">
        <v>-72.727272999999997</v>
      </c>
      <c r="P412" s="9">
        <v>-72.727272999999997</v>
      </c>
      <c r="Q412" s="9">
        <v>-54.590428000000003</v>
      </c>
      <c r="R412" s="9">
        <v>-54.590428000000003</v>
      </c>
      <c r="S412" s="9" t="s">
        <v>1059</v>
      </c>
      <c r="T412" s="9">
        <v>8684.8356750000003</v>
      </c>
      <c r="U412" s="9">
        <v>1008732.263735</v>
      </c>
      <c r="V412" t="s">
        <v>932</v>
      </c>
    </row>
    <row r="413" spans="1:22" x14ac:dyDescent="0.25">
      <c r="A413" s="70" t="e">
        <f>VLOOKUP(B413,'Lake Assessments'!$D$2:$E$52,2,0)</f>
        <v>#N/A</v>
      </c>
      <c r="B413">
        <v>34022300</v>
      </c>
      <c r="C413" t="s">
        <v>337</v>
      </c>
      <c r="D413" t="s">
        <v>878</v>
      </c>
      <c r="E413" s="107">
        <v>39624</v>
      </c>
      <c r="F413" s="9">
        <v>19</v>
      </c>
      <c r="G413" s="9">
        <v>23.170988999999999</v>
      </c>
      <c r="H413" s="9">
        <v>72.727272999999997</v>
      </c>
      <c r="I413" s="9">
        <v>30.174095999999999</v>
      </c>
      <c r="J413" s="9">
        <v>2</v>
      </c>
      <c r="K413" s="9">
        <v>19</v>
      </c>
      <c r="L413" s="9">
        <v>23</v>
      </c>
      <c r="M413" s="9">
        <v>23.170988999999999</v>
      </c>
      <c r="N413" s="9">
        <v>25.438759000000001</v>
      </c>
      <c r="O413" s="9">
        <v>72.727272999999997</v>
      </c>
      <c r="P413" s="9">
        <v>91.666667000000004</v>
      </c>
      <c r="Q413" s="9">
        <v>30.174095999999999</v>
      </c>
      <c r="R413" s="9">
        <v>42.115969</v>
      </c>
      <c r="S413" s="9" t="s">
        <v>1059</v>
      </c>
      <c r="T413" s="9">
        <v>7970.0263699999996</v>
      </c>
      <c r="U413" s="9">
        <v>683139.55439800001</v>
      </c>
      <c r="V413" t="s">
        <v>935</v>
      </c>
    </row>
    <row r="414" spans="1:22" x14ac:dyDescent="0.25">
      <c r="A414" s="70" t="e">
        <f>VLOOKUP(B414,'Lake Assessments'!$D$2:$E$52,2,0)</f>
        <v>#N/A</v>
      </c>
      <c r="B414">
        <v>34032100</v>
      </c>
      <c r="C414" t="s">
        <v>1251</v>
      </c>
      <c r="D414" t="s">
        <v>878</v>
      </c>
      <c r="E414" s="107">
        <v>42170</v>
      </c>
      <c r="F414" s="9">
        <v>4</v>
      </c>
      <c r="G414" s="9">
        <v>9</v>
      </c>
      <c r="H414" s="9">
        <v>-63.636364</v>
      </c>
      <c r="I414" s="9">
        <v>-49.438201999999997</v>
      </c>
      <c r="J414" s="9">
        <v>4</v>
      </c>
      <c r="K414" s="9">
        <v>4</v>
      </c>
      <c r="L414" s="9">
        <v>9</v>
      </c>
      <c r="M414" s="9">
        <v>9</v>
      </c>
      <c r="N414" s="9">
        <v>15.556349000000001</v>
      </c>
      <c r="O414" s="9">
        <v>-63.636364</v>
      </c>
      <c r="P414" s="9">
        <v>-18.181818</v>
      </c>
      <c r="Q414" s="9">
        <v>-49.438201999999997</v>
      </c>
      <c r="R414" s="9">
        <v>-12.60478</v>
      </c>
      <c r="S414" s="9" t="s">
        <v>1059</v>
      </c>
      <c r="T414" s="9">
        <v>2926.0518780000002</v>
      </c>
      <c r="U414" s="9">
        <v>438134.99838300003</v>
      </c>
      <c r="V414" t="s">
        <v>932</v>
      </c>
    </row>
    <row r="415" spans="1:22" x14ac:dyDescent="0.25">
      <c r="A415" s="70">
        <f>VLOOKUP(B415,'Lake Assessments'!$D$2:$E$52,2,0)</f>
        <v>1640</v>
      </c>
      <c r="B415">
        <v>34010500</v>
      </c>
      <c r="C415" t="s">
        <v>143</v>
      </c>
      <c r="D415" t="s">
        <v>878</v>
      </c>
      <c r="E415" s="107">
        <v>40399</v>
      </c>
      <c r="F415" s="9">
        <v>0</v>
      </c>
      <c r="G415" s="9">
        <v>0</v>
      </c>
      <c r="H415" s="9">
        <v>-100</v>
      </c>
      <c r="I415" s="9">
        <v>-100</v>
      </c>
      <c r="J415" s="9">
        <v>2</v>
      </c>
      <c r="K415" s="9">
        <v>0</v>
      </c>
      <c r="L415" s="9">
        <v>2</v>
      </c>
      <c r="M415" s="9">
        <v>0</v>
      </c>
      <c r="N415" s="9">
        <v>4.2426409999999999</v>
      </c>
      <c r="O415" s="9">
        <v>-100</v>
      </c>
      <c r="P415" s="9">
        <v>-50</v>
      </c>
      <c r="Q415" s="9">
        <v>-100</v>
      </c>
      <c r="R415" s="9">
        <v>-44.900770000000001</v>
      </c>
      <c r="S415" s="9" t="s">
        <v>931</v>
      </c>
      <c r="T415" s="9">
        <v>5994.377563</v>
      </c>
      <c r="U415" s="9">
        <v>1739092.2064789999</v>
      </c>
      <c r="V415" t="s">
        <v>932</v>
      </c>
    </row>
    <row r="416" spans="1:22" x14ac:dyDescent="0.25">
      <c r="A416" s="70">
        <f>VLOOKUP(B416,'Lake Assessments'!$D$2:$E$52,2,0)</f>
        <v>1650</v>
      </c>
      <c r="B416">
        <v>34009600</v>
      </c>
      <c r="C416" t="s">
        <v>139</v>
      </c>
      <c r="D416" t="s">
        <v>878</v>
      </c>
      <c r="E416" s="107">
        <v>41122</v>
      </c>
      <c r="F416" s="9">
        <v>0</v>
      </c>
      <c r="G416" s="9">
        <v>0</v>
      </c>
      <c r="H416" s="9">
        <v>-100</v>
      </c>
      <c r="I416" s="9">
        <v>-100</v>
      </c>
      <c r="J416" s="9">
        <v>3</v>
      </c>
      <c r="K416" s="9">
        <v>0</v>
      </c>
      <c r="L416" s="9">
        <v>4</v>
      </c>
      <c r="M416" s="9">
        <v>0</v>
      </c>
      <c r="N416" s="9">
        <v>8</v>
      </c>
      <c r="O416" s="9">
        <v>-100</v>
      </c>
      <c r="P416" s="9">
        <v>0</v>
      </c>
      <c r="Q416" s="9">
        <v>-100</v>
      </c>
      <c r="R416" s="9">
        <v>3.8961039999999998</v>
      </c>
      <c r="S416" s="9" t="s">
        <v>931</v>
      </c>
      <c r="T416" s="9">
        <v>20016.796756</v>
      </c>
      <c r="U416" s="9">
        <v>2691384.3135819999</v>
      </c>
      <c r="V416" t="s">
        <v>932</v>
      </c>
    </row>
    <row r="417" spans="1:22" x14ac:dyDescent="0.25">
      <c r="A417" s="70" t="e">
        <f>VLOOKUP(B417,'Lake Assessments'!$D$2:$E$52,2,0)</f>
        <v>#N/A</v>
      </c>
      <c r="B417">
        <v>34014100</v>
      </c>
      <c r="C417" t="s">
        <v>1252</v>
      </c>
      <c r="D417" t="s">
        <v>878</v>
      </c>
      <c r="E417" s="107">
        <v>39293</v>
      </c>
      <c r="F417" s="9">
        <v>5</v>
      </c>
      <c r="G417" s="9">
        <v>11.180339999999999</v>
      </c>
      <c r="H417" s="9">
        <v>-54.545454999999997</v>
      </c>
      <c r="I417" s="9">
        <v>-37.189101999999998</v>
      </c>
      <c r="J417" s="9">
        <v>2</v>
      </c>
      <c r="K417" s="9">
        <v>5</v>
      </c>
      <c r="L417" s="9">
        <v>9</v>
      </c>
      <c r="M417" s="9">
        <v>11.180339999999999</v>
      </c>
      <c r="N417" s="9">
        <v>15.666667</v>
      </c>
      <c r="O417" s="9">
        <v>-54.545454999999997</v>
      </c>
      <c r="P417" s="9">
        <v>0</v>
      </c>
      <c r="Q417" s="9">
        <v>-37.189101999999998</v>
      </c>
      <c r="R417" s="9">
        <v>1.075269</v>
      </c>
      <c r="S417" s="9" t="s">
        <v>1059</v>
      </c>
      <c r="T417" s="9">
        <v>7131.9588359999998</v>
      </c>
      <c r="U417" s="9">
        <v>688899.82915799995</v>
      </c>
      <c r="V417" t="s">
        <v>932</v>
      </c>
    </row>
    <row r="418" spans="1:22" x14ac:dyDescent="0.25">
      <c r="A418" s="70" t="e">
        <f>VLOOKUP(B418,'Lake Assessments'!$D$2:$E$52,2,0)</f>
        <v>#N/A</v>
      </c>
      <c r="B418">
        <v>34021700</v>
      </c>
      <c r="C418" t="s">
        <v>1253</v>
      </c>
      <c r="D418" t="s">
        <v>878</v>
      </c>
      <c r="E418" s="107">
        <v>40378</v>
      </c>
      <c r="F418" s="9">
        <v>19</v>
      </c>
      <c r="G418" s="9">
        <v>24.088652</v>
      </c>
      <c r="H418" s="9">
        <v>58.333333000000003</v>
      </c>
      <c r="I418" s="9">
        <v>29.508882</v>
      </c>
      <c r="J418" s="9">
        <v>4</v>
      </c>
      <c r="K418" s="9">
        <v>12</v>
      </c>
      <c r="L418" s="9">
        <v>21</v>
      </c>
      <c r="M418" s="9">
        <v>18.763884000000001</v>
      </c>
      <c r="N418" s="9">
        <v>26.186146999999998</v>
      </c>
      <c r="O418" s="9">
        <v>0</v>
      </c>
      <c r="P418" s="9">
        <v>75</v>
      </c>
      <c r="Q418" s="9">
        <v>0.88109499999999996</v>
      </c>
      <c r="R418" s="9">
        <v>40.785736</v>
      </c>
      <c r="S418" s="9" t="s">
        <v>1059</v>
      </c>
      <c r="T418" s="9">
        <v>7129.6546909999997</v>
      </c>
      <c r="U418" s="9">
        <v>2854615.3113529999</v>
      </c>
      <c r="V418" t="s">
        <v>935</v>
      </c>
    </row>
    <row r="419" spans="1:22" x14ac:dyDescent="0.25">
      <c r="A419" s="70" t="e">
        <f>VLOOKUP(B419,'Lake Assessments'!$D$2:$E$52,2,0)</f>
        <v>#N/A</v>
      </c>
      <c r="B419">
        <v>34014200</v>
      </c>
      <c r="C419" t="s">
        <v>1000</v>
      </c>
      <c r="D419" t="s">
        <v>878</v>
      </c>
      <c r="E419" s="107">
        <v>41449</v>
      </c>
      <c r="F419" s="9">
        <v>17</v>
      </c>
      <c r="G419" s="9">
        <v>22.313278</v>
      </c>
      <c r="H419" s="9">
        <v>41.666666999999997</v>
      </c>
      <c r="I419" s="9">
        <v>19.963857999999998</v>
      </c>
      <c r="J419" s="9">
        <v>3</v>
      </c>
      <c r="K419" s="9">
        <v>11</v>
      </c>
      <c r="L419" s="9">
        <v>17</v>
      </c>
      <c r="M419" s="9">
        <v>19.598237000000001</v>
      </c>
      <c r="N419" s="9">
        <v>22.313278</v>
      </c>
      <c r="O419" s="9">
        <v>-8.3333329999999997</v>
      </c>
      <c r="P419" s="9">
        <v>41.666666999999997</v>
      </c>
      <c r="Q419" s="9">
        <v>5.3668680000000002</v>
      </c>
      <c r="R419" s="9">
        <v>19.963857999999998</v>
      </c>
      <c r="S419" s="9" t="s">
        <v>1059</v>
      </c>
      <c r="T419" s="9">
        <v>4291.6859969999996</v>
      </c>
      <c r="U419" s="9">
        <v>923258.61124100001</v>
      </c>
      <c r="V419" t="s">
        <v>935</v>
      </c>
    </row>
    <row r="420" spans="1:22" x14ac:dyDescent="0.25">
      <c r="A420" s="70" t="e">
        <f>VLOOKUP(B420,'Lake Assessments'!$D$2:$E$52,2,0)</f>
        <v>#N/A</v>
      </c>
      <c r="B420">
        <v>34004400</v>
      </c>
      <c r="C420" t="s">
        <v>1103</v>
      </c>
      <c r="D420" t="s">
        <v>878</v>
      </c>
      <c r="E420" s="107">
        <v>39643</v>
      </c>
      <c r="F420" s="9">
        <v>18</v>
      </c>
      <c r="G420" s="9">
        <v>23.805928000000002</v>
      </c>
      <c r="H420" s="9">
        <v>50</v>
      </c>
      <c r="I420" s="9">
        <v>27.988862000000001</v>
      </c>
      <c r="J420" s="9">
        <v>3</v>
      </c>
      <c r="K420" s="9">
        <v>18</v>
      </c>
      <c r="L420" s="9">
        <v>19</v>
      </c>
      <c r="M420" s="9">
        <v>23.805928000000002</v>
      </c>
      <c r="N420" s="9">
        <v>24.547484000000001</v>
      </c>
      <c r="O420" s="9">
        <v>50</v>
      </c>
      <c r="P420" s="9">
        <v>58.333333000000003</v>
      </c>
      <c r="Q420" s="9">
        <v>27.988862000000001</v>
      </c>
      <c r="R420" s="9">
        <v>31.975718000000001</v>
      </c>
      <c r="S420" s="9" t="s">
        <v>1059</v>
      </c>
      <c r="T420" s="9">
        <v>15456.197888000001</v>
      </c>
      <c r="U420" s="9">
        <v>6502904.8786490001</v>
      </c>
      <c r="V420" t="s">
        <v>935</v>
      </c>
    </row>
    <row r="421" spans="1:22" x14ac:dyDescent="0.25">
      <c r="A421" s="70" t="e">
        <f>VLOOKUP(B421,'Lake Assessments'!$D$2:$E$52,2,0)</f>
        <v>#N/A</v>
      </c>
      <c r="B421">
        <v>34015800</v>
      </c>
      <c r="C421" t="s">
        <v>1254</v>
      </c>
      <c r="D421" t="s">
        <v>878</v>
      </c>
      <c r="E421" s="107">
        <v>41435</v>
      </c>
      <c r="F421" s="9">
        <v>29</v>
      </c>
      <c r="G421" s="9">
        <v>31.011120999999999</v>
      </c>
      <c r="H421" s="9">
        <v>163.63636399999999</v>
      </c>
      <c r="I421" s="9">
        <v>74.219784000000004</v>
      </c>
      <c r="J421" s="9">
        <v>8</v>
      </c>
      <c r="K421" s="9">
        <v>18</v>
      </c>
      <c r="L421" s="9">
        <v>29</v>
      </c>
      <c r="M421" s="9">
        <v>24.984439999999999</v>
      </c>
      <c r="N421" s="9">
        <v>31.939598</v>
      </c>
      <c r="O421" s="9">
        <v>63.636364</v>
      </c>
      <c r="P421" s="9">
        <v>163.63636399999999</v>
      </c>
      <c r="Q421" s="9">
        <v>40.362020000000001</v>
      </c>
      <c r="R421" s="9">
        <v>79.435945000000004</v>
      </c>
      <c r="S421" s="9" t="s">
        <v>1059</v>
      </c>
      <c r="T421" s="9">
        <v>65325.410989000004</v>
      </c>
      <c r="U421" s="9">
        <v>9190139.7839609999</v>
      </c>
      <c r="V421" t="s">
        <v>935</v>
      </c>
    </row>
    <row r="422" spans="1:22" x14ac:dyDescent="0.25">
      <c r="A422" s="70" t="e">
        <f>VLOOKUP(B422,'Lake Assessments'!$D$2:$E$52,2,0)</f>
        <v>#N/A</v>
      </c>
      <c r="B422">
        <v>34019300</v>
      </c>
      <c r="C422" t="s">
        <v>1255</v>
      </c>
      <c r="D422" t="s">
        <v>878</v>
      </c>
      <c r="E422" s="107">
        <v>39993</v>
      </c>
      <c r="F422" s="9">
        <v>10</v>
      </c>
      <c r="G422" s="9">
        <v>17.708755</v>
      </c>
      <c r="H422" s="9">
        <v>-16.666667</v>
      </c>
      <c r="I422" s="9">
        <v>-4.7916400000000001</v>
      </c>
      <c r="J422" s="9">
        <v>3</v>
      </c>
      <c r="K422" s="9">
        <v>10</v>
      </c>
      <c r="L422" s="9">
        <v>12</v>
      </c>
      <c r="M422" s="9">
        <v>14.546476999999999</v>
      </c>
      <c r="N422" s="9">
        <v>17.708755</v>
      </c>
      <c r="O422" s="9">
        <v>-16.666667</v>
      </c>
      <c r="P422" s="9">
        <v>0</v>
      </c>
      <c r="Q422" s="9">
        <v>-21.793133000000001</v>
      </c>
      <c r="R422" s="9">
        <v>-4.7916400000000001</v>
      </c>
      <c r="S422" s="9" t="s">
        <v>1059</v>
      </c>
      <c r="T422" s="9">
        <v>5251.5577160000003</v>
      </c>
      <c r="U422" s="9">
        <v>702505.782901</v>
      </c>
      <c r="V422" t="s">
        <v>932</v>
      </c>
    </row>
    <row r="423" spans="1:22" x14ac:dyDescent="0.25">
      <c r="A423" s="70">
        <f>VLOOKUP(B423,'Lake Assessments'!$D$2:$E$52,2,0)</f>
        <v>1647</v>
      </c>
      <c r="B423">
        <v>34016900</v>
      </c>
      <c r="C423" t="s">
        <v>590</v>
      </c>
      <c r="D423" t="s">
        <v>878</v>
      </c>
      <c r="E423" s="107">
        <v>41506</v>
      </c>
      <c r="F423" s="9">
        <v>5</v>
      </c>
      <c r="G423" s="9">
        <v>11.627553000000001</v>
      </c>
      <c r="H423" s="9">
        <v>25</v>
      </c>
      <c r="I423" s="9">
        <v>51.007187999999999</v>
      </c>
      <c r="J423" s="9">
        <v>6</v>
      </c>
      <c r="K423" s="9">
        <v>1</v>
      </c>
      <c r="L423" s="9">
        <v>7</v>
      </c>
      <c r="M423" s="9">
        <v>3</v>
      </c>
      <c r="N423" s="9">
        <v>13.472194</v>
      </c>
      <c r="O423" s="9">
        <v>-75</v>
      </c>
      <c r="P423" s="9">
        <v>75</v>
      </c>
      <c r="Q423" s="9">
        <v>-61.038961</v>
      </c>
      <c r="R423" s="9">
        <v>74.963553000000005</v>
      </c>
      <c r="S423" s="9" t="s">
        <v>931</v>
      </c>
      <c r="T423" s="9">
        <v>30259.288196000001</v>
      </c>
      <c r="U423" s="9">
        <v>7098964.9688299997</v>
      </c>
      <c r="V423" t="s">
        <v>935</v>
      </c>
    </row>
    <row r="424" spans="1:22" x14ac:dyDescent="0.25">
      <c r="A424" s="70" t="e">
        <f>VLOOKUP(B424,'Lake Assessments'!$D$2:$E$52,2,0)</f>
        <v>#N/A</v>
      </c>
      <c r="B424">
        <v>34019600</v>
      </c>
      <c r="C424" t="s">
        <v>1256</v>
      </c>
      <c r="D424" t="s">
        <v>878</v>
      </c>
      <c r="E424" s="107">
        <v>39681</v>
      </c>
      <c r="F424" s="9">
        <v>4</v>
      </c>
      <c r="G424" s="9">
        <v>10.5</v>
      </c>
      <c r="H424" s="9">
        <v>-63.636364</v>
      </c>
      <c r="I424" s="9">
        <v>-41.011235999999997</v>
      </c>
      <c r="J424" s="9">
        <v>1</v>
      </c>
      <c r="K424" s="9">
        <v>4</v>
      </c>
      <c r="L424" s="9">
        <v>4</v>
      </c>
      <c r="M424" s="9">
        <v>10.5</v>
      </c>
      <c r="N424" s="9">
        <v>10.5</v>
      </c>
      <c r="O424" s="9">
        <v>-63.636364</v>
      </c>
      <c r="P424" s="9">
        <v>-63.636364</v>
      </c>
      <c r="Q424" s="9">
        <v>-41.011235999999997</v>
      </c>
      <c r="R424" s="9">
        <v>-41.011235999999997</v>
      </c>
      <c r="S424" s="9" t="s">
        <v>1059</v>
      </c>
      <c r="T424" s="9">
        <v>3991.1455089999999</v>
      </c>
      <c r="U424" s="9">
        <v>826596.58570000005</v>
      </c>
      <c r="V424" t="s">
        <v>932</v>
      </c>
    </row>
    <row r="425" spans="1:22" x14ac:dyDescent="0.25">
      <c r="A425" s="70" t="e">
        <f>VLOOKUP(B425,'Lake Assessments'!$D$2:$E$52,2,0)</f>
        <v>#N/A</v>
      </c>
      <c r="B425">
        <v>34020700</v>
      </c>
      <c r="C425" t="s">
        <v>1257</v>
      </c>
      <c r="D425" t="s">
        <v>878</v>
      </c>
      <c r="E425" s="107">
        <v>37776</v>
      </c>
      <c r="F425" s="9">
        <v>10</v>
      </c>
      <c r="G425" s="9">
        <v>16.760072000000001</v>
      </c>
      <c r="H425" s="9">
        <v>-9.0909089999999999</v>
      </c>
      <c r="I425" s="9">
        <v>-5.8422939999999999</v>
      </c>
      <c r="J425" s="9">
        <v>2</v>
      </c>
      <c r="K425" s="9">
        <v>10</v>
      </c>
      <c r="L425" s="9">
        <v>21</v>
      </c>
      <c r="M425" s="9">
        <v>16.760072000000001</v>
      </c>
      <c r="N425" s="9">
        <v>25.313275000000001</v>
      </c>
      <c r="O425" s="9">
        <v>-9.0909089999999999</v>
      </c>
      <c r="P425" s="9">
        <v>75</v>
      </c>
      <c r="Q425" s="9">
        <v>-5.8422939999999999</v>
      </c>
      <c r="R425" s="9">
        <v>41.414946</v>
      </c>
      <c r="S425" s="9" t="s">
        <v>1059</v>
      </c>
      <c r="T425" s="9">
        <v>2177.2667809999998</v>
      </c>
      <c r="U425" s="9">
        <v>226016.28288399999</v>
      </c>
      <c r="V425" t="s">
        <v>932</v>
      </c>
    </row>
    <row r="426" spans="1:22" x14ac:dyDescent="0.25">
      <c r="A426" s="70">
        <f>VLOOKUP(B426,'Lake Assessments'!$D$2:$E$52,2,0)</f>
        <v>1679</v>
      </c>
      <c r="B426">
        <v>34008600</v>
      </c>
      <c r="C426" t="s">
        <v>135</v>
      </c>
      <c r="D426" t="s">
        <v>878</v>
      </c>
      <c r="E426" s="107">
        <v>40749</v>
      </c>
      <c r="F426" s="9">
        <v>11</v>
      </c>
      <c r="G426" s="9">
        <v>15.67859</v>
      </c>
      <c r="H426" s="9">
        <v>120</v>
      </c>
      <c r="I426" s="9">
        <v>95.982373999999993</v>
      </c>
      <c r="J426" s="9">
        <v>3</v>
      </c>
      <c r="K426" s="9">
        <v>7</v>
      </c>
      <c r="L426" s="9">
        <v>11</v>
      </c>
      <c r="M426" s="9">
        <v>11.716899</v>
      </c>
      <c r="N426" s="9">
        <v>15.67859</v>
      </c>
      <c r="O426" s="9">
        <v>40</v>
      </c>
      <c r="P426" s="9">
        <v>120</v>
      </c>
      <c r="Q426" s="9">
        <v>46.461233</v>
      </c>
      <c r="R426" s="9">
        <v>95.982373999999993</v>
      </c>
      <c r="S426" s="9" t="s">
        <v>931</v>
      </c>
      <c r="T426" s="9">
        <v>22027.142462</v>
      </c>
      <c r="U426" s="9">
        <v>10855750.884413</v>
      </c>
      <c r="V426" t="s">
        <v>935</v>
      </c>
    </row>
    <row r="427" spans="1:22" x14ac:dyDescent="0.25">
      <c r="A427" s="70" t="e">
        <f>VLOOKUP(B427,'Lake Assessments'!$D$2:$E$52,2,0)</f>
        <v>#N/A</v>
      </c>
      <c r="B427">
        <v>34017200</v>
      </c>
      <c r="C427" t="s">
        <v>1258</v>
      </c>
      <c r="D427" t="s">
        <v>878</v>
      </c>
      <c r="E427" s="107">
        <v>41806</v>
      </c>
      <c r="F427" s="9">
        <v>16</v>
      </c>
      <c r="G427" s="9">
        <v>20.75</v>
      </c>
      <c r="H427" s="9">
        <v>45.454545000000003</v>
      </c>
      <c r="I427" s="9">
        <v>16.573034</v>
      </c>
      <c r="J427" s="9">
        <v>3</v>
      </c>
      <c r="K427" s="9">
        <v>11</v>
      </c>
      <c r="L427" s="9">
        <v>16</v>
      </c>
      <c r="M427" s="9">
        <v>18.693702999999999</v>
      </c>
      <c r="N427" s="9">
        <v>21.75</v>
      </c>
      <c r="O427" s="9">
        <v>0</v>
      </c>
      <c r="P427" s="9">
        <v>45.454545000000003</v>
      </c>
      <c r="Q427" s="9">
        <v>5.0208050000000002</v>
      </c>
      <c r="R427" s="9">
        <v>22.191011</v>
      </c>
      <c r="S427" s="9" t="s">
        <v>1059</v>
      </c>
      <c r="T427" s="9">
        <v>15381.461772000001</v>
      </c>
      <c r="U427" s="9">
        <v>2973038.2242140002</v>
      </c>
      <c r="V427" t="s">
        <v>935</v>
      </c>
    </row>
    <row r="428" spans="1:22" x14ac:dyDescent="0.25">
      <c r="A428" s="70" t="e">
        <f>VLOOKUP(B428,'Lake Assessments'!$D$2:$E$52,2,0)</f>
        <v>#N/A</v>
      </c>
      <c r="B428">
        <v>34039100</v>
      </c>
      <c r="C428" t="s">
        <v>879</v>
      </c>
      <c r="D428" t="s">
        <v>878</v>
      </c>
      <c r="E428" s="107">
        <v>37475</v>
      </c>
      <c r="F428" s="9">
        <v>24</v>
      </c>
      <c r="G428" s="9">
        <v>27.760884000000001</v>
      </c>
      <c r="H428" s="9">
        <v>100</v>
      </c>
      <c r="I428" s="9">
        <v>55.088735999999997</v>
      </c>
      <c r="J428" s="9">
        <v>1</v>
      </c>
      <c r="K428" s="9">
        <v>24</v>
      </c>
      <c r="L428" s="9">
        <v>24</v>
      </c>
      <c r="M428" s="9">
        <v>27.760884000000001</v>
      </c>
      <c r="N428" s="9">
        <v>27.760884000000001</v>
      </c>
      <c r="O428" s="9">
        <v>100</v>
      </c>
      <c r="P428" s="9">
        <v>100</v>
      </c>
      <c r="Q428" s="9">
        <v>55.088735999999997</v>
      </c>
      <c r="R428" s="9">
        <v>55.088735999999997</v>
      </c>
      <c r="S428" s="9" t="s">
        <v>1059</v>
      </c>
      <c r="T428" s="9">
        <v>1060.9964930000001</v>
      </c>
      <c r="U428" s="9">
        <v>60783.853812000001</v>
      </c>
      <c r="V428" t="s">
        <v>935</v>
      </c>
    </row>
    <row r="429" spans="1:22" x14ac:dyDescent="0.25">
      <c r="A429" s="70" t="e">
        <f>VLOOKUP(B429,'Lake Assessments'!$D$2:$E$52,2,0)</f>
        <v>#N/A</v>
      </c>
      <c r="B429">
        <v>34011900</v>
      </c>
      <c r="C429" t="s">
        <v>1259</v>
      </c>
      <c r="D429" t="s">
        <v>878</v>
      </c>
      <c r="E429" s="107">
        <v>41442</v>
      </c>
      <c r="F429" s="9">
        <v>21</v>
      </c>
      <c r="G429" s="9">
        <v>27.495453999999999</v>
      </c>
      <c r="H429" s="9">
        <v>75</v>
      </c>
      <c r="I429" s="9">
        <v>47.825021999999997</v>
      </c>
      <c r="J429" s="9">
        <v>3</v>
      </c>
      <c r="K429" s="9">
        <v>13</v>
      </c>
      <c r="L429" s="9">
        <v>21</v>
      </c>
      <c r="M429" s="9">
        <v>18.305105999999999</v>
      </c>
      <c r="N429" s="9">
        <v>27.495453999999999</v>
      </c>
      <c r="O429" s="9">
        <v>8.3333329999999997</v>
      </c>
      <c r="P429" s="9">
        <v>75</v>
      </c>
      <c r="Q429" s="9">
        <v>-1.5854490000000001</v>
      </c>
      <c r="R429" s="9">
        <v>47.825021999999997</v>
      </c>
      <c r="S429" s="9" t="s">
        <v>1059</v>
      </c>
      <c r="T429" s="9">
        <v>2739.2395459999998</v>
      </c>
      <c r="U429" s="9">
        <v>319644.24676499999</v>
      </c>
      <c r="V429" t="s">
        <v>935</v>
      </c>
    </row>
    <row r="430" spans="1:22" x14ac:dyDescent="0.25">
      <c r="A430" s="70" t="e">
        <f>VLOOKUP(B430,'Lake Assessments'!$D$2:$E$52,2,0)</f>
        <v>#N/A</v>
      </c>
      <c r="B430">
        <v>34019200</v>
      </c>
      <c r="C430" t="s">
        <v>615</v>
      </c>
      <c r="D430" t="s">
        <v>878</v>
      </c>
      <c r="E430" s="107">
        <v>41814</v>
      </c>
      <c r="F430" s="9">
        <v>12</v>
      </c>
      <c r="G430" s="9">
        <v>17.609183000000002</v>
      </c>
      <c r="H430" s="9">
        <v>0</v>
      </c>
      <c r="I430" s="9">
        <v>-5.3269719999999996</v>
      </c>
      <c r="J430" s="9">
        <v>5</v>
      </c>
      <c r="K430" s="9">
        <v>7</v>
      </c>
      <c r="L430" s="9">
        <v>15</v>
      </c>
      <c r="M430" s="9">
        <v>13.606721</v>
      </c>
      <c r="N430" s="9">
        <v>19.881315000000001</v>
      </c>
      <c r="O430" s="9">
        <v>-41.666666999999997</v>
      </c>
      <c r="P430" s="9">
        <v>25</v>
      </c>
      <c r="Q430" s="9">
        <v>-26.845586000000001</v>
      </c>
      <c r="R430" s="9">
        <v>6.8887879999999999</v>
      </c>
      <c r="S430" s="9" t="s">
        <v>1059</v>
      </c>
      <c r="T430" s="9">
        <v>20028.107813999999</v>
      </c>
      <c r="U430" s="9">
        <v>6344965.2778690001</v>
      </c>
      <c r="V430" t="s">
        <v>935</v>
      </c>
    </row>
    <row r="431" spans="1:22" x14ac:dyDescent="0.25">
      <c r="A431" s="70" t="e">
        <f>VLOOKUP(B431,'Lake Assessments'!$D$2:$E$52,2,0)</f>
        <v>#N/A</v>
      </c>
      <c r="B431">
        <v>34011600</v>
      </c>
      <c r="C431" t="s">
        <v>1260</v>
      </c>
      <c r="D431" t="s">
        <v>878</v>
      </c>
      <c r="E431" s="107">
        <v>41827</v>
      </c>
      <c r="F431" s="9">
        <v>16</v>
      </c>
      <c r="G431" s="9">
        <v>23.25</v>
      </c>
      <c r="H431" s="9">
        <v>33.333333000000003</v>
      </c>
      <c r="I431" s="9">
        <v>25</v>
      </c>
      <c r="J431" s="9">
        <v>3</v>
      </c>
      <c r="K431" s="9">
        <v>9</v>
      </c>
      <c r="L431" s="9">
        <v>16</v>
      </c>
      <c r="M431" s="9">
        <v>16.666667</v>
      </c>
      <c r="N431" s="9">
        <v>23.25</v>
      </c>
      <c r="O431" s="9">
        <v>-25</v>
      </c>
      <c r="P431" s="9">
        <v>33.333333000000003</v>
      </c>
      <c r="Q431" s="9">
        <v>-10.394265000000001</v>
      </c>
      <c r="R431" s="9">
        <v>25</v>
      </c>
      <c r="S431" s="9" t="s">
        <v>1059</v>
      </c>
      <c r="T431" s="9">
        <v>2333.7679389999998</v>
      </c>
      <c r="U431" s="9">
        <v>304819.46159600001</v>
      </c>
      <c r="V431" t="s">
        <v>935</v>
      </c>
    </row>
    <row r="432" spans="1:22" x14ac:dyDescent="0.25">
      <c r="A432" s="70" t="e">
        <f>VLOOKUP(B432,'Lake Assessments'!$D$2:$E$52,2,0)</f>
        <v>#N/A</v>
      </c>
      <c r="B432">
        <v>34020600</v>
      </c>
      <c r="C432" t="s">
        <v>1261</v>
      </c>
      <c r="D432" t="s">
        <v>878</v>
      </c>
      <c r="E432" s="107">
        <v>42191</v>
      </c>
      <c r="F432" s="9">
        <v>25</v>
      </c>
      <c r="G432" s="9">
        <v>30.8</v>
      </c>
      <c r="H432" s="9">
        <v>108.333333</v>
      </c>
      <c r="I432" s="9">
        <v>65.591397999999998</v>
      </c>
      <c r="J432" s="9">
        <v>4</v>
      </c>
      <c r="K432" s="9">
        <v>14</v>
      </c>
      <c r="L432" s="9">
        <v>27</v>
      </c>
      <c r="M432" s="9">
        <v>22.449943999999999</v>
      </c>
      <c r="N432" s="9">
        <v>30.8</v>
      </c>
      <c r="O432" s="9">
        <v>16.666667</v>
      </c>
      <c r="P432" s="9">
        <v>125</v>
      </c>
      <c r="Q432" s="9">
        <v>20.698625</v>
      </c>
      <c r="R432" s="9">
        <v>65.591397999999998</v>
      </c>
      <c r="S432" s="9" t="s">
        <v>1059</v>
      </c>
      <c r="T432" s="9">
        <v>8742.4160979999997</v>
      </c>
      <c r="U432" s="9">
        <v>2978140.7095209998</v>
      </c>
      <c r="V432" t="s">
        <v>935</v>
      </c>
    </row>
    <row r="433" spans="1:22" x14ac:dyDescent="0.25">
      <c r="A433" s="70" t="e">
        <f>VLOOKUP(B433,'Lake Assessments'!$D$2:$E$52,2,0)</f>
        <v>#N/A</v>
      </c>
      <c r="B433">
        <v>34011700</v>
      </c>
      <c r="C433" t="s">
        <v>1201</v>
      </c>
      <c r="D433" t="s">
        <v>878</v>
      </c>
      <c r="E433" s="107">
        <v>39269</v>
      </c>
      <c r="F433" s="9">
        <v>11</v>
      </c>
      <c r="G433" s="9">
        <v>19.899749</v>
      </c>
      <c r="H433" s="9">
        <v>0</v>
      </c>
      <c r="I433" s="9">
        <v>11.796341</v>
      </c>
      <c r="J433" s="9">
        <v>1</v>
      </c>
      <c r="K433" s="9">
        <v>11</v>
      </c>
      <c r="L433" s="9">
        <v>11</v>
      </c>
      <c r="M433" s="9">
        <v>19.899749</v>
      </c>
      <c r="N433" s="9">
        <v>19.899749</v>
      </c>
      <c r="O433" s="9">
        <v>0</v>
      </c>
      <c r="P433" s="9">
        <v>0</v>
      </c>
      <c r="Q433" s="9">
        <v>11.796341</v>
      </c>
      <c r="R433" s="9">
        <v>11.796341</v>
      </c>
      <c r="S433" s="9" t="s">
        <v>1059</v>
      </c>
      <c r="T433" s="9">
        <v>2707.1514809999999</v>
      </c>
      <c r="U433" s="9">
        <v>277889.48865100002</v>
      </c>
      <c r="V433" t="s">
        <v>935</v>
      </c>
    </row>
    <row r="434" spans="1:22" x14ac:dyDescent="0.25">
      <c r="A434" s="70" t="e">
        <f>VLOOKUP(B434,'Lake Assessments'!$D$2:$E$52,2,0)</f>
        <v>#N/A</v>
      </c>
      <c r="B434">
        <v>34018000</v>
      </c>
      <c r="C434" t="s">
        <v>1262</v>
      </c>
      <c r="D434" t="s">
        <v>878</v>
      </c>
      <c r="E434" s="107">
        <v>40014</v>
      </c>
      <c r="F434" s="9">
        <v>5</v>
      </c>
      <c r="G434" s="9">
        <v>8.9442719999999998</v>
      </c>
      <c r="H434" s="9">
        <v>25</v>
      </c>
      <c r="I434" s="9">
        <v>16.159375000000001</v>
      </c>
      <c r="J434" s="9">
        <v>3</v>
      </c>
      <c r="K434" s="9">
        <v>5</v>
      </c>
      <c r="L434" s="9">
        <v>7</v>
      </c>
      <c r="M434" s="9">
        <v>8.9442719999999998</v>
      </c>
      <c r="N434" s="9">
        <v>11.430952</v>
      </c>
      <c r="O434" s="9">
        <v>25</v>
      </c>
      <c r="P434" s="9">
        <v>75</v>
      </c>
      <c r="Q434" s="9">
        <v>16.159375000000001</v>
      </c>
      <c r="R434" s="9">
        <v>48.453924000000001</v>
      </c>
      <c r="S434" s="9" t="s">
        <v>931</v>
      </c>
      <c r="T434" s="9">
        <v>12659.277443999999</v>
      </c>
      <c r="U434" s="9">
        <v>2575590.4076009998</v>
      </c>
      <c r="V434" t="s">
        <v>935</v>
      </c>
    </row>
    <row r="435" spans="1:22" x14ac:dyDescent="0.25">
      <c r="A435" s="70">
        <f>VLOOKUP(B435,'Lake Assessments'!$D$2:$E$52,2,0)</f>
        <v>1697</v>
      </c>
      <c r="B435">
        <v>34007200</v>
      </c>
      <c r="C435" t="s">
        <v>131</v>
      </c>
      <c r="D435" t="s">
        <v>878</v>
      </c>
      <c r="E435" s="107">
        <v>35261</v>
      </c>
      <c r="F435" s="9">
        <v>7</v>
      </c>
      <c r="G435" s="9">
        <v>12.850792</v>
      </c>
      <c r="H435" s="9">
        <v>75</v>
      </c>
      <c r="I435" s="9">
        <v>66.893404000000004</v>
      </c>
      <c r="J435" s="9">
        <v>1</v>
      </c>
      <c r="K435" s="9">
        <v>7</v>
      </c>
      <c r="L435" s="9">
        <v>7</v>
      </c>
      <c r="M435" s="9">
        <v>12.850792</v>
      </c>
      <c r="N435" s="9">
        <v>12.850792</v>
      </c>
      <c r="O435" s="9">
        <v>75</v>
      </c>
      <c r="P435" s="9">
        <v>75</v>
      </c>
      <c r="Q435" s="9">
        <v>66.893404000000004</v>
      </c>
      <c r="R435" s="9">
        <v>66.893404000000004</v>
      </c>
      <c r="S435" s="9" t="s">
        <v>931</v>
      </c>
      <c r="T435" s="9">
        <v>8158.0126540000001</v>
      </c>
      <c r="U435" s="9">
        <v>4659602.2429170003</v>
      </c>
      <c r="V435" t="s">
        <v>935</v>
      </c>
    </row>
    <row r="436" spans="1:22" x14ac:dyDescent="0.25">
      <c r="A436" s="70" t="e">
        <f>VLOOKUP(B436,'Lake Assessments'!$D$2:$E$52,2,0)</f>
        <v>#N/A</v>
      </c>
      <c r="B436">
        <v>34006200</v>
      </c>
      <c r="C436" t="s">
        <v>1263</v>
      </c>
      <c r="D436" t="s">
        <v>878</v>
      </c>
      <c r="E436" s="107">
        <v>39629</v>
      </c>
      <c r="F436" s="9">
        <v>17</v>
      </c>
      <c r="G436" s="9">
        <v>24.011026999999999</v>
      </c>
      <c r="H436" s="9">
        <v>54.545454999999997</v>
      </c>
      <c r="I436" s="9">
        <v>34.893408999999998</v>
      </c>
      <c r="J436" s="9">
        <v>3</v>
      </c>
      <c r="K436" s="9">
        <v>17</v>
      </c>
      <c r="L436" s="9">
        <v>24</v>
      </c>
      <c r="M436" s="9">
        <v>24.011026999999999</v>
      </c>
      <c r="N436" s="9">
        <v>28.781504000000002</v>
      </c>
      <c r="O436" s="9">
        <v>54.545454999999997</v>
      </c>
      <c r="P436" s="9">
        <v>118.18181800000001</v>
      </c>
      <c r="Q436" s="9">
        <v>34.893408999999998</v>
      </c>
      <c r="R436" s="9">
        <v>61.693845000000003</v>
      </c>
      <c r="S436" s="9" t="s">
        <v>1059</v>
      </c>
      <c r="T436" s="9">
        <v>7743.7425450000001</v>
      </c>
      <c r="U436" s="9">
        <v>2618792.7610499999</v>
      </c>
      <c r="V436" t="s">
        <v>935</v>
      </c>
    </row>
    <row r="437" spans="1:22" x14ac:dyDescent="0.25">
      <c r="A437" s="70">
        <f>VLOOKUP(B437,'Lake Assessments'!$D$2:$E$52,2,0)</f>
        <v>1641</v>
      </c>
      <c r="B437">
        <v>34007600</v>
      </c>
      <c r="C437" t="s">
        <v>133</v>
      </c>
      <c r="D437" t="s">
        <v>878</v>
      </c>
      <c r="E437" s="107">
        <v>39272</v>
      </c>
      <c r="F437" s="9">
        <v>1</v>
      </c>
      <c r="G437" s="9">
        <v>7</v>
      </c>
      <c r="H437" s="9">
        <v>-75</v>
      </c>
      <c r="I437" s="9">
        <v>-9.0909089999999999</v>
      </c>
      <c r="J437" s="9">
        <v>2</v>
      </c>
      <c r="K437" s="9">
        <v>1</v>
      </c>
      <c r="L437" s="9">
        <v>1</v>
      </c>
      <c r="M437" s="9">
        <v>5</v>
      </c>
      <c r="N437" s="9">
        <v>7</v>
      </c>
      <c r="O437" s="9">
        <v>-75</v>
      </c>
      <c r="P437" s="9">
        <v>-75</v>
      </c>
      <c r="Q437" s="9">
        <v>-35.064934999999998</v>
      </c>
      <c r="R437" s="9">
        <v>-9.0909089999999999</v>
      </c>
      <c r="S437" s="9" t="s">
        <v>931</v>
      </c>
      <c r="T437" s="9">
        <v>9148.5632189999997</v>
      </c>
      <c r="U437" s="9">
        <v>3201456.1161620002</v>
      </c>
      <c r="V437" t="s">
        <v>932</v>
      </c>
    </row>
    <row r="438" spans="1:22" x14ac:dyDescent="0.25">
      <c r="A438" s="70" t="e">
        <f>VLOOKUP(B438,'Lake Assessments'!$D$2:$E$52,2,0)</f>
        <v>#N/A</v>
      </c>
      <c r="B438">
        <v>34010600</v>
      </c>
      <c r="C438" t="s">
        <v>337</v>
      </c>
      <c r="D438" t="s">
        <v>878</v>
      </c>
      <c r="E438" s="107">
        <v>38988</v>
      </c>
      <c r="F438" s="9">
        <v>0</v>
      </c>
      <c r="G438" s="9">
        <v>0</v>
      </c>
      <c r="H438" s="9">
        <v>-100</v>
      </c>
      <c r="I438" s="9">
        <v>-100</v>
      </c>
      <c r="J438" s="9">
        <v>1</v>
      </c>
      <c r="K438" s="9">
        <v>0</v>
      </c>
      <c r="L438" s="9">
        <v>0</v>
      </c>
      <c r="M438" s="9">
        <v>0</v>
      </c>
      <c r="N438" s="9">
        <v>0</v>
      </c>
      <c r="O438" s="9">
        <v>-100</v>
      </c>
      <c r="P438" s="9">
        <v>-100</v>
      </c>
      <c r="Q438" s="9">
        <v>-100</v>
      </c>
      <c r="R438" s="9">
        <v>-100</v>
      </c>
      <c r="S438" s="9" t="s">
        <v>931</v>
      </c>
      <c r="T438" s="9">
        <v>4366.8055709999999</v>
      </c>
      <c r="U438" s="9">
        <v>973039.34853299998</v>
      </c>
      <c r="V438" t="s">
        <v>932</v>
      </c>
    </row>
    <row r="439" spans="1:22" x14ac:dyDescent="0.25">
      <c r="A439" s="70" t="e">
        <f>VLOOKUP(B439,'Lake Assessments'!$D$2:$E$52,2,0)</f>
        <v>#N/A</v>
      </c>
      <c r="B439">
        <v>34017100</v>
      </c>
      <c r="C439" t="s">
        <v>300</v>
      </c>
      <c r="D439" t="s">
        <v>878</v>
      </c>
      <c r="E439" s="107">
        <v>40007</v>
      </c>
      <c r="F439" s="9">
        <v>9</v>
      </c>
      <c r="G439" s="9">
        <v>17.333333</v>
      </c>
      <c r="H439" s="9">
        <v>-25</v>
      </c>
      <c r="I439" s="9">
        <v>-6.8100360000000002</v>
      </c>
      <c r="J439" s="9">
        <v>3</v>
      </c>
      <c r="K439" s="9">
        <v>9</v>
      </c>
      <c r="L439" s="9">
        <v>12</v>
      </c>
      <c r="M439" s="9">
        <v>17.333333</v>
      </c>
      <c r="N439" s="9">
        <v>18.392192000000001</v>
      </c>
      <c r="O439" s="9">
        <v>-25</v>
      </c>
      <c r="P439" s="9">
        <v>0</v>
      </c>
      <c r="Q439" s="9">
        <v>-6.8100360000000002</v>
      </c>
      <c r="R439" s="9">
        <v>-1.1172470000000001</v>
      </c>
      <c r="S439" s="9" t="s">
        <v>1059</v>
      </c>
      <c r="T439" s="9">
        <v>8039.357301</v>
      </c>
      <c r="U439" s="9">
        <v>3437684.8174910001</v>
      </c>
      <c r="V439" t="s">
        <v>932</v>
      </c>
    </row>
    <row r="440" spans="1:22" x14ac:dyDescent="0.25">
      <c r="A440" s="70" t="e">
        <f>VLOOKUP(B440,'Lake Assessments'!$D$2:$E$52,2,0)</f>
        <v>#N/A</v>
      </c>
      <c r="B440">
        <v>34007800</v>
      </c>
      <c r="C440" t="s">
        <v>1019</v>
      </c>
      <c r="D440" t="s">
        <v>878</v>
      </c>
      <c r="E440" s="107">
        <v>41456</v>
      </c>
      <c r="F440" s="9">
        <v>8</v>
      </c>
      <c r="G440" s="9">
        <v>15.202795999999999</v>
      </c>
      <c r="H440" s="9">
        <v>-33.333333000000003</v>
      </c>
      <c r="I440" s="9">
        <v>-18.264538999999999</v>
      </c>
      <c r="J440" s="9">
        <v>3</v>
      </c>
      <c r="K440" s="9">
        <v>5</v>
      </c>
      <c r="L440" s="9">
        <v>13</v>
      </c>
      <c r="M440" s="9">
        <v>12.521981</v>
      </c>
      <c r="N440" s="9">
        <v>19.691856999999999</v>
      </c>
      <c r="O440" s="9">
        <v>-58.333333000000003</v>
      </c>
      <c r="P440" s="9">
        <v>8.3333329999999997</v>
      </c>
      <c r="Q440" s="9">
        <v>-32.677523000000001</v>
      </c>
      <c r="R440" s="9">
        <v>5.8701990000000004</v>
      </c>
      <c r="S440" s="9" t="s">
        <v>1059</v>
      </c>
      <c r="T440" s="9">
        <v>1727.845057</v>
      </c>
      <c r="U440" s="9">
        <v>202599.997898</v>
      </c>
      <c r="V440" t="s">
        <v>932</v>
      </c>
    </row>
    <row r="441" spans="1:22" x14ac:dyDescent="0.25">
      <c r="A441" s="70" t="e">
        <f>VLOOKUP(B441,'Lake Assessments'!$D$2:$E$52,2,0)</f>
        <v>#N/A</v>
      </c>
      <c r="B441">
        <v>34015400</v>
      </c>
      <c r="C441" t="s">
        <v>1264</v>
      </c>
      <c r="D441" t="s">
        <v>878</v>
      </c>
      <c r="E441" s="107">
        <v>39645</v>
      </c>
      <c r="F441" s="9">
        <v>29</v>
      </c>
      <c r="G441" s="9">
        <v>31.011120999999999</v>
      </c>
      <c r="H441" s="9">
        <v>141.66666699999999</v>
      </c>
      <c r="I441" s="9">
        <v>66.726460000000003</v>
      </c>
      <c r="J441" s="9">
        <v>5</v>
      </c>
      <c r="K441" s="9">
        <v>24</v>
      </c>
      <c r="L441" s="9">
        <v>29</v>
      </c>
      <c r="M441" s="9">
        <v>28.169132000000001</v>
      </c>
      <c r="N441" s="9">
        <v>31.011120999999999</v>
      </c>
      <c r="O441" s="9">
        <v>100</v>
      </c>
      <c r="P441" s="9">
        <v>141.66666699999999</v>
      </c>
      <c r="Q441" s="9">
        <v>54.739271000000002</v>
      </c>
      <c r="R441" s="9">
        <v>72.816761</v>
      </c>
      <c r="S441" s="9" t="s">
        <v>1059</v>
      </c>
      <c r="T441" s="9">
        <v>18798.094596999999</v>
      </c>
      <c r="U441" s="9">
        <v>4079020.9344040002</v>
      </c>
      <c r="V441" t="s">
        <v>935</v>
      </c>
    </row>
    <row r="442" spans="1:22" x14ac:dyDescent="0.25">
      <c r="A442" s="70" t="e">
        <f>VLOOKUP(B442,'Lake Assessments'!$D$2:$E$52,2,0)</f>
        <v>#N/A</v>
      </c>
      <c r="B442">
        <v>34018600</v>
      </c>
      <c r="C442" t="s">
        <v>337</v>
      </c>
      <c r="D442" t="s">
        <v>878</v>
      </c>
      <c r="E442" s="107">
        <v>39639</v>
      </c>
      <c r="F442" s="9">
        <v>8</v>
      </c>
      <c r="G442" s="9">
        <v>13.435029</v>
      </c>
      <c r="H442" s="9">
        <v>100</v>
      </c>
      <c r="I442" s="9">
        <v>74.480894000000006</v>
      </c>
      <c r="J442" s="9">
        <v>1</v>
      </c>
      <c r="K442" s="9">
        <v>8</v>
      </c>
      <c r="L442" s="9">
        <v>8</v>
      </c>
      <c r="M442" s="9">
        <v>13.435029</v>
      </c>
      <c r="N442" s="9">
        <v>13.435029</v>
      </c>
      <c r="O442" s="9">
        <v>100</v>
      </c>
      <c r="P442" s="9">
        <v>100</v>
      </c>
      <c r="Q442" s="9">
        <v>74.480894000000006</v>
      </c>
      <c r="R442" s="9">
        <v>74.480894000000006</v>
      </c>
      <c r="S442" s="9" t="s">
        <v>931</v>
      </c>
      <c r="T442" s="9">
        <v>3581.0452110000001</v>
      </c>
      <c r="U442" s="9">
        <v>927250.975859</v>
      </c>
      <c r="V442" t="s">
        <v>935</v>
      </c>
    </row>
    <row r="443" spans="1:22" x14ac:dyDescent="0.25">
      <c r="A443" s="70">
        <f>VLOOKUP(B443,'Lake Assessments'!$D$2:$E$52,2,0)</f>
        <v>1648</v>
      </c>
      <c r="B443">
        <v>34009700</v>
      </c>
      <c r="C443" t="s">
        <v>141</v>
      </c>
      <c r="D443" t="s">
        <v>878</v>
      </c>
      <c r="E443" s="107">
        <v>40042</v>
      </c>
      <c r="F443" s="9">
        <v>5</v>
      </c>
      <c r="G443" s="9">
        <v>12.521981</v>
      </c>
      <c r="H443" s="9">
        <v>25</v>
      </c>
      <c r="I443" s="9">
        <v>62.623125999999999</v>
      </c>
      <c r="J443" s="9">
        <v>2</v>
      </c>
      <c r="K443" s="9">
        <v>3</v>
      </c>
      <c r="L443" s="9">
        <v>5</v>
      </c>
      <c r="M443" s="9">
        <v>6.3508529999999999</v>
      </c>
      <c r="N443" s="9">
        <v>12.521981</v>
      </c>
      <c r="O443" s="9">
        <v>-25</v>
      </c>
      <c r="P443" s="9">
        <v>25</v>
      </c>
      <c r="Q443" s="9">
        <v>-17.52139</v>
      </c>
      <c r="R443" s="9">
        <v>62.623125999999999</v>
      </c>
      <c r="S443" s="9" t="s">
        <v>931</v>
      </c>
      <c r="T443" s="9">
        <v>4598.3505500000001</v>
      </c>
      <c r="U443" s="9">
        <v>674598.19309099996</v>
      </c>
      <c r="V443" t="s">
        <v>935</v>
      </c>
    </row>
    <row r="444" spans="1:22" x14ac:dyDescent="0.25">
      <c r="A444" s="70" t="e">
        <f>VLOOKUP(B444,'Lake Assessments'!$D$2:$E$52,2,0)</f>
        <v>#N/A</v>
      </c>
      <c r="B444">
        <v>34022200</v>
      </c>
      <c r="C444" t="s">
        <v>879</v>
      </c>
      <c r="D444" t="s">
        <v>878</v>
      </c>
      <c r="E444" s="107">
        <v>35961</v>
      </c>
      <c r="F444" s="9">
        <v>12</v>
      </c>
      <c r="G444" s="9">
        <v>19.629909000000001</v>
      </c>
      <c r="H444" s="9">
        <v>9.0909089999999999</v>
      </c>
      <c r="I444" s="9">
        <v>10.280388</v>
      </c>
      <c r="J444" s="9">
        <v>1</v>
      </c>
      <c r="K444" s="9">
        <v>12</v>
      </c>
      <c r="L444" s="9">
        <v>12</v>
      </c>
      <c r="M444" s="9">
        <v>19.629909000000001</v>
      </c>
      <c r="N444" s="9">
        <v>19.629909000000001</v>
      </c>
      <c r="O444" s="9">
        <v>9.0909089999999999</v>
      </c>
      <c r="P444" s="9">
        <v>9.0909089999999999</v>
      </c>
      <c r="Q444" s="9">
        <v>10.280388</v>
      </c>
      <c r="R444" s="9">
        <v>10.280388</v>
      </c>
      <c r="S444" s="9" t="s">
        <v>1059</v>
      </c>
      <c r="T444" s="9">
        <v>1504.286445</v>
      </c>
      <c r="U444" s="9">
        <v>114970.39079999999</v>
      </c>
      <c r="V444" t="s">
        <v>935</v>
      </c>
    </row>
    <row r="445" spans="1:22" x14ac:dyDescent="0.25">
      <c r="A445" s="70" t="e">
        <f>VLOOKUP(B445,'Lake Assessments'!$D$2:$E$52,2,0)</f>
        <v>#N/A</v>
      </c>
      <c r="B445">
        <v>34006600</v>
      </c>
      <c r="C445" t="s">
        <v>615</v>
      </c>
      <c r="D445" t="s">
        <v>878</v>
      </c>
      <c r="E445" s="107">
        <v>41444</v>
      </c>
      <c r="F445" s="9">
        <v>27</v>
      </c>
      <c r="G445" s="9">
        <v>30.022214000000002</v>
      </c>
      <c r="H445" s="9">
        <v>125</v>
      </c>
      <c r="I445" s="9">
        <v>61.409753000000002</v>
      </c>
      <c r="J445" s="9">
        <v>3</v>
      </c>
      <c r="K445" s="9">
        <v>20</v>
      </c>
      <c r="L445" s="9">
        <v>27</v>
      </c>
      <c r="M445" s="9">
        <v>25.491174999999998</v>
      </c>
      <c r="N445" s="9">
        <v>30.022214000000002</v>
      </c>
      <c r="O445" s="9">
        <v>66.666667000000004</v>
      </c>
      <c r="P445" s="9">
        <v>125</v>
      </c>
      <c r="Q445" s="9">
        <v>37.049328000000003</v>
      </c>
      <c r="R445" s="9">
        <v>61.409753000000002</v>
      </c>
      <c r="S445" s="9" t="s">
        <v>1059</v>
      </c>
      <c r="T445" s="9">
        <v>11050.684781</v>
      </c>
      <c r="U445" s="9">
        <v>1313276.0485720001</v>
      </c>
      <c r="V445" t="s">
        <v>935</v>
      </c>
    </row>
    <row r="446" spans="1:22" x14ac:dyDescent="0.25">
      <c r="A446" s="70" t="e">
        <f>VLOOKUP(B446,'Lake Assessments'!$D$2:$E$52,2,0)</f>
        <v>#N/A</v>
      </c>
      <c r="B446">
        <v>34006000</v>
      </c>
      <c r="C446" t="s">
        <v>1265</v>
      </c>
      <c r="D446" t="s">
        <v>878</v>
      </c>
      <c r="E446" s="107">
        <v>39317</v>
      </c>
      <c r="F446" s="9">
        <v>0</v>
      </c>
      <c r="G446" s="9">
        <v>0</v>
      </c>
      <c r="H446" s="9">
        <v>-100</v>
      </c>
      <c r="I446" s="9">
        <v>-100</v>
      </c>
      <c r="J446" s="9">
        <v>1</v>
      </c>
      <c r="K446" s="9">
        <v>0</v>
      </c>
      <c r="L446" s="9">
        <v>0</v>
      </c>
      <c r="M446" s="9">
        <v>0</v>
      </c>
      <c r="N446" s="9">
        <v>0</v>
      </c>
      <c r="O446" s="9">
        <v>-100</v>
      </c>
      <c r="P446" s="9">
        <v>-100</v>
      </c>
      <c r="Q446" s="9">
        <v>-100</v>
      </c>
      <c r="R446" s="9">
        <v>-100</v>
      </c>
      <c r="S446" s="9" t="s">
        <v>1059</v>
      </c>
      <c r="T446" s="9">
        <v>2394.3371040000002</v>
      </c>
      <c r="U446" s="9">
        <v>308701.71759800002</v>
      </c>
      <c r="V446" t="s">
        <v>932</v>
      </c>
    </row>
    <row r="447" spans="1:22" x14ac:dyDescent="0.25">
      <c r="A447" s="70" t="e">
        <f>VLOOKUP(B447,'Lake Assessments'!$D$2:$E$52,2,0)</f>
        <v>#N/A</v>
      </c>
      <c r="B447">
        <v>34007900</v>
      </c>
      <c r="C447" t="s">
        <v>1266</v>
      </c>
      <c r="D447" t="s">
        <v>878</v>
      </c>
      <c r="E447" s="107">
        <v>41484</v>
      </c>
      <c r="F447" s="9">
        <v>17</v>
      </c>
      <c r="G447" s="9">
        <v>23.768491000000001</v>
      </c>
      <c r="H447" s="9">
        <v>41.666666999999997</v>
      </c>
      <c r="I447" s="9">
        <v>27.787586999999998</v>
      </c>
      <c r="J447" s="9">
        <v>6</v>
      </c>
      <c r="K447" s="9">
        <v>17</v>
      </c>
      <c r="L447" s="9">
        <v>26</v>
      </c>
      <c r="M447" s="9">
        <v>23.768491000000001</v>
      </c>
      <c r="N447" s="9">
        <v>29.192018000000001</v>
      </c>
      <c r="O447" s="9">
        <v>41.666666999999997</v>
      </c>
      <c r="P447" s="9">
        <v>116.666667</v>
      </c>
      <c r="Q447" s="9">
        <v>27.787586999999998</v>
      </c>
      <c r="R447" s="9">
        <v>56.946333000000003</v>
      </c>
      <c r="S447" s="9" t="s">
        <v>1059</v>
      </c>
      <c r="T447" s="9">
        <v>19457.705364000001</v>
      </c>
      <c r="U447" s="9">
        <v>22503171.548918001</v>
      </c>
      <c r="V447" t="s">
        <v>935</v>
      </c>
    </row>
    <row r="448" spans="1:22" x14ac:dyDescent="0.25">
      <c r="A448" s="70" t="e">
        <f>VLOOKUP(B448,'Lake Assessments'!$D$2:$E$52,2,0)</f>
        <v>#N/A</v>
      </c>
      <c r="B448">
        <v>34012000</v>
      </c>
      <c r="C448" t="s">
        <v>1267</v>
      </c>
      <c r="D448" t="s">
        <v>878</v>
      </c>
      <c r="E448" s="107">
        <v>38184</v>
      </c>
      <c r="F448" s="9">
        <v>3</v>
      </c>
      <c r="G448" s="9">
        <v>5.1961519999999997</v>
      </c>
      <c r="H448" s="9">
        <v>-72.727272999999997</v>
      </c>
      <c r="I448" s="9">
        <v>-70.808132000000001</v>
      </c>
      <c r="J448" s="9">
        <v>1</v>
      </c>
      <c r="K448" s="9">
        <v>3</v>
      </c>
      <c r="L448" s="9">
        <v>3</v>
      </c>
      <c r="M448" s="9">
        <v>5.1961519999999997</v>
      </c>
      <c r="N448" s="9">
        <v>5.1961519999999997</v>
      </c>
      <c r="O448" s="9">
        <v>-72.727272999999997</v>
      </c>
      <c r="P448" s="9">
        <v>-72.727272999999997</v>
      </c>
      <c r="Q448" s="9">
        <v>-70.808132000000001</v>
      </c>
      <c r="R448" s="9">
        <v>-70.808132000000001</v>
      </c>
      <c r="S448" s="9" t="s">
        <v>1059</v>
      </c>
      <c r="T448" s="9">
        <v>2379.802385</v>
      </c>
      <c r="U448" s="9">
        <v>289466.79918500001</v>
      </c>
      <c r="V448" t="s">
        <v>932</v>
      </c>
    </row>
    <row r="449" spans="1:22" x14ac:dyDescent="0.25">
      <c r="A449" s="70" t="e">
        <f>VLOOKUP(B449,'Lake Assessments'!$D$2:$E$52,2,0)</f>
        <v>#N/A</v>
      </c>
      <c r="B449">
        <v>34004000</v>
      </c>
      <c r="C449" t="s">
        <v>1268</v>
      </c>
      <c r="D449" t="s">
        <v>878</v>
      </c>
      <c r="E449" s="107">
        <v>40758</v>
      </c>
      <c r="F449" s="9">
        <v>2</v>
      </c>
      <c r="G449" s="9">
        <v>7.0710680000000004</v>
      </c>
      <c r="H449" s="9">
        <v>-81.818181999999993</v>
      </c>
      <c r="I449" s="9">
        <v>-60.274900000000002</v>
      </c>
      <c r="J449" s="9">
        <v>2</v>
      </c>
      <c r="K449" s="9">
        <v>2</v>
      </c>
      <c r="L449" s="9">
        <v>5</v>
      </c>
      <c r="M449" s="9">
        <v>7.0710680000000004</v>
      </c>
      <c r="N449" s="9">
        <v>10.285913000000001</v>
      </c>
      <c r="O449" s="9">
        <v>-81.818181999999993</v>
      </c>
      <c r="P449" s="9">
        <v>-54.545454999999997</v>
      </c>
      <c r="Q449" s="9">
        <v>-60.274900000000002</v>
      </c>
      <c r="R449" s="9">
        <v>-42.213974</v>
      </c>
      <c r="S449" s="9" t="s">
        <v>1059</v>
      </c>
      <c r="T449" s="9">
        <v>2878.3991380000002</v>
      </c>
      <c r="U449" s="9">
        <v>534835.94794600003</v>
      </c>
      <c r="V449" t="s">
        <v>932</v>
      </c>
    </row>
    <row r="450" spans="1:22" x14ac:dyDescent="0.25">
      <c r="A450" s="70" t="e">
        <f>VLOOKUP(B450,'Lake Assessments'!$D$2:$E$52,2,0)</f>
        <v>#N/A</v>
      </c>
      <c r="B450">
        <v>34011200</v>
      </c>
      <c r="C450" t="s">
        <v>1252</v>
      </c>
      <c r="D450" t="s">
        <v>878</v>
      </c>
      <c r="E450" s="107">
        <v>39287</v>
      </c>
      <c r="F450" s="9">
        <v>7</v>
      </c>
      <c r="G450" s="9">
        <v>13.606721</v>
      </c>
      <c r="H450" s="9">
        <v>-36.363636</v>
      </c>
      <c r="I450" s="9">
        <v>-23.557746999999999</v>
      </c>
      <c r="J450" s="9">
        <v>1</v>
      </c>
      <c r="K450" s="9">
        <v>7</v>
      </c>
      <c r="L450" s="9">
        <v>7</v>
      </c>
      <c r="M450" s="9">
        <v>13.606721</v>
      </c>
      <c r="N450" s="9">
        <v>13.606721</v>
      </c>
      <c r="O450" s="9">
        <v>-36.363636</v>
      </c>
      <c r="P450" s="9">
        <v>-36.363636</v>
      </c>
      <c r="Q450" s="9">
        <v>-23.557746999999999</v>
      </c>
      <c r="R450" s="9">
        <v>-23.557746999999999</v>
      </c>
      <c r="S450" s="9" t="s">
        <v>1059</v>
      </c>
      <c r="T450" s="9">
        <v>4553.4965300000003</v>
      </c>
      <c r="U450" s="9">
        <v>447571.33886000002</v>
      </c>
      <c r="V450" t="s">
        <v>932</v>
      </c>
    </row>
    <row r="451" spans="1:22" x14ac:dyDescent="0.25">
      <c r="A451" s="70" t="e">
        <f>VLOOKUP(B451,'Lake Assessments'!$D$2:$E$52,2,0)</f>
        <v>#N/A</v>
      </c>
      <c r="B451">
        <v>34011500</v>
      </c>
      <c r="C451" t="s">
        <v>1170</v>
      </c>
      <c r="D451" t="s">
        <v>878</v>
      </c>
      <c r="E451" s="107">
        <v>39268</v>
      </c>
      <c r="F451" s="9">
        <v>7</v>
      </c>
      <c r="G451" s="9">
        <v>12.850792</v>
      </c>
      <c r="H451" s="9">
        <v>-36.363636</v>
      </c>
      <c r="I451" s="9">
        <v>-27.804538999999998</v>
      </c>
      <c r="J451" s="9">
        <v>1</v>
      </c>
      <c r="K451" s="9">
        <v>7</v>
      </c>
      <c r="L451" s="9">
        <v>7</v>
      </c>
      <c r="M451" s="9">
        <v>12.850792</v>
      </c>
      <c r="N451" s="9">
        <v>12.850792</v>
      </c>
      <c r="O451" s="9">
        <v>-36.363636</v>
      </c>
      <c r="P451" s="9">
        <v>-36.363636</v>
      </c>
      <c r="Q451" s="9">
        <v>-27.804538999999998</v>
      </c>
      <c r="R451" s="9">
        <v>-27.804538999999998</v>
      </c>
      <c r="S451" s="9" t="s">
        <v>1059</v>
      </c>
      <c r="T451" s="9">
        <v>4874.2821100000001</v>
      </c>
      <c r="U451" s="9">
        <v>602347.71013499994</v>
      </c>
      <c r="V451" t="s">
        <v>932</v>
      </c>
    </row>
    <row r="452" spans="1:22" x14ac:dyDescent="0.25">
      <c r="A452" s="70">
        <f>VLOOKUP(B452,'Lake Assessments'!$D$2:$E$52,2,0)</f>
        <v>1742</v>
      </c>
      <c r="B452">
        <v>65001300</v>
      </c>
      <c r="C452" t="s">
        <v>250</v>
      </c>
      <c r="D452" t="s">
        <v>878</v>
      </c>
      <c r="E452" s="107">
        <v>40771</v>
      </c>
      <c r="F452" s="9">
        <v>0</v>
      </c>
      <c r="G452" s="9">
        <v>0</v>
      </c>
      <c r="H452" s="9">
        <v>-100</v>
      </c>
      <c r="I452" s="9">
        <v>-100</v>
      </c>
      <c r="J452" s="9">
        <v>1</v>
      </c>
      <c r="K452" s="9">
        <v>0</v>
      </c>
      <c r="L452" s="9">
        <v>0</v>
      </c>
      <c r="M452" s="9">
        <v>0</v>
      </c>
      <c r="N452" s="9">
        <v>0</v>
      </c>
      <c r="O452" s="9">
        <v>-100</v>
      </c>
      <c r="P452" s="9">
        <v>-100</v>
      </c>
      <c r="Q452" s="9">
        <v>-100</v>
      </c>
      <c r="R452" s="9">
        <v>-100</v>
      </c>
      <c r="S452" s="9" t="s">
        <v>931</v>
      </c>
      <c r="T452" s="9">
        <v>12894.645657999999</v>
      </c>
      <c r="U452" s="9">
        <v>3054890.6709480002</v>
      </c>
      <c r="V452" t="s">
        <v>932</v>
      </c>
    </row>
    <row r="453" spans="1:22" x14ac:dyDescent="0.25">
      <c r="A453" s="70">
        <f>VLOOKUP(B453,'Lake Assessments'!$D$2:$E$52,2,0)</f>
        <v>1644</v>
      </c>
      <c r="B453">
        <v>34002100</v>
      </c>
      <c r="C453" t="s">
        <v>120</v>
      </c>
      <c r="D453" t="s">
        <v>878</v>
      </c>
      <c r="E453" s="107">
        <v>39616</v>
      </c>
      <c r="F453" s="9">
        <v>0</v>
      </c>
      <c r="G453" s="9">
        <v>0</v>
      </c>
      <c r="H453" s="9">
        <v>-100</v>
      </c>
      <c r="I453" s="9">
        <v>-100</v>
      </c>
      <c r="J453" s="9">
        <v>1</v>
      </c>
      <c r="K453" s="9">
        <v>0</v>
      </c>
      <c r="L453" s="9">
        <v>0</v>
      </c>
      <c r="M453" s="9">
        <v>0</v>
      </c>
      <c r="N453" s="9">
        <v>0</v>
      </c>
      <c r="O453" s="9">
        <v>-100</v>
      </c>
      <c r="P453" s="9">
        <v>-100</v>
      </c>
      <c r="Q453" s="9">
        <v>-100</v>
      </c>
      <c r="R453" s="9">
        <v>-100</v>
      </c>
      <c r="S453" s="9" t="s">
        <v>931</v>
      </c>
      <c r="T453" s="9">
        <v>2162.1525609999999</v>
      </c>
      <c r="U453" s="9">
        <v>271414.36352100002</v>
      </c>
      <c r="V453" t="s">
        <v>932</v>
      </c>
    </row>
    <row r="454" spans="1:22" x14ac:dyDescent="0.25">
      <c r="A454" s="70">
        <f>VLOOKUP(B454,'Lake Assessments'!$D$2:$E$52,2,0)</f>
        <v>1646</v>
      </c>
      <c r="B454">
        <v>47012900</v>
      </c>
      <c r="C454" t="s">
        <v>247</v>
      </c>
      <c r="D454" t="s">
        <v>878</v>
      </c>
      <c r="E454" s="107">
        <v>39247</v>
      </c>
      <c r="F454" s="9">
        <v>18</v>
      </c>
      <c r="G454" s="9">
        <v>21.920310000000001</v>
      </c>
      <c r="H454" s="9">
        <v>260</v>
      </c>
      <c r="I454" s="9">
        <v>174.00387799999999</v>
      </c>
      <c r="J454" s="9">
        <v>2</v>
      </c>
      <c r="K454" s="9">
        <v>18</v>
      </c>
      <c r="L454" s="9">
        <v>22</v>
      </c>
      <c r="M454" s="9">
        <v>21.920310000000001</v>
      </c>
      <c r="N454" s="9">
        <v>25.157685000000001</v>
      </c>
      <c r="O454" s="9">
        <v>260</v>
      </c>
      <c r="P454" s="9">
        <v>340</v>
      </c>
      <c r="Q454" s="9">
        <v>174.00387799999999</v>
      </c>
      <c r="R454" s="9">
        <v>214.471057</v>
      </c>
      <c r="S454" s="9" t="s">
        <v>931</v>
      </c>
      <c r="T454" s="9">
        <v>15452.973872</v>
      </c>
      <c r="U454" s="9">
        <v>2237341.732022</v>
      </c>
      <c r="V454" t="s">
        <v>935</v>
      </c>
    </row>
    <row r="455" spans="1:22" x14ac:dyDescent="0.25">
      <c r="A455" s="70">
        <f>VLOOKUP(B455,'Lake Assessments'!$D$2:$E$52,2,0)</f>
        <v>1645</v>
      </c>
      <c r="B455">
        <v>34002202</v>
      </c>
      <c r="C455" t="s">
        <v>122</v>
      </c>
      <c r="D455" t="s">
        <v>878</v>
      </c>
      <c r="E455" s="107">
        <v>38894</v>
      </c>
      <c r="F455" s="9">
        <v>12</v>
      </c>
      <c r="G455" s="9">
        <v>19.052558999999999</v>
      </c>
      <c r="H455" s="9">
        <v>200</v>
      </c>
      <c r="I455" s="9">
        <v>147.43583000000001</v>
      </c>
      <c r="J455" s="9">
        <v>1</v>
      </c>
      <c r="K455" s="9">
        <v>12</v>
      </c>
      <c r="L455" s="9">
        <v>12</v>
      </c>
      <c r="M455" s="9">
        <v>19.052558999999999</v>
      </c>
      <c r="N455" s="9">
        <v>19.052558999999999</v>
      </c>
      <c r="O455" s="9">
        <v>200</v>
      </c>
      <c r="P455" s="9">
        <v>200</v>
      </c>
      <c r="Q455" s="9">
        <v>147.43583000000001</v>
      </c>
      <c r="R455" s="9">
        <v>147.43583000000001</v>
      </c>
      <c r="S455" s="9" t="s">
        <v>931</v>
      </c>
      <c r="T455" s="9">
        <v>14796.722771999999</v>
      </c>
      <c r="U455" s="9">
        <v>4141854.664967</v>
      </c>
      <c r="V455" t="s">
        <v>935</v>
      </c>
    </row>
    <row r="456" spans="1:22" x14ac:dyDescent="0.25">
      <c r="A456" s="70">
        <f>VLOOKUP(B456,'Lake Assessments'!$D$2:$E$52,2,0)</f>
        <v>1643</v>
      </c>
      <c r="B456">
        <v>34003300</v>
      </c>
      <c r="C456" t="s">
        <v>129</v>
      </c>
      <c r="D456" t="s">
        <v>878</v>
      </c>
      <c r="E456" s="107">
        <v>38887</v>
      </c>
      <c r="F456" s="9">
        <v>4</v>
      </c>
      <c r="G456" s="9">
        <v>8</v>
      </c>
      <c r="H456" s="9">
        <v>0</v>
      </c>
      <c r="I456" s="9">
        <v>3.8961039999999998</v>
      </c>
      <c r="J456" s="9">
        <v>2</v>
      </c>
      <c r="K456" s="9">
        <v>4</v>
      </c>
      <c r="L456" s="9">
        <v>4</v>
      </c>
      <c r="M456" s="9">
        <v>8</v>
      </c>
      <c r="N456" s="9">
        <v>11.5</v>
      </c>
      <c r="O456" s="9">
        <v>0</v>
      </c>
      <c r="P456" s="9">
        <v>0</v>
      </c>
      <c r="Q456" s="9">
        <v>3.8961039999999998</v>
      </c>
      <c r="R456" s="9">
        <v>49.350648999999997</v>
      </c>
      <c r="S456" s="9" t="s">
        <v>931</v>
      </c>
      <c r="T456" s="9">
        <v>3736.3378760000001</v>
      </c>
      <c r="U456" s="9">
        <v>619232.58868699998</v>
      </c>
      <c r="V456" t="s">
        <v>935</v>
      </c>
    </row>
    <row r="457" spans="1:22" x14ac:dyDescent="0.25">
      <c r="A457" s="70">
        <f>VLOOKUP(B457,'Lake Assessments'!$D$2:$E$52,2,0)</f>
        <v>1644</v>
      </c>
      <c r="B457">
        <v>34003200</v>
      </c>
      <c r="C457" t="s">
        <v>124</v>
      </c>
      <c r="D457" t="s">
        <v>878</v>
      </c>
      <c r="E457" s="107">
        <v>41463</v>
      </c>
      <c r="F457" s="9">
        <v>1</v>
      </c>
      <c r="G457" s="9">
        <v>3</v>
      </c>
      <c r="H457" s="9">
        <v>-80</v>
      </c>
      <c r="I457" s="9">
        <v>-62.5</v>
      </c>
      <c r="J457" s="9">
        <v>15</v>
      </c>
      <c r="K457" s="9">
        <v>1</v>
      </c>
      <c r="L457" s="9">
        <v>8</v>
      </c>
      <c r="M457" s="9">
        <v>3</v>
      </c>
      <c r="N457" s="9">
        <v>15.118579</v>
      </c>
      <c r="O457" s="9">
        <v>-80</v>
      </c>
      <c r="P457" s="9">
        <v>60</v>
      </c>
      <c r="Q457" s="9">
        <v>-62.5</v>
      </c>
      <c r="R457" s="9">
        <v>88.982236999999998</v>
      </c>
      <c r="S457" s="9" t="s">
        <v>931</v>
      </c>
      <c r="T457" s="9">
        <v>3113.8588</v>
      </c>
      <c r="U457" s="9">
        <v>361668.77060799999</v>
      </c>
      <c r="V457" t="s">
        <v>932</v>
      </c>
    </row>
    <row r="458" spans="1:22" x14ac:dyDescent="0.25">
      <c r="A458" s="70" t="e">
        <f>VLOOKUP(B458,'Lake Assessments'!$D$2:$E$52,2,0)</f>
        <v>#N/A</v>
      </c>
      <c r="B458">
        <v>73020000</v>
      </c>
      <c r="C458" t="s">
        <v>1269</v>
      </c>
      <c r="D458" t="s">
        <v>878</v>
      </c>
      <c r="E458" s="107">
        <v>39288</v>
      </c>
      <c r="F458" s="9">
        <v>20</v>
      </c>
      <c r="G458" s="9">
        <v>24.820354999999999</v>
      </c>
      <c r="H458" s="9">
        <v>81.818181999999993</v>
      </c>
      <c r="I458" s="9">
        <v>39.440193999999998</v>
      </c>
      <c r="J458" s="9">
        <v>3</v>
      </c>
      <c r="K458" s="9">
        <v>20</v>
      </c>
      <c r="L458" s="9">
        <v>22</v>
      </c>
      <c r="M458" s="9">
        <v>24.149533999999999</v>
      </c>
      <c r="N458" s="9">
        <v>25.157685000000001</v>
      </c>
      <c r="O458" s="9">
        <v>81.818181999999993</v>
      </c>
      <c r="P458" s="9">
        <v>100</v>
      </c>
      <c r="Q458" s="9">
        <v>35.67154</v>
      </c>
      <c r="R458" s="9">
        <v>41.335306000000003</v>
      </c>
      <c r="S458" s="9" t="s">
        <v>1059</v>
      </c>
      <c r="T458" s="9">
        <v>2940.2341150000002</v>
      </c>
      <c r="U458" s="9">
        <v>200634.30459700001</v>
      </c>
      <c r="V458" t="s">
        <v>935</v>
      </c>
    </row>
    <row r="459" spans="1:22" x14ac:dyDescent="0.25">
      <c r="A459" s="70" t="e">
        <f>VLOOKUP(B459,'Lake Assessments'!$D$2:$E$52,2,0)</f>
        <v>#N/A</v>
      </c>
      <c r="B459">
        <v>47019300</v>
      </c>
      <c r="C459" t="s">
        <v>1270</v>
      </c>
      <c r="D459" t="s">
        <v>878</v>
      </c>
      <c r="E459" s="107">
        <v>38520</v>
      </c>
      <c r="F459" s="9">
        <v>9</v>
      </c>
      <c r="G459" s="9">
        <v>16</v>
      </c>
      <c r="H459" s="9">
        <v>-18.181818</v>
      </c>
      <c r="I459" s="9">
        <v>-10.112360000000001</v>
      </c>
      <c r="J459" s="9">
        <v>1</v>
      </c>
      <c r="K459" s="9">
        <v>9</v>
      </c>
      <c r="L459" s="9">
        <v>9</v>
      </c>
      <c r="M459" s="9">
        <v>16</v>
      </c>
      <c r="N459" s="9">
        <v>16</v>
      </c>
      <c r="O459" s="9">
        <v>-18.181818</v>
      </c>
      <c r="P459" s="9">
        <v>-18.181818</v>
      </c>
      <c r="Q459" s="9">
        <v>-10.112360000000001</v>
      </c>
      <c r="R459" s="9">
        <v>-10.112360000000001</v>
      </c>
      <c r="S459" s="9" t="s">
        <v>1059</v>
      </c>
      <c r="T459" s="9">
        <v>3717.4648769999999</v>
      </c>
      <c r="U459" s="9">
        <v>631477.17801999999</v>
      </c>
      <c r="V459" t="s">
        <v>932</v>
      </c>
    </row>
    <row r="460" spans="1:22" x14ac:dyDescent="0.25">
      <c r="A460" s="70" t="e">
        <f>VLOOKUP(B460,'Lake Assessments'!$D$2:$E$52,2,0)</f>
        <v>#N/A</v>
      </c>
      <c r="B460">
        <v>73019600</v>
      </c>
      <c r="C460" t="s">
        <v>411</v>
      </c>
      <c r="D460" t="s">
        <v>878</v>
      </c>
      <c r="E460" s="107">
        <v>39279</v>
      </c>
      <c r="F460" s="9">
        <v>17</v>
      </c>
      <c r="G460" s="9">
        <v>22.070741999999999</v>
      </c>
      <c r="H460" s="9">
        <v>41.666666999999997</v>
      </c>
      <c r="I460" s="9">
        <v>18.659903</v>
      </c>
      <c r="J460" s="9">
        <v>3</v>
      </c>
      <c r="K460" s="9">
        <v>16</v>
      </c>
      <c r="L460" s="9">
        <v>17</v>
      </c>
      <c r="M460" s="9">
        <v>21.100598999999999</v>
      </c>
      <c r="N460" s="9">
        <v>22.070741999999999</v>
      </c>
      <c r="O460" s="9">
        <v>33.333333000000003</v>
      </c>
      <c r="P460" s="9">
        <v>41.666666999999997</v>
      </c>
      <c r="Q460" s="9">
        <v>13.444082999999999</v>
      </c>
      <c r="R460" s="9">
        <v>18.659903</v>
      </c>
      <c r="S460" s="9" t="s">
        <v>1059</v>
      </c>
      <c r="T460" s="9">
        <v>23955.646083</v>
      </c>
      <c r="U460" s="9">
        <v>6108269.8190350002</v>
      </c>
      <c r="V460" t="s">
        <v>935</v>
      </c>
    </row>
    <row r="461" spans="1:22" x14ac:dyDescent="0.25">
      <c r="A461" s="70">
        <f>VLOOKUP(B461,'Lake Assessments'!$D$2:$E$52,2,0)</f>
        <v>1763</v>
      </c>
      <c r="B461">
        <v>65000600</v>
      </c>
      <c r="C461" t="s">
        <v>195</v>
      </c>
      <c r="D461" t="s">
        <v>878</v>
      </c>
      <c r="E461" s="107">
        <v>38558</v>
      </c>
      <c r="F461" s="9">
        <v>2</v>
      </c>
      <c r="G461" s="9">
        <v>7.7781750000000001</v>
      </c>
      <c r="H461" s="9">
        <v>-50</v>
      </c>
      <c r="I461" s="9">
        <v>1.0152540000000001</v>
      </c>
      <c r="J461" s="9">
        <v>2</v>
      </c>
      <c r="K461" s="9">
        <v>0</v>
      </c>
      <c r="L461" s="9">
        <v>2</v>
      </c>
      <c r="M461" s="9">
        <v>0</v>
      </c>
      <c r="N461" s="9">
        <v>7.7781750000000001</v>
      </c>
      <c r="O461" s="9">
        <v>-100</v>
      </c>
      <c r="P461" s="9">
        <v>-50</v>
      </c>
      <c r="Q461" s="9">
        <v>-100</v>
      </c>
      <c r="R461" s="9">
        <v>1.0152540000000001</v>
      </c>
      <c r="S461" s="9" t="s">
        <v>931</v>
      </c>
      <c r="T461" s="9">
        <v>7402.6911829999999</v>
      </c>
      <c r="U461" s="9">
        <v>2060374.3950759999</v>
      </c>
      <c r="V461" t="s">
        <v>932</v>
      </c>
    </row>
    <row r="462" spans="1:22" x14ac:dyDescent="0.25">
      <c r="A462" s="70" t="e">
        <f>VLOOKUP(B462,'Lake Assessments'!$D$2:$E$52,2,0)</f>
        <v>#N/A</v>
      </c>
      <c r="B462">
        <v>47015300</v>
      </c>
      <c r="C462" t="s">
        <v>889</v>
      </c>
      <c r="D462" t="s">
        <v>878</v>
      </c>
      <c r="E462" s="107">
        <v>39658</v>
      </c>
      <c r="F462" s="9">
        <v>7</v>
      </c>
      <c r="G462" s="9">
        <v>16.252472000000001</v>
      </c>
      <c r="H462" s="9">
        <v>75</v>
      </c>
      <c r="I462" s="9">
        <v>111.07106899999999</v>
      </c>
      <c r="J462" s="9">
        <v>1</v>
      </c>
      <c r="K462" s="9">
        <v>7</v>
      </c>
      <c r="L462" s="9">
        <v>7</v>
      </c>
      <c r="M462" s="9">
        <v>16.252472000000001</v>
      </c>
      <c r="N462" s="9">
        <v>16.252472000000001</v>
      </c>
      <c r="O462" s="9">
        <v>75</v>
      </c>
      <c r="P462" s="9">
        <v>75</v>
      </c>
      <c r="Q462" s="9">
        <v>111.07106899999999</v>
      </c>
      <c r="R462" s="9">
        <v>111.07106899999999</v>
      </c>
      <c r="S462" s="9" t="s">
        <v>931</v>
      </c>
      <c r="T462" s="9">
        <v>7645.4969920000003</v>
      </c>
      <c r="U462" s="9">
        <v>2324681.5667090002</v>
      </c>
      <c r="V462" t="s">
        <v>935</v>
      </c>
    </row>
    <row r="463" spans="1:22" x14ac:dyDescent="0.25">
      <c r="A463" s="70" t="e">
        <f>VLOOKUP(B463,'Lake Assessments'!$D$2:$E$52,2,0)</f>
        <v>#N/A</v>
      </c>
      <c r="B463">
        <v>34005400</v>
      </c>
      <c r="C463" t="s">
        <v>1271</v>
      </c>
      <c r="D463" t="s">
        <v>878</v>
      </c>
      <c r="E463" s="107">
        <v>39618</v>
      </c>
      <c r="F463" s="9">
        <v>4</v>
      </c>
      <c r="G463" s="9">
        <v>7.5</v>
      </c>
      <c r="H463" s="9">
        <v>-63.636364</v>
      </c>
      <c r="I463" s="9">
        <v>-57.865169000000002</v>
      </c>
      <c r="J463" s="9">
        <v>2</v>
      </c>
      <c r="K463" s="9">
        <v>4</v>
      </c>
      <c r="L463" s="9">
        <v>4</v>
      </c>
      <c r="M463" s="9">
        <v>7.5</v>
      </c>
      <c r="N463" s="9">
        <v>8</v>
      </c>
      <c r="O463" s="9">
        <v>-63.636364</v>
      </c>
      <c r="P463" s="9">
        <v>-63.636364</v>
      </c>
      <c r="Q463" s="9">
        <v>-57.865169000000002</v>
      </c>
      <c r="R463" s="9">
        <v>-55.056179999999998</v>
      </c>
      <c r="S463" s="9" t="s">
        <v>1059</v>
      </c>
      <c r="T463" s="9">
        <v>1302.24244</v>
      </c>
      <c r="U463" s="9">
        <v>107269.689857</v>
      </c>
      <c r="V463" t="s">
        <v>932</v>
      </c>
    </row>
    <row r="464" spans="1:22" x14ac:dyDescent="0.25">
      <c r="A464" s="70" t="e">
        <f>VLOOKUP(B464,'Lake Assessments'!$D$2:$E$52,2,0)</f>
        <v>#N/A</v>
      </c>
      <c r="B464">
        <v>34005100</v>
      </c>
      <c r="C464" t="s">
        <v>1272</v>
      </c>
      <c r="D464" t="s">
        <v>878</v>
      </c>
      <c r="E464" s="107">
        <v>40702</v>
      </c>
      <c r="F464" s="9">
        <v>5</v>
      </c>
      <c r="G464" s="9">
        <v>9.8386990000000001</v>
      </c>
      <c r="H464" s="9">
        <v>-54.545454999999997</v>
      </c>
      <c r="I464" s="9">
        <v>-44.726410000000001</v>
      </c>
      <c r="J464" s="9">
        <v>3</v>
      </c>
      <c r="K464" s="9">
        <v>1</v>
      </c>
      <c r="L464" s="9">
        <v>5</v>
      </c>
      <c r="M464" s="9">
        <v>3</v>
      </c>
      <c r="N464" s="9">
        <v>9.8386990000000001</v>
      </c>
      <c r="O464" s="9">
        <v>-90.909091000000004</v>
      </c>
      <c r="P464" s="9">
        <v>-54.545454999999997</v>
      </c>
      <c r="Q464" s="9">
        <v>-83.146067000000002</v>
      </c>
      <c r="R464" s="9">
        <v>-44.726410000000001</v>
      </c>
      <c r="S464" s="9" t="s">
        <v>1059</v>
      </c>
      <c r="T464" s="9">
        <v>8034.2394389999999</v>
      </c>
      <c r="U464" s="9">
        <v>1043230.195654</v>
      </c>
      <c r="V464" t="s">
        <v>932</v>
      </c>
    </row>
    <row r="465" spans="1:22" x14ac:dyDescent="0.25">
      <c r="A465" s="70" t="e">
        <f>VLOOKUP(B465,'Lake Assessments'!$D$2:$E$52,2,0)</f>
        <v>#N/A</v>
      </c>
      <c r="B465">
        <v>34004900</v>
      </c>
      <c r="C465" t="s">
        <v>1273</v>
      </c>
      <c r="D465" t="s">
        <v>878</v>
      </c>
      <c r="E465" s="107">
        <v>38149</v>
      </c>
      <c r="F465" s="9">
        <v>1</v>
      </c>
      <c r="G465" s="9">
        <v>3</v>
      </c>
      <c r="H465" s="9">
        <v>-90.909091000000004</v>
      </c>
      <c r="I465" s="9">
        <v>-83.146067000000002</v>
      </c>
      <c r="J465" s="9">
        <v>1</v>
      </c>
      <c r="K465" s="9">
        <v>1</v>
      </c>
      <c r="L465" s="9">
        <v>1</v>
      </c>
      <c r="M465" s="9">
        <v>3</v>
      </c>
      <c r="N465" s="9">
        <v>3</v>
      </c>
      <c r="O465" s="9">
        <v>-90.909091000000004</v>
      </c>
      <c r="P465" s="9">
        <v>-90.909091000000004</v>
      </c>
      <c r="Q465" s="9">
        <v>-83.146067000000002</v>
      </c>
      <c r="R465" s="9">
        <v>-83.146067000000002</v>
      </c>
      <c r="S465" s="9" t="s">
        <v>1059</v>
      </c>
      <c r="T465" s="9">
        <v>3739.8465329999999</v>
      </c>
      <c r="U465" s="9">
        <v>632354.55352700001</v>
      </c>
      <c r="V465" t="s">
        <v>932</v>
      </c>
    </row>
    <row r="466" spans="1:22" x14ac:dyDescent="0.25">
      <c r="A466" s="70" t="e">
        <f>VLOOKUP(B466,'Lake Assessments'!$D$2:$E$52,2,0)</f>
        <v>#N/A</v>
      </c>
      <c r="B466">
        <v>47017700</v>
      </c>
      <c r="C466" t="s">
        <v>615</v>
      </c>
      <c r="D466" t="s">
        <v>878</v>
      </c>
      <c r="E466" s="107">
        <v>39638</v>
      </c>
      <c r="F466" s="9">
        <v>4</v>
      </c>
      <c r="G466" s="9">
        <v>8.5</v>
      </c>
      <c r="H466" s="9">
        <v>0</v>
      </c>
      <c r="I466" s="9">
        <v>10.389609999999999</v>
      </c>
      <c r="J466" s="9">
        <v>2</v>
      </c>
      <c r="K466" s="9">
        <v>4</v>
      </c>
      <c r="L466" s="9">
        <v>7</v>
      </c>
      <c r="M466" s="9">
        <v>8.5</v>
      </c>
      <c r="N466" s="9">
        <v>10.96097</v>
      </c>
      <c r="O466" s="9">
        <v>0</v>
      </c>
      <c r="P466" s="9">
        <v>75</v>
      </c>
      <c r="Q466" s="9">
        <v>10.389609999999999</v>
      </c>
      <c r="R466" s="9">
        <v>42.350256000000002</v>
      </c>
      <c r="S466" s="9" t="s">
        <v>931</v>
      </c>
      <c r="T466" s="9">
        <v>13648.701588</v>
      </c>
      <c r="U466" s="9">
        <v>3185071.533574</v>
      </c>
      <c r="V466" t="s">
        <v>935</v>
      </c>
    </row>
    <row r="467" spans="1:22" x14ac:dyDescent="0.25">
      <c r="A467" s="70" t="e">
        <f>VLOOKUP(B467,'Lake Assessments'!$D$2:$E$52,2,0)</f>
        <v>#N/A</v>
      </c>
      <c r="B467">
        <v>65001200</v>
      </c>
      <c r="C467" t="s">
        <v>1274</v>
      </c>
      <c r="D467" t="s">
        <v>878</v>
      </c>
      <c r="E467" s="107">
        <v>41500</v>
      </c>
      <c r="F467" s="9">
        <v>2</v>
      </c>
      <c r="G467" s="9">
        <v>4.9497470000000003</v>
      </c>
      <c r="H467" s="9">
        <v>-50</v>
      </c>
      <c r="I467" s="9">
        <v>-35.717565</v>
      </c>
      <c r="J467" s="9">
        <v>1</v>
      </c>
      <c r="K467" s="9">
        <v>2</v>
      </c>
      <c r="L467" s="9">
        <v>2</v>
      </c>
      <c r="M467" s="9">
        <v>4.9497470000000003</v>
      </c>
      <c r="N467" s="9">
        <v>4.9497470000000003</v>
      </c>
      <c r="O467" s="9">
        <v>-50</v>
      </c>
      <c r="P467" s="9">
        <v>-50</v>
      </c>
      <c r="Q467" s="9">
        <v>-35.717565</v>
      </c>
      <c r="R467" s="9">
        <v>-35.717565</v>
      </c>
      <c r="S467" s="9" t="s">
        <v>931</v>
      </c>
      <c r="T467" s="9">
        <v>3000.5352800000001</v>
      </c>
      <c r="U467" s="9">
        <v>498637.34758399997</v>
      </c>
      <c r="V467" t="s">
        <v>932</v>
      </c>
    </row>
    <row r="468" spans="1:22" x14ac:dyDescent="0.25">
      <c r="A468" s="70" t="e">
        <f>VLOOKUP(B468,'Lake Assessments'!$D$2:$E$52,2,0)</f>
        <v>#N/A</v>
      </c>
      <c r="B468">
        <v>47013800</v>
      </c>
      <c r="C468" t="s">
        <v>1275</v>
      </c>
      <c r="D468" t="s">
        <v>878</v>
      </c>
      <c r="E468" s="107">
        <v>39679</v>
      </c>
      <c r="F468" s="9">
        <v>12</v>
      </c>
      <c r="G468" s="9">
        <v>21.073284999999998</v>
      </c>
      <c r="H468" s="9">
        <v>200</v>
      </c>
      <c r="I468" s="9">
        <v>173.679024</v>
      </c>
      <c r="J468" s="9">
        <v>1</v>
      </c>
      <c r="K468" s="9">
        <v>12</v>
      </c>
      <c r="L468" s="9">
        <v>12</v>
      </c>
      <c r="M468" s="9">
        <v>21.073284999999998</v>
      </c>
      <c r="N468" s="9">
        <v>21.073284999999998</v>
      </c>
      <c r="O468" s="9">
        <v>200</v>
      </c>
      <c r="P468" s="9">
        <v>200</v>
      </c>
      <c r="Q468" s="9">
        <v>173.679024</v>
      </c>
      <c r="R468" s="9">
        <v>173.679024</v>
      </c>
      <c r="S468" s="9" t="s">
        <v>931</v>
      </c>
      <c r="T468" s="9">
        <v>3638.2971560000001</v>
      </c>
      <c r="U468" s="9">
        <v>620093.55536500004</v>
      </c>
      <c r="V468" t="s">
        <v>935</v>
      </c>
    </row>
    <row r="469" spans="1:22" x14ac:dyDescent="0.25">
      <c r="A469" s="70" t="e">
        <f>VLOOKUP(B469,'Lake Assessments'!$D$2:$E$52,2,0)</f>
        <v>#N/A</v>
      </c>
      <c r="B469">
        <v>47019200</v>
      </c>
      <c r="C469" t="s">
        <v>1276</v>
      </c>
      <c r="D469" t="s">
        <v>878</v>
      </c>
      <c r="E469" s="107">
        <v>39611</v>
      </c>
      <c r="F469" s="9">
        <v>7</v>
      </c>
      <c r="G469" s="9">
        <v>13.228757</v>
      </c>
      <c r="H469" s="9">
        <v>75</v>
      </c>
      <c r="I469" s="9">
        <v>71.802032999999994</v>
      </c>
      <c r="J469" s="9">
        <v>1</v>
      </c>
      <c r="K469" s="9">
        <v>7</v>
      </c>
      <c r="L469" s="9">
        <v>7</v>
      </c>
      <c r="M469" s="9">
        <v>13.228757</v>
      </c>
      <c r="N469" s="9">
        <v>13.228757</v>
      </c>
      <c r="O469" s="9">
        <v>75</v>
      </c>
      <c r="P469" s="9">
        <v>75</v>
      </c>
      <c r="Q469" s="9">
        <v>71.802032999999994</v>
      </c>
      <c r="R469" s="9">
        <v>71.802032999999994</v>
      </c>
      <c r="S469" s="9" t="s">
        <v>931</v>
      </c>
      <c r="T469" s="9">
        <v>3361.4297019999999</v>
      </c>
      <c r="U469" s="9">
        <v>489918.72265100002</v>
      </c>
      <c r="V469" t="s">
        <v>935</v>
      </c>
    </row>
    <row r="470" spans="1:22" x14ac:dyDescent="0.25">
      <c r="A470" s="70" t="e">
        <f>VLOOKUP(B470,'Lake Assessments'!$D$2:$E$52,2,0)</f>
        <v>#N/A</v>
      </c>
      <c r="B470">
        <v>47014200</v>
      </c>
      <c r="C470" t="s">
        <v>1277</v>
      </c>
      <c r="D470" t="s">
        <v>878</v>
      </c>
      <c r="E470" s="107">
        <v>39619</v>
      </c>
      <c r="F470" s="9">
        <v>3</v>
      </c>
      <c r="G470" s="9">
        <v>5.1961519999999997</v>
      </c>
      <c r="H470" s="9">
        <v>-72.727272999999997</v>
      </c>
      <c r="I470" s="9">
        <v>-70.808132000000001</v>
      </c>
      <c r="J470" s="9">
        <v>1</v>
      </c>
      <c r="K470" s="9">
        <v>3</v>
      </c>
      <c r="L470" s="9">
        <v>3</v>
      </c>
      <c r="M470" s="9">
        <v>5.1961519999999997</v>
      </c>
      <c r="N470" s="9">
        <v>5.1961519999999997</v>
      </c>
      <c r="O470" s="9">
        <v>-72.727272999999997</v>
      </c>
      <c r="P470" s="9">
        <v>-72.727272999999997</v>
      </c>
      <c r="Q470" s="9">
        <v>-70.808132000000001</v>
      </c>
      <c r="R470" s="9">
        <v>-70.808132000000001</v>
      </c>
      <c r="S470" s="9" t="s">
        <v>1059</v>
      </c>
      <c r="T470" s="9">
        <v>2096.918208</v>
      </c>
      <c r="U470" s="9">
        <v>227225.65862599999</v>
      </c>
      <c r="V470" t="s">
        <v>932</v>
      </c>
    </row>
    <row r="471" spans="1:22" x14ac:dyDescent="0.25">
      <c r="A471" s="70" t="e">
        <f>VLOOKUP(B471,'Lake Assessments'!$D$2:$E$52,2,0)</f>
        <v>#N/A</v>
      </c>
      <c r="B471">
        <v>34002800</v>
      </c>
      <c r="C471" t="s">
        <v>1278</v>
      </c>
      <c r="D471" t="s">
        <v>878</v>
      </c>
      <c r="E471" s="107">
        <v>38903</v>
      </c>
      <c r="F471" s="9">
        <v>13</v>
      </c>
      <c r="G471" s="9">
        <v>17.750406000000002</v>
      </c>
      <c r="H471" s="9">
        <v>225</v>
      </c>
      <c r="I471" s="9">
        <v>130.52475699999999</v>
      </c>
      <c r="J471" s="9">
        <v>2</v>
      </c>
      <c r="K471" s="9">
        <v>10</v>
      </c>
      <c r="L471" s="9">
        <v>13</v>
      </c>
      <c r="M471" s="9">
        <v>16.443843999999999</v>
      </c>
      <c r="N471" s="9">
        <v>17.750406000000002</v>
      </c>
      <c r="O471" s="9">
        <v>150</v>
      </c>
      <c r="P471" s="9">
        <v>225</v>
      </c>
      <c r="Q471" s="9">
        <v>113.55641300000001</v>
      </c>
      <c r="R471" s="9">
        <v>130.52475699999999</v>
      </c>
      <c r="S471" s="9" t="s">
        <v>931</v>
      </c>
      <c r="T471" s="9">
        <v>2688.7813839999999</v>
      </c>
      <c r="U471" s="9">
        <v>158014.99359500001</v>
      </c>
      <c r="V471" t="s">
        <v>935</v>
      </c>
    </row>
    <row r="472" spans="1:22" x14ac:dyDescent="0.25">
      <c r="A472" s="70" t="e">
        <f>VLOOKUP(B472,'Lake Assessments'!$D$2:$E$52,2,0)</f>
        <v>#N/A</v>
      </c>
      <c r="B472">
        <v>65001000</v>
      </c>
      <c r="C472" t="s">
        <v>1279</v>
      </c>
      <c r="D472" t="s">
        <v>878</v>
      </c>
      <c r="E472" s="107">
        <v>41502</v>
      </c>
      <c r="F472" s="9">
        <v>6</v>
      </c>
      <c r="G472" s="9">
        <v>13.880442</v>
      </c>
      <c r="H472" s="9">
        <v>50</v>
      </c>
      <c r="I472" s="9">
        <v>80.265478999999999</v>
      </c>
      <c r="J472" s="9">
        <v>1</v>
      </c>
      <c r="K472" s="9">
        <v>6</v>
      </c>
      <c r="L472" s="9">
        <v>6</v>
      </c>
      <c r="M472" s="9">
        <v>13.880442</v>
      </c>
      <c r="N472" s="9">
        <v>13.880442</v>
      </c>
      <c r="O472" s="9">
        <v>50</v>
      </c>
      <c r="P472" s="9">
        <v>50</v>
      </c>
      <c r="Q472" s="9">
        <v>80.265478999999999</v>
      </c>
      <c r="R472" s="9">
        <v>80.265478999999999</v>
      </c>
      <c r="S472" s="9" t="s">
        <v>931</v>
      </c>
      <c r="T472" s="9">
        <v>2972.064085</v>
      </c>
      <c r="U472" s="9">
        <v>580945.26365099999</v>
      </c>
      <c r="V472" t="s">
        <v>935</v>
      </c>
    </row>
    <row r="473" spans="1:22" x14ac:dyDescent="0.25">
      <c r="A473" s="70" t="e">
        <f>VLOOKUP(B473,'Lake Assessments'!$D$2:$E$52,2,0)</f>
        <v>#N/A</v>
      </c>
      <c r="B473">
        <v>47016300</v>
      </c>
      <c r="C473" t="s">
        <v>879</v>
      </c>
      <c r="D473" t="s">
        <v>878</v>
      </c>
      <c r="E473" s="107">
        <v>39245</v>
      </c>
      <c r="F473" s="9">
        <v>12</v>
      </c>
      <c r="G473" s="9">
        <v>20.495934999999999</v>
      </c>
      <c r="H473" s="9">
        <v>200</v>
      </c>
      <c r="I473" s="9">
        <v>166.18096800000001</v>
      </c>
      <c r="J473" s="9">
        <v>1</v>
      </c>
      <c r="K473" s="9">
        <v>12</v>
      </c>
      <c r="L473" s="9">
        <v>12</v>
      </c>
      <c r="M473" s="9">
        <v>20.495934999999999</v>
      </c>
      <c r="N473" s="9">
        <v>20.495934999999999</v>
      </c>
      <c r="O473" s="9">
        <v>200</v>
      </c>
      <c r="P473" s="9">
        <v>200</v>
      </c>
      <c r="Q473" s="9">
        <v>166.18096800000001</v>
      </c>
      <c r="R473" s="9">
        <v>166.18096800000001</v>
      </c>
      <c r="S473" s="9" t="s">
        <v>931</v>
      </c>
      <c r="T473" s="9">
        <v>3886.0976810000002</v>
      </c>
      <c r="U473" s="9">
        <v>510594.917273</v>
      </c>
      <c r="V473" t="s">
        <v>935</v>
      </c>
    </row>
    <row r="474" spans="1:22" x14ac:dyDescent="0.25">
      <c r="A474" s="70">
        <f>VLOOKUP(B474,'Lake Assessments'!$D$2:$E$52,2,0)</f>
        <v>1783</v>
      </c>
      <c r="B474">
        <v>65000200</v>
      </c>
      <c r="C474" t="s">
        <v>193</v>
      </c>
      <c r="D474" t="s">
        <v>878</v>
      </c>
      <c r="E474" s="107">
        <v>38565</v>
      </c>
      <c r="F474" s="9">
        <v>0</v>
      </c>
      <c r="G474" s="9">
        <v>0</v>
      </c>
      <c r="H474" s="9">
        <v>-100</v>
      </c>
      <c r="I474" s="9">
        <v>-100</v>
      </c>
      <c r="J474" s="9">
        <v>2</v>
      </c>
      <c r="K474" s="9">
        <v>0</v>
      </c>
      <c r="L474" s="9">
        <v>9</v>
      </c>
      <c r="M474" s="9">
        <v>0</v>
      </c>
      <c r="N474" s="9">
        <v>15.666667</v>
      </c>
      <c r="O474" s="9">
        <v>-100</v>
      </c>
      <c r="P474" s="9">
        <v>125</v>
      </c>
      <c r="Q474" s="9">
        <v>-100</v>
      </c>
      <c r="R474" s="9">
        <v>103.46320299999999</v>
      </c>
      <c r="S474" s="9" t="s">
        <v>931</v>
      </c>
      <c r="T474" s="9">
        <v>8674.4432589999997</v>
      </c>
      <c r="U474" s="9">
        <v>2650551.0237890002</v>
      </c>
      <c r="V474" t="s">
        <v>932</v>
      </c>
    </row>
    <row r="475" spans="1:22" x14ac:dyDescent="0.25">
      <c r="A475" s="70">
        <f>VLOOKUP(B475,'Lake Assessments'!$D$2:$E$52,2,0)</f>
        <v>1684</v>
      </c>
      <c r="B475">
        <v>47012700</v>
      </c>
      <c r="C475" t="s">
        <v>245</v>
      </c>
      <c r="D475" t="s">
        <v>878</v>
      </c>
      <c r="E475" s="107">
        <v>39609</v>
      </c>
      <c r="F475" s="9">
        <v>4</v>
      </c>
      <c r="G475" s="9">
        <v>10</v>
      </c>
      <c r="H475" s="9">
        <v>0</v>
      </c>
      <c r="I475" s="9">
        <v>29.87013</v>
      </c>
      <c r="J475" s="9">
        <v>1</v>
      </c>
      <c r="K475" s="9">
        <v>4</v>
      </c>
      <c r="L475" s="9">
        <v>4</v>
      </c>
      <c r="M475" s="9">
        <v>10</v>
      </c>
      <c r="N475" s="9">
        <v>10</v>
      </c>
      <c r="O475" s="9">
        <v>0</v>
      </c>
      <c r="P475" s="9">
        <v>0</v>
      </c>
      <c r="Q475" s="9">
        <v>29.87013</v>
      </c>
      <c r="R475" s="9">
        <v>29.87013</v>
      </c>
      <c r="S475" s="9" t="s">
        <v>931</v>
      </c>
      <c r="T475" s="9">
        <v>3017.7341820000001</v>
      </c>
      <c r="U475" s="9">
        <v>483028.38699899998</v>
      </c>
      <c r="V475" t="s">
        <v>935</v>
      </c>
    </row>
    <row r="476" spans="1:22" x14ac:dyDescent="0.25">
      <c r="A476" s="70" t="e">
        <f>VLOOKUP(B476,'Lake Assessments'!$D$2:$E$52,2,0)</f>
        <v>#N/A</v>
      </c>
      <c r="B476">
        <v>47019800</v>
      </c>
      <c r="C476" t="s">
        <v>1280</v>
      </c>
      <c r="D476" t="s">
        <v>878</v>
      </c>
      <c r="E476" s="107">
        <v>40772</v>
      </c>
      <c r="F476" s="9">
        <v>1</v>
      </c>
      <c r="G476" s="9">
        <v>3</v>
      </c>
      <c r="H476" s="9">
        <v>-91.666667000000004</v>
      </c>
      <c r="I476" s="9">
        <v>-83.870968000000005</v>
      </c>
      <c r="J476" s="9">
        <v>1</v>
      </c>
      <c r="K476" s="9">
        <v>1</v>
      </c>
      <c r="L476" s="9">
        <v>1</v>
      </c>
      <c r="M476" s="9">
        <v>3</v>
      </c>
      <c r="N476" s="9">
        <v>3</v>
      </c>
      <c r="O476" s="9">
        <v>-91.666667000000004</v>
      </c>
      <c r="P476" s="9">
        <v>-91.666667000000004</v>
      </c>
      <c r="Q476" s="9">
        <v>-83.870968000000005</v>
      </c>
      <c r="R476" s="9">
        <v>-83.870968000000005</v>
      </c>
      <c r="S476" s="9" t="s">
        <v>1059</v>
      </c>
      <c r="T476" s="9">
        <v>3067.1364960000001</v>
      </c>
      <c r="U476" s="9">
        <v>546826.89280399994</v>
      </c>
      <c r="V476" t="s">
        <v>932</v>
      </c>
    </row>
    <row r="477" spans="1:22" x14ac:dyDescent="0.25">
      <c r="A477" s="70" t="e">
        <f>VLOOKUP(B477,'Lake Assessments'!$D$2:$E$52,2,0)</f>
        <v>#N/A</v>
      </c>
      <c r="B477">
        <v>47014000</v>
      </c>
      <c r="C477" t="s">
        <v>1041</v>
      </c>
      <c r="D477" t="s">
        <v>878</v>
      </c>
      <c r="E477" s="107">
        <v>39608</v>
      </c>
      <c r="F477" s="9">
        <v>10</v>
      </c>
      <c r="G477" s="9">
        <v>19.606121000000002</v>
      </c>
      <c r="H477" s="9">
        <v>150</v>
      </c>
      <c r="I477" s="9">
        <v>154.624954</v>
      </c>
      <c r="J477" s="9">
        <v>1</v>
      </c>
      <c r="K477" s="9">
        <v>10</v>
      </c>
      <c r="L477" s="9">
        <v>10</v>
      </c>
      <c r="M477" s="9">
        <v>19.606121000000002</v>
      </c>
      <c r="N477" s="9">
        <v>19.606121000000002</v>
      </c>
      <c r="O477" s="9">
        <v>150</v>
      </c>
      <c r="P477" s="9">
        <v>150</v>
      </c>
      <c r="Q477" s="9">
        <v>154.624954</v>
      </c>
      <c r="R477" s="9">
        <v>154.624954</v>
      </c>
      <c r="S477" s="9" t="s">
        <v>931</v>
      </c>
      <c r="T477" s="9">
        <v>3598.3389750000001</v>
      </c>
      <c r="U477" s="9">
        <v>473980.68279200001</v>
      </c>
      <c r="V477" t="s">
        <v>935</v>
      </c>
    </row>
    <row r="478" spans="1:22" x14ac:dyDescent="0.25">
      <c r="A478" s="70" t="e">
        <f>VLOOKUP(B478,'Lake Assessments'!$D$2:$E$52,2,0)</f>
        <v>#N/A</v>
      </c>
      <c r="B478">
        <v>47018300</v>
      </c>
      <c r="C478" t="s">
        <v>1281</v>
      </c>
      <c r="D478" t="s">
        <v>878</v>
      </c>
      <c r="E478" s="107">
        <v>39617</v>
      </c>
      <c r="F478" s="9">
        <v>3</v>
      </c>
      <c r="G478" s="9">
        <v>9.8149549999999994</v>
      </c>
      <c r="H478" s="9">
        <v>-25</v>
      </c>
      <c r="I478" s="9">
        <v>27.466943000000001</v>
      </c>
      <c r="J478" s="9">
        <v>2</v>
      </c>
      <c r="K478" s="9">
        <v>3</v>
      </c>
      <c r="L478" s="9">
        <v>8</v>
      </c>
      <c r="M478" s="9">
        <v>9.8149549999999994</v>
      </c>
      <c r="N478" s="9">
        <v>14.495689</v>
      </c>
      <c r="O478" s="9">
        <v>-25</v>
      </c>
      <c r="P478" s="9">
        <v>100</v>
      </c>
      <c r="Q478" s="9">
        <v>27.466943000000001</v>
      </c>
      <c r="R478" s="9">
        <v>88.255701000000002</v>
      </c>
      <c r="S478" s="9" t="s">
        <v>931</v>
      </c>
      <c r="T478" s="9">
        <v>6118.2856940000001</v>
      </c>
      <c r="U478" s="9">
        <v>1108772.2178410001</v>
      </c>
      <c r="V478" t="s">
        <v>932</v>
      </c>
    </row>
    <row r="479" spans="1:22" x14ac:dyDescent="0.25">
      <c r="A479" s="70" t="e">
        <f>VLOOKUP(B479,'Lake Assessments'!$D$2:$E$52,2,0)</f>
        <v>#N/A</v>
      </c>
      <c r="B479">
        <v>47013700</v>
      </c>
      <c r="C479" t="s">
        <v>1282</v>
      </c>
      <c r="D479" t="s">
        <v>878</v>
      </c>
      <c r="E479" s="107">
        <v>39657</v>
      </c>
      <c r="F479" s="9">
        <v>2</v>
      </c>
      <c r="G479" s="9">
        <v>5.656854</v>
      </c>
      <c r="H479" s="9">
        <v>-50</v>
      </c>
      <c r="I479" s="9">
        <v>-26.53436</v>
      </c>
      <c r="J479" s="9">
        <v>1</v>
      </c>
      <c r="K479" s="9">
        <v>2</v>
      </c>
      <c r="L479" s="9">
        <v>2</v>
      </c>
      <c r="M479" s="9">
        <v>5.656854</v>
      </c>
      <c r="N479" s="9">
        <v>5.656854</v>
      </c>
      <c r="O479" s="9">
        <v>-50</v>
      </c>
      <c r="P479" s="9">
        <v>-50</v>
      </c>
      <c r="Q479" s="9">
        <v>-26.53436</v>
      </c>
      <c r="R479" s="9">
        <v>-26.53436</v>
      </c>
      <c r="S479" s="9" t="s">
        <v>931</v>
      </c>
      <c r="T479" s="9">
        <v>3080.1542840000002</v>
      </c>
      <c r="U479" s="9">
        <v>490162.55411299999</v>
      </c>
      <c r="V479" t="s">
        <v>932</v>
      </c>
    </row>
    <row r="480" spans="1:22" x14ac:dyDescent="0.25">
      <c r="A480" s="70" t="e">
        <f>VLOOKUP(B480,'Lake Assessments'!$D$2:$E$52,2,0)</f>
        <v>#N/A</v>
      </c>
      <c r="B480">
        <v>73015100</v>
      </c>
      <c r="C480" t="s">
        <v>1283</v>
      </c>
      <c r="D480" t="s">
        <v>878</v>
      </c>
      <c r="E480" s="107">
        <v>41435</v>
      </c>
      <c r="F480" s="9">
        <v>9</v>
      </c>
      <c r="G480" s="9">
        <v>14.666667</v>
      </c>
      <c r="H480" s="9">
        <v>-25</v>
      </c>
      <c r="I480" s="9">
        <v>-21.146953</v>
      </c>
      <c r="J480" s="9">
        <v>2</v>
      </c>
      <c r="K480" s="9">
        <v>9</v>
      </c>
      <c r="L480" s="9">
        <v>11</v>
      </c>
      <c r="M480" s="9">
        <v>14.472545</v>
      </c>
      <c r="N480" s="9">
        <v>14.666667</v>
      </c>
      <c r="O480" s="9">
        <v>-25</v>
      </c>
      <c r="P480" s="9">
        <v>-8.3333329999999997</v>
      </c>
      <c r="Q480" s="9">
        <v>-22.190621</v>
      </c>
      <c r="R480" s="9">
        <v>-21.146953</v>
      </c>
      <c r="S480" s="9" t="s">
        <v>1059</v>
      </c>
      <c r="T480" s="9">
        <v>3043.7393769999999</v>
      </c>
      <c r="U480" s="9">
        <v>650102.96354699996</v>
      </c>
      <c r="V480" t="s">
        <v>932</v>
      </c>
    </row>
    <row r="481" spans="1:22" x14ac:dyDescent="0.25">
      <c r="A481" s="70">
        <f>VLOOKUP(B481,'Lake Assessments'!$D$2:$E$52,2,0)</f>
        <v>1668</v>
      </c>
      <c r="B481">
        <v>47006000</v>
      </c>
      <c r="C481" t="s">
        <v>262</v>
      </c>
      <c r="D481" t="s">
        <v>878</v>
      </c>
      <c r="E481" s="107">
        <v>39685</v>
      </c>
      <c r="F481" s="9">
        <v>5</v>
      </c>
      <c r="G481" s="9">
        <v>10.285913000000001</v>
      </c>
      <c r="H481" s="9">
        <v>-54.545454999999997</v>
      </c>
      <c r="I481" s="9">
        <v>-42.213974</v>
      </c>
      <c r="J481" s="9">
        <v>1</v>
      </c>
      <c r="K481" s="9">
        <v>5</v>
      </c>
      <c r="L481" s="9">
        <v>5</v>
      </c>
      <c r="M481" s="9">
        <v>10.285913000000001</v>
      </c>
      <c r="N481" s="9">
        <v>10.285913000000001</v>
      </c>
      <c r="O481" s="9">
        <v>-54.545454999999997</v>
      </c>
      <c r="P481" s="9">
        <v>-54.545454999999997</v>
      </c>
      <c r="Q481" s="9">
        <v>-42.213974</v>
      </c>
      <c r="R481" s="9">
        <v>-42.213974</v>
      </c>
      <c r="S481" s="9" t="s">
        <v>1059</v>
      </c>
      <c r="T481" s="9">
        <v>8548.6349460000001</v>
      </c>
      <c r="U481" s="9">
        <v>1616098.5133519999</v>
      </c>
      <c r="V481" t="s">
        <v>932</v>
      </c>
    </row>
    <row r="482" spans="1:22" x14ac:dyDescent="0.25">
      <c r="A482" s="70" t="e">
        <f>VLOOKUP(B482,'Lake Assessments'!$D$2:$E$52,2,0)</f>
        <v>#N/A</v>
      </c>
      <c r="B482">
        <v>47008500</v>
      </c>
      <c r="C482" t="s">
        <v>120</v>
      </c>
      <c r="D482" t="s">
        <v>878</v>
      </c>
      <c r="E482" s="107">
        <v>39302</v>
      </c>
      <c r="F482" s="9">
        <v>7</v>
      </c>
      <c r="G482" s="9">
        <v>15.118579</v>
      </c>
      <c r="H482" s="9">
        <v>-36.363636</v>
      </c>
      <c r="I482" s="9">
        <v>-15.064163000000001</v>
      </c>
      <c r="J482" s="9">
        <v>1</v>
      </c>
      <c r="K482" s="9">
        <v>7</v>
      </c>
      <c r="L482" s="9">
        <v>7</v>
      </c>
      <c r="M482" s="9">
        <v>15.118579</v>
      </c>
      <c r="N482" s="9">
        <v>15.118579</v>
      </c>
      <c r="O482" s="9">
        <v>-36.363636</v>
      </c>
      <c r="P482" s="9">
        <v>-36.363636</v>
      </c>
      <c r="Q482" s="9">
        <v>-15.064163000000001</v>
      </c>
      <c r="R482" s="9">
        <v>-15.064163000000001</v>
      </c>
      <c r="S482" s="9" t="s">
        <v>1059</v>
      </c>
      <c r="T482" s="9">
        <v>3611.0924359999999</v>
      </c>
      <c r="U482" s="9">
        <v>517848.60522999999</v>
      </c>
      <c r="V482" t="s">
        <v>932</v>
      </c>
    </row>
    <row r="483" spans="1:22" x14ac:dyDescent="0.25">
      <c r="A483" s="70" t="e">
        <f>VLOOKUP(B483,'Lake Assessments'!$D$2:$E$52,2,0)</f>
        <v>#N/A</v>
      </c>
      <c r="B483">
        <v>43008500</v>
      </c>
      <c r="C483" t="s">
        <v>893</v>
      </c>
      <c r="D483" t="s">
        <v>878</v>
      </c>
      <c r="E483" s="107">
        <v>41085</v>
      </c>
      <c r="F483" s="9">
        <v>3</v>
      </c>
      <c r="G483" s="9">
        <v>6.3508529999999999</v>
      </c>
      <c r="H483" s="9">
        <v>-25</v>
      </c>
      <c r="I483" s="9">
        <v>-17.52139</v>
      </c>
      <c r="J483" s="9">
        <v>1</v>
      </c>
      <c r="K483" s="9">
        <v>3</v>
      </c>
      <c r="L483" s="9">
        <v>3</v>
      </c>
      <c r="M483" s="9">
        <v>6.3508529999999999</v>
      </c>
      <c r="N483" s="9">
        <v>6.3508529999999999</v>
      </c>
      <c r="O483" s="9">
        <v>-25</v>
      </c>
      <c r="P483" s="9">
        <v>-25</v>
      </c>
      <c r="Q483" s="9">
        <v>-17.52139</v>
      </c>
      <c r="R483" s="9">
        <v>-17.52139</v>
      </c>
      <c r="S483" s="9" t="s">
        <v>931</v>
      </c>
      <c r="T483" s="9">
        <v>22893.260515000002</v>
      </c>
      <c r="U483" s="9">
        <v>2597262.0470150001</v>
      </c>
      <c r="V483" t="s">
        <v>932</v>
      </c>
    </row>
    <row r="484" spans="1:22" x14ac:dyDescent="0.25">
      <c r="A484" s="70" t="e">
        <f>VLOOKUP(B484,'Lake Assessments'!$D$2:$E$52,2,0)</f>
        <v>#N/A</v>
      </c>
      <c r="B484">
        <v>47001500</v>
      </c>
      <c r="C484" t="s">
        <v>1284</v>
      </c>
      <c r="D484" t="s">
        <v>878</v>
      </c>
      <c r="E484" s="107">
        <v>39315</v>
      </c>
      <c r="F484" s="9">
        <v>15</v>
      </c>
      <c r="G484" s="9">
        <v>19.881315000000001</v>
      </c>
      <c r="H484" s="9">
        <v>66.666667000000004</v>
      </c>
      <c r="I484" s="9">
        <v>28.266545000000001</v>
      </c>
      <c r="J484" s="9">
        <v>3</v>
      </c>
      <c r="K484" s="9">
        <v>15</v>
      </c>
      <c r="L484" s="9">
        <v>20</v>
      </c>
      <c r="M484" s="9">
        <v>19.881315000000001</v>
      </c>
      <c r="N484" s="9">
        <v>22.807893</v>
      </c>
      <c r="O484" s="9">
        <v>66.666667000000004</v>
      </c>
      <c r="P484" s="9">
        <v>81.818181999999993</v>
      </c>
      <c r="Q484" s="9">
        <v>23.729834</v>
      </c>
      <c r="R484" s="9">
        <v>28.266545000000001</v>
      </c>
      <c r="S484" s="9" t="s">
        <v>1059</v>
      </c>
      <c r="T484" s="9">
        <v>9478.3717849999994</v>
      </c>
      <c r="U484" s="9">
        <v>4306082.7403499996</v>
      </c>
      <c r="V484" t="s">
        <v>935</v>
      </c>
    </row>
    <row r="485" spans="1:22" x14ac:dyDescent="0.25">
      <c r="A485" s="70" t="e">
        <f>VLOOKUP(B485,'Lake Assessments'!$D$2:$E$52,2,0)</f>
        <v>#N/A</v>
      </c>
      <c r="B485">
        <v>47006800</v>
      </c>
      <c r="C485" t="s">
        <v>1285</v>
      </c>
      <c r="D485" t="s">
        <v>878</v>
      </c>
      <c r="E485" s="107">
        <v>41862</v>
      </c>
      <c r="F485" s="9">
        <v>23</v>
      </c>
      <c r="G485" s="9">
        <v>27.523903000000001</v>
      </c>
      <c r="H485" s="9">
        <v>91.666667000000004</v>
      </c>
      <c r="I485" s="9">
        <v>47.977970999999997</v>
      </c>
      <c r="J485" s="9">
        <v>4</v>
      </c>
      <c r="K485" s="9">
        <v>15</v>
      </c>
      <c r="L485" s="9">
        <v>23</v>
      </c>
      <c r="M485" s="9">
        <v>21.688707000000001</v>
      </c>
      <c r="N485" s="9">
        <v>27.523903000000001</v>
      </c>
      <c r="O485" s="9">
        <v>25</v>
      </c>
      <c r="P485" s="9">
        <v>91.666667000000004</v>
      </c>
      <c r="Q485" s="9">
        <v>16.60595</v>
      </c>
      <c r="R485" s="9">
        <v>47.977970999999997</v>
      </c>
      <c r="S485" s="9" t="s">
        <v>1059</v>
      </c>
      <c r="T485" s="9">
        <v>7647.4070240000001</v>
      </c>
      <c r="U485" s="9">
        <v>2413487.650655</v>
      </c>
      <c r="V485" t="s">
        <v>935</v>
      </c>
    </row>
    <row r="486" spans="1:22" x14ac:dyDescent="0.25">
      <c r="A486" s="70" t="e">
        <f>VLOOKUP(B486,'Lake Assessments'!$D$2:$E$52,2,0)</f>
        <v>#N/A</v>
      </c>
      <c r="B486">
        <v>47008200</v>
      </c>
      <c r="C486" t="s">
        <v>1286</v>
      </c>
      <c r="D486" t="s">
        <v>878</v>
      </c>
      <c r="E486" s="107">
        <v>39622</v>
      </c>
      <c r="F486" s="9">
        <v>3</v>
      </c>
      <c r="G486" s="9">
        <v>9.2376039999999993</v>
      </c>
      <c r="H486" s="9">
        <v>-75</v>
      </c>
      <c r="I486" s="9">
        <v>-50.335461000000002</v>
      </c>
      <c r="J486" s="9">
        <v>2</v>
      </c>
      <c r="K486" s="9">
        <v>3</v>
      </c>
      <c r="L486" s="9">
        <v>5</v>
      </c>
      <c r="M486" s="9">
        <v>9.2376039999999993</v>
      </c>
      <c r="N486" s="9">
        <v>11.627553000000001</v>
      </c>
      <c r="O486" s="9">
        <v>-75</v>
      </c>
      <c r="P486" s="9">
        <v>-58.333333000000003</v>
      </c>
      <c r="Q486" s="9">
        <v>-50.335461000000002</v>
      </c>
      <c r="R486" s="9">
        <v>-37.486272</v>
      </c>
      <c r="S486" s="9" t="s">
        <v>1059</v>
      </c>
      <c r="T486" s="9">
        <v>3644.2103510000002</v>
      </c>
      <c r="U486" s="9">
        <v>614693.10450400005</v>
      </c>
      <c r="V486" t="s">
        <v>932</v>
      </c>
    </row>
    <row r="487" spans="1:22" x14ac:dyDescent="0.25">
      <c r="A487" s="70" t="e">
        <f>VLOOKUP(B487,'Lake Assessments'!$D$2:$E$52,2,0)</f>
        <v>#N/A</v>
      </c>
      <c r="B487">
        <v>47008900</v>
      </c>
      <c r="C487" t="s">
        <v>953</v>
      </c>
      <c r="D487" t="s">
        <v>878</v>
      </c>
      <c r="E487" s="107">
        <v>39316</v>
      </c>
      <c r="F487" s="9">
        <v>4</v>
      </c>
      <c r="G487" s="9">
        <v>8.5</v>
      </c>
      <c r="H487" s="9">
        <v>-63.636364</v>
      </c>
      <c r="I487" s="9">
        <v>-52.247191000000001</v>
      </c>
      <c r="J487" s="9">
        <v>1</v>
      </c>
      <c r="K487" s="9">
        <v>4</v>
      </c>
      <c r="L487" s="9">
        <v>4</v>
      </c>
      <c r="M487" s="9">
        <v>8.5</v>
      </c>
      <c r="N487" s="9">
        <v>8.5</v>
      </c>
      <c r="O487" s="9">
        <v>-63.636364</v>
      </c>
      <c r="P487" s="9">
        <v>-63.636364</v>
      </c>
      <c r="Q487" s="9">
        <v>-52.247191000000001</v>
      </c>
      <c r="R487" s="9">
        <v>-52.247191000000001</v>
      </c>
      <c r="S487" s="9" t="s">
        <v>1059</v>
      </c>
      <c r="T487" s="9">
        <v>1538.3430060000001</v>
      </c>
      <c r="U487" s="9">
        <v>142395.60718399999</v>
      </c>
      <c r="V487" t="s">
        <v>932</v>
      </c>
    </row>
    <row r="488" spans="1:22" x14ac:dyDescent="0.25">
      <c r="A488" s="70">
        <f>VLOOKUP(B488,'Lake Assessments'!$D$2:$E$52,2,0)</f>
        <v>1670</v>
      </c>
      <c r="B488">
        <v>47006100</v>
      </c>
      <c r="C488" t="s">
        <v>264</v>
      </c>
      <c r="D488" t="s">
        <v>878</v>
      </c>
      <c r="E488" s="107">
        <v>38908</v>
      </c>
      <c r="F488" s="9">
        <v>9</v>
      </c>
      <c r="G488" s="9">
        <v>15.333333</v>
      </c>
      <c r="H488" s="9">
        <v>-25</v>
      </c>
      <c r="I488" s="9">
        <v>-17.562723999999999</v>
      </c>
      <c r="J488" s="9">
        <v>2</v>
      </c>
      <c r="K488" s="9">
        <v>9</v>
      </c>
      <c r="L488" s="9">
        <v>17</v>
      </c>
      <c r="M488" s="9">
        <v>15.333333</v>
      </c>
      <c r="N488" s="9">
        <v>22.798349000000002</v>
      </c>
      <c r="O488" s="9">
        <v>-25</v>
      </c>
      <c r="P488" s="9">
        <v>41.666666999999997</v>
      </c>
      <c r="Q488" s="9">
        <v>-17.562723999999999</v>
      </c>
      <c r="R488" s="9">
        <v>22.571767000000001</v>
      </c>
      <c r="S488" s="9" t="s">
        <v>1059</v>
      </c>
      <c r="T488" s="9">
        <v>5320.7678509999996</v>
      </c>
      <c r="U488" s="9">
        <v>773381.87126100005</v>
      </c>
      <c r="V488" t="s">
        <v>932</v>
      </c>
    </row>
    <row r="489" spans="1:22" x14ac:dyDescent="0.25">
      <c r="A489" s="70" t="e">
        <f>VLOOKUP(B489,'Lake Assessments'!$D$2:$E$52,2,0)</f>
        <v>#N/A</v>
      </c>
      <c r="B489">
        <v>47008800</v>
      </c>
      <c r="C489" t="s">
        <v>1287</v>
      </c>
      <c r="D489" t="s">
        <v>878</v>
      </c>
      <c r="E489" s="107">
        <v>39615</v>
      </c>
      <c r="F489" s="9">
        <v>6</v>
      </c>
      <c r="G489" s="9">
        <v>11.022703999999999</v>
      </c>
      <c r="H489" s="9">
        <v>-50</v>
      </c>
      <c r="I489" s="9">
        <v>-40.738151000000002</v>
      </c>
      <c r="J489" s="9">
        <v>2</v>
      </c>
      <c r="K489" s="9">
        <v>2</v>
      </c>
      <c r="L489" s="9">
        <v>6</v>
      </c>
      <c r="M489" s="9">
        <v>4.2426409999999999</v>
      </c>
      <c r="N489" s="9">
        <v>11.022703999999999</v>
      </c>
      <c r="O489" s="9">
        <v>-83.333332999999996</v>
      </c>
      <c r="P489" s="9">
        <v>-50</v>
      </c>
      <c r="Q489" s="9">
        <v>-77.190104000000005</v>
      </c>
      <c r="R489" s="9">
        <v>-40.738151000000002</v>
      </c>
      <c r="S489" s="9" t="s">
        <v>1059</v>
      </c>
      <c r="T489" s="9">
        <v>2865.9180769999998</v>
      </c>
      <c r="U489" s="9">
        <v>483084.99033900001</v>
      </c>
      <c r="V489" t="s">
        <v>932</v>
      </c>
    </row>
    <row r="490" spans="1:22" x14ac:dyDescent="0.25">
      <c r="A490" s="70">
        <f>VLOOKUP(B490,'Lake Assessments'!$D$2:$E$52,2,0)</f>
        <v>1781</v>
      </c>
      <c r="B490">
        <v>43008400</v>
      </c>
      <c r="C490" t="s">
        <v>298</v>
      </c>
      <c r="D490" t="s">
        <v>878</v>
      </c>
      <c r="E490" s="107">
        <v>40399</v>
      </c>
      <c r="F490" s="9">
        <v>15</v>
      </c>
      <c r="G490" s="9">
        <v>21.688707000000001</v>
      </c>
      <c r="H490" s="9">
        <v>200</v>
      </c>
      <c r="I490" s="9">
        <v>171.108834</v>
      </c>
      <c r="J490" s="9">
        <v>2</v>
      </c>
      <c r="K490" s="9">
        <v>12</v>
      </c>
      <c r="L490" s="9">
        <v>15</v>
      </c>
      <c r="M490" s="9">
        <v>18.763884000000001</v>
      </c>
      <c r="N490" s="9">
        <v>21.688707000000001</v>
      </c>
      <c r="O490" s="9">
        <v>140</v>
      </c>
      <c r="P490" s="9">
        <v>200</v>
      </c>
      <c r="Q490" s="9">
        <v>134.54854700000001</v>
      </c>
      <c r="R490" s="9">
        <v>171.108834</v>
      </c>
      <c r="S490" s="9" t="s">
        <v>931</v>
      </c>
      <c r="T490" s="9">
        <v>10732.203469</v>
      </c>
      <c r="U490" s="9">
        <v>2106120.8107779999</v>
      </c>
      <c r="V490" t="s">
        <v>935</v>
      </c>
    </row>
    <row r="491" spans="1:22" x14ac:dyDescent="0.25">
      <c r="A491" s="70">
        <f>VLOOKUP(B491,'Lake Assessments'!$D$2:$E$52,2,0)</f>
        <v>1707</v>
      </c>
      <c r="B491">
        <v>43010400</v>
      </c>
      <c r="C491" t="s">
        <v>875</v>
      </c>
      <c r="D491" t="s">
        <v>878</v>
      </c>
      <c r="E491" s="107">
        <v>39629</v>
      </c>
      <c r="F491" s="9">
        <v>21</v>
      </c>
      <c r="G491" s="9">
        <v>25.095057000000001</v>
      </c>
      <c r="H491" s="9">
        <v>75</v>
      </c>
      <c r="I491" s="9">
        <v>34.919663</v>
      </c>
      <c r="J491" s="9">
        <v>2</v>
      </c>
      <c r="K491" s="9">
        <v>21</v>
      </c>
      <c r="L491" s="9">
        <v>21</v>
      </c>
      <c r="M491" s="9">
        <v>25.095057000000001</v>
      </c>
      <c r="N491" s="9">
        <v>25.313275000000001</v>
      </c>
      <c r="O491" s="9">
        <v>75</v>
      </c>
      <c r="P491" s="9">
        <v>75</v>
      </c>
      <c r="Q491" s="9">
        <v>34.919663</v>
      </c>
      <c r="R491" s="9">
        <v>36.092877999999999</v>
      </c>
      <c r="S491" s="9" t="s">
        <v>1059</v>
      </c>
      <c r="T491" s="9">
        <v>4354.2035040000001</v>
      </c>
      <c r="U491" s="9">
        <v>568859.99300100002</v>
      </c>
      <c r="V491" t="s">
        <v>935</v>
      </c>
    </row>
    <row r="492" spans="1:22" x14ac:dyDescent="0.25">
      <c r="A492" s="70">
        <f>VLOOKUP(B492,'Lake Assessments'!$D$2:$E$52,2,0)</f>
        <v>1767</v>
      </c>
      <c r="B492">
        <v>43009800</v>
      </c>
      <c r="C492" t="s">
        <v>300</v>
      </c>
      <c r="D492" t="s">
        <v>878</v>
      </c>
      <c r="E492" s="107">
        <v>41493</v>
      </c>
      <c r="F492" s="9">
        <v>9</v>
      </c>
      <c r="G492" s="9">
        <v>16.333333</v>
      </c>
      <c r="H492" s="9">
        <v>125</v>
      </c>
      <c r="I492" s="9">
        <v>112.121212</v>
      </c>
      <c r="J492" s="9">
        <v>2</v>
      </c>
      <c r="K492" s="9">
        <v>9</v>
      </c>
      <c r="L492" s="9">
        <v>9</v>
      </c>
      <c r="M492" s="9">
        <v>16.333333</v>
      </c>
      <c r="N492" s="9">
        <v>16.333333</v>
      </c>
      <c r="O492" s="9">
        <v>125</v>
      </c>
      <c r="P492" s="9">
        <v>125</v>
      </c>
      <c r="Q492" s="9">
        <v>112.121212</v>
      </c>
      <c r="R492" s="9">
        <v>112.121212</v>
      </c>
      <c r="S492" s="9" t="s">
        <v>931</v>
      </c>
      <c r="T492" s="9">
        <v>8531.2024990000009</v>
      </c>
      <c r="U492" s="9">
        <v>1405542.8302440001</v>
      </c>
      <c r="V492" t="s">
        <v>935</v>
      </c>
    </row>
    <row r="493" spans="1:22" x14ac:dyDescent="0.25">
      <c r="A493" s="70" t="e">
        <f>VLOOKUP(B493,'Lake Assessments'!$D$2:$E$52,2,0)</f>
        <v>#N/A</v>
      </c>
      <c r="B493">
        <v>47015100</v>
      </c>
      <c r="C493" t="s">
        <v>1112</v>
      </c>
      <c r="D493" t="s">
        <v>878</v>
      </c>
      <c r="E493" s="107">
        <v>39304</v>
      </c>
      <c r="F493" s="9">
        <v>6</v>
      </c>
      <c r="G493" s="9">
        <v>13.063945</v>
      </c>
      <c r="H493" s="9">
        <v>-45.454545000000003</v>
      </c>
      <c r="I493" s="9">
        <v>-26.607049</v>
      </c>
      <c r="J493" s="9">
        <v>1</v>
      </c>
      <c r="K493" s="9">
        <v>6</v>
      </c>
      <c r="L493" s="9">
        <v>6</v>
      </c>
      <c r="M493" s="9">
        <v>13.063945</v>
      </c>
      <c r="N493" s="9">
        <v>13.063945</v>
      </c>
      <c r="O493" s="9">
        <v>-45.454545000000003</v>
      </c>
      <c r="P493" s="9">
        <v>-45.454545000000003</v>
      </c>
      <c r="Q493" s="9">
        <v>-26.607049</v>
      </c>
      <c r="R493" s="9">
        <v>-26.607049</v>
      </c>
      <c r="S493" s="9" t="s">
        <v>1059</v>
      </c>
      <c r="T493" s="9">
        <v>3047.4995060000001</v>
      </c>
      <c r="U493" s="9">
        <v>170403.17353900001</v>
      </c>
      <c r="V493" t="s">
        <v>932</v>
      </c>
    </row>
    <row r="494" spans="1:22" x14ac:dyDescent="0.25">
      <c r="A494" s="70" t="e">
        <f>VLOOKUP(B494,'Lake Assessments'!$D$2:$E$52,2,0)</f>
        <v>#N/A</v>
      </c>
      <c r="B494">
        <v>47004800</v>
      </c>
      <c r="C494" t="s">
        <v>1288</v>
      </c>
      <c r="D494" t="s">
        <v>878</v>
      </c>
      <c r="E494" s="107">
        <v>39303</v>
      </c>
      <c r="F494" s="9">
        <v>2</v>
      </c>
      <c r="G494" s="9">
        <v>6.3639609999999998</v>
      </c>
      <c r="H494" s="9">
        <v>-81.818181999999993</v>
      </c>
      <c r="I494" s="9">
        <v>-64.247410000000002</v>
      </c>
      <c r="J494" s="9">
        <v>1</v>
      </c>
      <c r="K494" s="9">
        <v>2</v>
      </c>
      <c r="L494" s="9">
        <v>2</v>
      </c>
      <c r="M494" s="9">
        <v>6.3639609999999998</v>
      </c>
      <c r="N494" s="9">
        <v>6.3639609999999998</v>
      </c>
      <c r="O494" s="9">
        <v>-81.818181999999993</v>
      </c>
      <c r="P494" s="9">
        <v>-81.818181999999993</v>
      </c>
      <c r="Q494" s="9">
        <v>-64.247410000000002</v>
      </c>
      <c r="R494" s="9">
        <v>-64.247410000000002</v>
      </c>
      <c r="S494" s="9" t="s">
        <v>1059</v>
      </c>
      <c r="T494" s="9">
        <v>4901.4684729999999</v>
      </c>
      <c r="U494" s="9">
        <v>1286182.626559</v>
      </c>
      <c r="V494" t="s">
        <v>932</v>
      </c>
    </row>
    <row r="495" spans="1:22" x14ac:dyDescent="0.25">
      <c r="A495" s="70" t="e">
        <f>VLOOKUP(B495,'Lake Assessments'!$D$2:$E$52,2,0)</f>
        <v>#N/A</v>
      </c>
      <c r="B495">
        <v>47004600</v>
      </c>
      <c r="C495" t="s">
        <v>1113</v>
      </c>
      <c r="D495" t="s">
        <v>878</v>
      </c>
      <c r="E495" s="107">
        <v>41848</v>
      </c>
      <c r="F495" s="9">
        <v>26</v>
      </c>
      <c r="G495" s="9">
        <v>29.41742</v>
      </c>
      <c r="H495" s="9">
        <v>116.666667</v>
      </c>
      <c r="I495" s="9">
        <v>58.158172999999998</v>
      </c>
      <c r="J495" s="9">
        <v>5</v>
      </c>
      <c r="K495" s="9">
        <v>11</v>
      </c>
      <c r="L495" s="9">
        <v>28</v>
      </c>
      <c r="M495" s="9">
        <v>18.392192000000001</v>
      </c>
      <c r="N495" s="9">
        <v>30.237158000000001</v>
      </c>
      <c r="O495" s="9">
        <v>-15.384615</v>
      </c>
      <c r="P495" s="9">
        <v>133.33333300000001</v>
      </c>
      <c r="Q495" s="9">
        <v>-1.6460319999999999</v>
      </c>
      <c r="R495" s="9">
        <v>62.565365</v>
      </c>
      <c r="S495" s="9" t="s">
        <v>1059</v>
      </c>
      <c r="T495" s="9">
        <v>16541.772283999999</v>
      </c>
      <c r="U495" s="9">
        <v>9849670.5178309996</v>
      </c>
      <c r="V495" t="s">
        <v>935</v>
      </c>
    </row>
    <row r="496" spans="1:22" x14ac:dyDescent="0.25">
      <c r="A496" s="70">
        <f>VLOOKUP(B496,'Lake Assessments'!$D$2:$E$52,2,0)</f>
        <v>1685</v>
      </c>
      <c r="B496">
        <v>47004901</v>
      </c>
      <c r="C496" t="s">
        <v>260</v>
      </c>
      <c r="D496" t="s">
        <v>878</v>
      </c>
      <c r="E496" s="107">
        <v>41425</v>
      </c>
      <c r="F496" s="9">
        <v>1</v>
      </c>
      <c r="G496" s="9">
        <v>3</v>
      </c>
      <c r="H496" s="9">
        <v>-91.666667000000004</v>
      </c>
      <c r="I496" s="9">
        <v>-83.870968000000005</v>
      </c>
      <c r="J496" s="9">
        <v>9</v>
      </c>
      <c r="K496" s="9">
        <v>1</v>
      </c>
      <c r="L496" s="9">
        <v>17</v>
      </c>
      <c r="M496" s="9">
        <v>3</v>
      </c>
      <c r="N496" s="9">
        <v>21.828206000000002</v>
      </c>
      <c r="O496" s="9">
        <v>-91.666667000000004</v>
      </c>
      <c r="P496" s="9">
        <v>41.666666999999997</v>
      </c>
      <c r="Q496" s="9">
        <v>-83.870968000000005</v>
      </c>
      <c r="R496" s="9">
        <v>17.355948000000001</v>
      </c>
      <c r="S496" s="9" t="s">
        <v>1059</v>
      </c>
      <c r="T496" s="9">
        <v>8903.4756639999996</v>
      </c>
      <c r="U496" s="9">
        <v>3496189.276871</v>
      </c>
      <c r="V496" t="s">
        <v>932</v>
      </c>
    </row>
    <row r="497" spans="1:22" x14ac:dyDescent="0.25">
      <c r="A497" s="70" t="e">
        <f>VLOOKUP(B497,'Lake Assessments'!$D$2:$E$52,2,0)</f>
        <v>#N/A</v>
      </c>
      <c r="B497">
        <v>47007400</v>
      </c>
      <c r="C497" t="s">
        <v>1289</v>
      </c>
      <c r="D497" t="s">
        <v>878</v>
      </c>
      <c r="E497" s="107">
        <v>37494</v>
      </c>
      <c r="F497" s="9">
        <v>16</v>
      </c>
      <c r="G497" s="9">
        <v>18.75</v>
      </c>
      <c r="H497" s="9">
        <v>33.333333000000003</v>
      </c>
      <c r="I497" s="9">
        <v>4.7486030000000001</v>
      </c>
      <c r="J497" s="9">
        <v>1</v>
      </c>
      <c r="K497" s="9">
        <v>16</v>
      </c>
      <c r="L497" s="9">
        <v>16</v>
      </c>
      <c r="M497" s="9">
        <v>18.75</v>
      </c>
      <c r="N497" s="9">
        <v>18.75</v>
      </c>
      <c r="O497" s="9">
        <v>33.333333000000003</v>
      </c>
      <c r="P497" s="9">
        <v>33.333333000000003</v>
      </c>
      <c r="Q497" s="9">
        <v>4.7486030000000001</v>
      </c>
      <c r="R497" s="9">
        <v>4.7486030000000001</v>
      </c>
      <c r="S497" s="9" t="s">
        <v>1059</v>
      </c>
      <c r="T497" s="9">
        <v>2708.2954300000001</v>
      </c>
      <c r="U497" s="9">
        <v>212293.583625</v>
      </c>
      <c r="V497" t="s">
        <v>935</v>
      </c>
    </row>
    <row r="498" spans="1:22" x14ac:dyDescent="0.25">
      <c r="A498" s="70" t="e">
        <f>VLOOKUP(B498,'Lake Assessments'!$D$2:$E$52,2,0)</f>
        <v>#N/A</v>
      </c>
      <c r="B498">
        <v>73015000</v>
      </c>
      <c r="C498" t="s">
        <v>1290</v>
      </c>
      <c r="D498" t="s">
        <v>878</v>
      </c>
      <c r="E498" s="107">
        <v>41442</v>
      </c>
      <c r="F498" s="9">
        <v>10</v>
      </c>
      <c r="G498" s="9">
        <v>15.811388000000001</v>
      </c>
      <c r="H498" s="9">
        <v>-16.666667</v>
      </c>
      <c r="I498" s="9">
        <v>-14.992535999999999</v>
      </c>
      <c r="J498" s="9">
        <v>2</v>
      </c>
      <c r="K498" s="9">
        <v>9</v>
      </c>
      <c r="L498" s="9">
        <v>10</v>
      </c>
      <c r="M498" s="9">
        <v>13.666667</v>
      </c>
      <c r="N498" s="9">
        <v>15.811388000000001</v>
      </c>
      <c r="O498" s="9">
        <v>-25</v>
      </c>
      <c r="P498" s="9">
        <v>-16.666667</v>
      </c>
      <c r="Q498" s="9">
        <v>-26.523296999999999</v>
      </c>
      <c r="R498" s="9">
        <v>-14.992535999999999</v>
      </c>
      <c r="S498" s="9" t="s">
        <v>1059</v>
      </c>
      <c r="T498" s="9">
        <v>4058.7210220000002</v>
      </c>
      <c r="U498" s="9">
        <v>1125965.9448810001</v>
      </c>
      <c r="V498" t="s">
        <v>932</v>
      </c>
    </row>
    <row r="499" spans="1:22" x14ac:dyDescent="0.25">
      <c r="A499" s="70" t="e">
        <f>VLOOKUP(B499,'Lake Assessments'!$D$2:$E$52,2,0)</f>
        <v>#N/A</v>
      </c>
      <c r="B499">
        <v>43007300</v>
      </c>
      <c r="C499" t="s">
        <v>1291</v>
      </c>
      <c r="D499" t="s">
        <v>878</v>
      </c>
      <c r="E499" s="107">
        <v>38586</v>
      </c>
      <c r="F499" s="9">
        <v>7</v>
      </c>
      <c r="G499" s="9">
        <v>11.716899</v>
      </c>
      <c r="H499" s="9">
        <v>-41.666666999999997</v>
      </c>
      <c r="I499" s="9">
        <v>-37.005921000000001</v>
      </c>
      <c r="J499" s="9">
        <v>2</v>
      </c>
      <c r="K499" s="9">
        <v>7</v>
      </c>
      <c r="L499" s="9">
        <v>9</v>
      </c>
      <c r="M499" s="9">
        <v>11.716899</v>
      </c>
      <c r="N499" s="9">
        <v>12.333333</v>
      </c>
      <c r="O499" s="9">
        <v>-41.666666999999997</v>
      </c>
      <c r="P499" s="9">
        <v>-25</v>
      </c>
      <c r="Q499" s="9">
        <v>-37.005921000000001</v>
      </c>
      <c r="R499" s="9">
        <v>-33.691755999999998</v>
      </c>
      <c r="S499" s="9" t="s">
        <v>1059</v>
      </c>
      <c r="T499" s="9">
        <v>7139.9793250000002</v>
      </c>
      <c r="U499" s="9">
        <v>1333546.950073</v>
      </c>
      <c r="V499" t="s">
        <v>932</v>
      </c>
    </row>
    <row r="500" spans="1:22" x14ac:dyDescent="0.25">
      <c r="A500" s="70" t="e">
        <f>VLOOKUP(B500,'Lake Assessments'!$D$2:$E$52,2,0)</f>
        <v>#N/A</v>
      </c>
      <c r="B500">
        <v>47010000</v>
      </c>
      <c r="C500" t="s">
        <v>1292</v>
      </c>
      <c r="D500" t="s">
        <v>878</v>
      </c>
      <c r="E500" s="107">
        <v>39300</v>
      </c>
      <c r="F500" s="9">
        <v>4</v>
      </c>
      <c r="G500" s="9">
        <v>8.5</v>
      </c>
      <c r="H500" s="9">
        <v>-63.636364</v>
      </c>
      <c r="I500" s="9">
        <v>-52.247191000000001</v>
      </c>
      <c r="J500" s="9">
        <v>1</v>
      </c>
      <c r="K500" s="9">
        <v>4</v>
      </c>
      <c r="L500" s="9">
        <v>4</v>
      </c>
      <c r="M500" s="9">
        <v>8.5</v>
      </c>
      <c r="N500" s="9">
        <v>8.5</v>
      </c>
      <c r="O500" s="9">
        <v>-63.636364</v>
      </c>
      <c r="P500" s="9">
        <v>-63.636364</v>
      </c>
      <c r="Q500" s="9">
        <v>-52.247191000000001</v>
      </c>
      <c r="R500" s="9">
        <v>-52.247191000000001</v>
      </c>
      <c r="S500" s="9" t="s">
        <v>1059</v>
      </c>
      <c r="T500" s="9">
        <v>2755.9237309999999</v>
      </c>
      <c r="U500" s="9">
        <v>253598.3609</v>
      </c>
      <c r="V500" t="s">
        <v>932</v>
      </c>
    </row>
    <row r="501" spans="1:22" x14ac:dyDescent="0.25">
      <c r="A501" s="70" t="e">
        <f>VLOOKUP(B501,'Lake Assessments'!$D$2:$E$52,2,0)</f>
        <v>#N/A</v>
      </c>
      <c r="B501">
        <v>43010900</v>
      </c>
      <c r="C501" t="s">
        <v>1067</v>
      </c>
      <c r="D501" t="s">
        <v>878</v>
      </c>
      <c r="E501" s="107">
        <v>39636</v>
      </c>
      <c r="F501" s="9">
        <v>21</v>
      </c>
      <c r="G501" s="9">
        <v>25.531493000000001</v>
      </c>
      <c r="H501" s="9">
        <v>75</v>
      </c>
      <c r="I501" s="9">
        <v>37.266092</v>
      </c>
      <c r="J501" s="9">
        <v>2</v>
      </c>
      <c r="K501" s="9">
        <v>16</v>
      </c>
      <c r="L501" s="9">
        <v>21</v>
      </c>
      <c r="M501" s="9">
        <v>22.75</v>
      </c>
      <c r="N501" s="9">
        <v>25.531493000000001</v>
      </c>
      <c r="O501" s="9">
        <v>33.333333000000003</v>
      </c>
      <c r="P501" s="9">
        <v>75</v>
      </c>
      <c r="Q501" s="9">
        <v>22.311827999999998</v>
      </c>
      <c r="R501" s="9">
        <v>37.266092</v>
      </c>
      <c r="S501" s="9" t="s">
        <v>1059</v>
      </c>
      <c r="T501" s="9">
        <v>1636.902752</v>
      </c>
      <c r="U501" s="9">
        <v>171670.242646</v>
      </c>
      <c r="V501" t="s">
        <v>935</v>
      </c>
    </row>
    <row r="502" spans="1:22" x14ac:dyDescent="0.25">
      <c r="A502" s="70" t="e">
        <f>VLOOKUP(B502,'Lake Assessments'!$D$2:$E$52,2,0)</f>
        <v>#N/A</v>
      </c>
      <c r="B502">
        <v>47005000</v>
      </c>
      <c r="C502" t="s">
        <v>1293</v>
      </c>
      <c r="D502" t="s">
        <v>878</v>
      </c>
      <c r="E502" s="107">
        <v>41869</v>
      </c>
      <c r="F502" s="9">
        <v>21</v>
      </c>
      <c r="G502" s="9">
        <v>25.749711000000001</v>
      </c>
      <c r="H502" s="9">
        <v>75</v>
      </c>
      <c r="I502" s="9">
        <v>38.439306999999999</v>
      </c>
      <c r="J502" s="9">
        <v>4</v>
      </c>
      <c r="K502" s="9">
        <v>8</v>
      </c>
      <c r="L502" s="9">
        <v>21</v>
      </c>
      <c r="M502" s="9">
        <v>11.667261999999999</v>
      </c>
      <c r="N502" s="9">
        <v>25.749711000000001</v>
      </c>
      <c r="O502" s="9">
        <v>-33.333333000000003</v>
      </c>
      <c r="P502" s="9">
        <v>75</v>
      </c>
      <c r="Q502" s="9">
        <v>-37.272786000000004</v>
      </c>
      <c r="R502" s="9">
        <v>38.439306999999999</v>
      </c>
      <c r="S502" s="9" t="s">
        <v>1059</v>
      </c>
      <c r="T502" s="9">
        <v>4906.03287</v>
      </c>
      <c r="U502" s="9">
        <v>1173173.419981</v>
      </c>
      <c r="V502" t="s">
        <v>935</v>
      </c>
    </row>
    <row r="503" spans="1:22" x14ac:dyDescent="0.25">
      <c r="A503" s="70">
        <f>VLOOKUP(B503,'Lake Assessments'!$D$2:$E$52,2,0)</f>
        <v>1688</v>
      </c>
      <c r="B503">
        <v>43011500</v>
      </c>
      <c r="C503" t="s">
        <v>258</v>
      </c>
      <c r="D503" t="s">
        <v>878</v>
      </c>
      <c r="E503" s="107">
        <v>39601</v>
      </c>
      <c r="F503" s="9">
        <v>16</v>
      </c>
      <c r="G503" s="9">
        <v>21.5</v>
      </c>
      <c r="H503" s="9">
        <v>45.454545000000003</v>
      </c>
      <c r="I503" s="9">
        <v>20.786517</v>
      </c>
      <c r="J503" s="9">
        <v>4</v>
      </c>
      <c r="K503" s="9">
        <v>9</v>
      </c>
      <c r="L503" s="9">
        <v>26</v>
      </c>
      <c r="M503" s="9">
        <v>16</v>
      </c>
      <c r="N503" s="9">
        <v>28.240722999999999</v>
      </c>
      <c r="O503" s="9">
        <v>-18.181818</v>
      </c>
      <c r="P503" s="9">
        <v>136.36363600000001</v>
      </c>
      <c r="Q503" s="9">
        <v>-10.112360000000001</v>
      </c>
      <c r="R503" s="9">
        <v>58.655749999999998</v>
      </c>
      <c r="S503" s="9" t="s">
        <v>1059</v>
      </c>
      <c r="T503" s="9">
        <v>36939.860552999999</v>
      </c>
      <c r="U503" s="9">
        <v>7527376.8495939998</v>
      </c>
      <c r="V503" t="s">
        <v>935</v>
      </c>
    </row>
    <row r="504" spans="1:22" x14ac:dyDescent="0.25">
      <c r="A504" s="70" t="e">
        <f>VLOOKUP(B504,'Lake Assessments'!$D$2:$E$52,2,0)</f>
        <v>#N/A</v>
      </c>
      <c r="B504">
        <v>47007600</v>
      </c>
      <c r="C504" t="s">
        <v>1294</v>
      </c>
      <c r="D504" t="s">
        <v>878</v>
      </c>
      <c r="E504" s="107">
        <v>37494</v>
      </c>
      <c r="F504" s="9">
        <v>19</v>
      </c>
      <c r="G504" s="9">
        <v>24.318068</v>
      </c>
      <c r="H504" s="9">
        <v>58.333333000000003</v>
      </c>
      <c r="I504" s="9">
        <v>35.855127000000003</v>
      </c>
      <c r="J504" s="9">
        <v>1</v>
      </c>
      <c r="K504" s="9">
        <v>19</v>
      </c>
      <c r="L504" s="9">
        <v>19</v>
      </c>
      <c r="M504" s="9">
        <v>24.318068</v>
      </c>
      <c r="N504" s="9">
        <v>24.318068</v>
      </c>
      <c r="O504" s="9">
        <v>58.333333000000003</v>
      </c>
      <c r="P504" s="9">
        <v>58.333333000000003</v>
      </c>
      <c r="Q504" s="9">
        <v>35.855127000000003</v>
      </c>
      <c r="R504" s="9">
        <v>35.855127000000003</v>
      </c>
      <c r="S504" s="9" t="s">
        <v>1059</v>
      </c>
      <c r="T504" s="9">
        <v>3858.978963</v>
      </c>
      <c r="U504" s="9">
        <v>638010.33829500002</v>
      </c>
      <c r="V504" t="s">
        <v>935</v>
      </c>
    </row>
    <row r="505" spans="1:22" x14ac:dyDescent="0.25">
      <c r="A505" s="70">
        <f>VLOOKUP(B505,'Lake Assessments'!$D$2:$E$52,2,0)</f>
        <v>1675</v>
      </c>
      <c r="B505">
        <v>47010600</v>
      </c>
      <c r="C505" t="s">
        <v>268</v>
      </c>
      <c r="D505" t="s">
        <v>878</v>
      </c>
      <c r="E505" s="107">
        <v>38159</v>
      </c>
      <c r="F505" s="9">
        <v>10</v>
      </c>
      <c r="G505" s="9">
        <v>15.811388000000001</v>
      </c>
      <c r="H505" s="9">
        <v>-9.0909089999999999</v>
      </c>
      <c r="I505" s="9">
        <v>-11.171976000000001</v>
      </c>
      <c r="J505" s="9">
        <v>1</v>
      </c>
      <c r="K505" s="9">
        <v>10</v>
      </c>
      <c r="L505" s="9">
        <v>10</v>
      </c>
      <c r="M505" s="9">
        <v>15.811388000000001</v>
      </c>
      <c r="N505" s="9">
        <v>15.811388000000001</v>
      </c>
      <c r="O505" s="9">
        <v>-9.0909089999999999</v>
      </c>
      <c r="P505" s="9">
        <v>-9.0909089999999999</v>
      </c>
      <c r="Q505" s="9">
        <v>-11.171976000000001</v>
      </c>
      <c r="R505" s="9">
        <v>-11.171976000000001</v>
      </c>
      <c r="S505" s="9" t="s">
        <v>1059</v>
      </c>
      <c r="T505" s="9">
        <v>4911.3185739999999</v>
      </c>
      <c r="U505" s="9">
        <v>560632.99048499996</v>
      </c>
      <c r="V505" t="s">
        <v>932</v>
      </c>
    </row>
    <row r="506" spans="1:22" x14ac:dyDescent="0.25">
      <c r="A506" s="70" t="e">
        <f>VLOOKUP(B506,'Lake Assessments'!$D$2:$E$52,2,0)</f>
        <v>#N/A</v>
      </c>
      <c r="B506">
        <v>47006400</v>
      </c>
      <c r="C506" t="s">
        <v>1295</v>
      </c>
      <c r="D506" t="s">
        <v>878</v>
      </c>
      <c r="E506" s="107">
        <v>39986</v>
      </c>
      <c r="F506" s="9">
        <v>21</v>
      </c>
      <c r="G506" s="9">
        <v>27.059017999999998</v>
      </c>
      <c r="H506" s="9">
        <v>75</v>
      </c>
      <c r="I506" s="9">
        <v>45.478592999999996</v>
      </c>
      <c r="J506" s="9">
        <v>2</v>
      </c>
      <c r="K506" s="9">
        <v>18</v>
      </c>
      <c r="L506" s="9">
        <v>21</v>
      </c>
      <c r="M506" s="9">
        <v>23.805928000000002</v>
      </c>
      <c r="N506" s="9">
        <v>27.059017999999998</v>
      </c>
      <c r="O506" s="9">
        <v>50</v>
      </c>
      <c r="P506" s="9">
        <v>75</v>
      </c>
      <c r="Q506" s="9">
        <v>27.988862000000001</v>
      </c>
      <c r="R506" s="9">
        <v>45.478592999999996</v>
      </c>
      <c r="S506" s="9" t="s">
        <v>1059</v>
      </c>
      <c r="T506" s="9">
        <v>5007.7480310000001</v>
      </c>
      <c r="U506" s="9">
        <v>767074.460784</v>
      </c>
      <c r="V506" t="s">
        <v>935</v>
      </c>
    </row>
    <row r="507" spans="1:22" x14ac:dyDescent="0.25">
      <c r="A507" s="70" t="e">
        <f>VLOOKUP(B507,'Lake Assessments'!$D$2:$E$52,2,0)</f>
        <v>#N/A</v>
      </c>
      <c r="B507">
        <v>47009600</v>
      </c>
      <c r="C507" t="s">
        <v>1296</v>
      </c>
      <c r="D507" t="s">
        <v>878</v>
      </c>
      <c r="E507" s="107">
        <v>40014</v>
      </c>
      <c r="F507" s="9">
        <v>15</v>
      </c>
      <c r="G507" s="9">
        <v>20.655911</v>
      </c>
      <c r="H507" s="9">
        <v>25</v>
      </c>
      <c r="I507" s="9">
        <v>11.053286</v>
      </c>
      <c r="J507" s="9">
        <v>2</v>
      </c>
      <c r="K507" s="9">
        <v>15</v>
      </c>
      <c r="L507" s="9">
        <v>17</v>
      </c>
      <c r="M507" s="9">
        <v>20.655911</v>
      </c>
      <c r="N507" s="9">
        <v>21.100598999999999</v>
      </c>
      <c r="O507" s="9">
        <v>25</v>
      </c>
      <c r="P507" s="9">
        <v>41.666666999999997</v>
      </c>
      <c r="Q507" s="9">
        <v>11.053286</v>
      </c>
      <c r="R507" s="9">
        <v>13.444082999999999</v>
      </c>
      <c r="S507" s="9" t="s">
        <v>1059</v>
      </c>
      <c r="T507" s="9">
        <v>1917.036261</v>
      </c>
      <c r="U507" s="9">
        <v>151221.32852099999</v>
      </c>
      <c r="V507" t="s">
        <v>935</v>
      </c>
    </row>
    <row r="508" spans="1:22" x14ac:dyDescent="0.25">
      <c r="A508" s="70" t="e">
        <f>VLOOKUP(B508,'Lake Assessments'!$D$2:$E$52,2,0)</f>
        <v>#N/A</v>
      </c>
      <c r="B508">
        <v>47008700</v>
      </c>
      <c r="C508" t="s">
        <v>411</v>
      </c>
      <c r="D508" t="s">
        <v>878</v>
      </c>
      <c r="E508" s="107">
        <v>39316</v>
      </c>
      <c r="F508" s="9">
        <v>3</v>
      </c>
      <c r="G508" s="9">
        <v>6.9282029999999999</v>
      </c>
      <c r="H508" s="9">
        <v>-72.727272999999997</v>
      </c>
      <c r="I508" s="9">
        <v>-61.077509999999997</v>
      </c>
      <c r="J508" s="9">
        <v>1</v>
      </c>
      <c r="K508" s="9">
        <v>3</v>
      </c>
      <c r="L508" s="9">
        <v>3</v>
      </c>
      <c r="M508" s="9">
        <v>6.9282029999999999</v>
      </c>
      <c r="N508" s="9">
        <v>6.9282029999999999</v>
      </c>
      <c r="O508" s="9">
        <v>-72.727272999999997</v>
      </c>
      <c r="P508" s="9">
        <v>-72.727272999999997</v>
      </c>
      <c r="Q508" s="9">
        <v>-61.077509999999997</v>
      </c>
      <c r="R508" s="9">
        <v>-61.077509999999997</v>
      </c>
      <c r="S508" s="9" t="s">
        <v>1059</v>
      </c>
      <c r="T508" s="9">
        <v>2197.8512860000001</v>
      </c>
      <c r="U508" s="9">
        <v>276740.15562500001</v>
      </c>
      <c r="V508" t="s">
        <v>932</v>
      </c>
    </row>
    <row r="509" spans="1:22" x14ac:dyDescent="0.25">
      <c r="A509" s="70" t="e">
        <f>VLOOKUP(B509,'Lake Assessments'!$D$2:$E$52,2,0)</f>
        <v>#N/A</v>
      </c>
      <c r="B509">
        <v>47014900</v>
      </c>
      <c r="C509" t="s">
        <v>879</v>
      </c>
      <c r="D509" t="s">
        <v>878</v>
      </c>
      <c r="E509" s="107">
        <v>39301</v>
      </c>
      <c r="F509" s="9">
        <v>6</v>
      </c>
      <c r="G509" s="9">
        <v>13.880442</v>
      </c>
      <c r="H509" s="9">
        <v>-45.454545000000003</v>
      </c>
      <c r="I509" s="9">
        <v>-22.019988999999999</v>
      </c>
      <c r="J509" s="9">
        <v>1</v>
      </c>
      <c r="K509" s="9">
        <v>6</v>
      </c>
      <c r="L509" s="9">
        <v>6</v>
      </c>
      <c r="M509" s="9">
        <v>13.880442</v>
      </c>
      <c r="N509" s="9">
        <v>13.880442</v>
      </c>
      <c r="O509" s="9">
        <v>-45.454545000000003</v>
      </c>
      <c r="P509" s="9">
        <v>-45.454545000000003</v>
      </c>
      <c r="Q509" s="9">
        <v>-22.019988999999999</v>
      </c>
      <c r="R509" s="9">
        <v>-22.019988999999999</v>
      </c>
      <c r="S509" s="9" t="s">
        <v>1059</v>
      </c>
      <c r="T509" s="9">
        <v>1282.134761</v>
      </c>
      <c r="U509" s="9">
        <v>65640.997159000006</v>
      </c>
      <c r="V509" t="s">
        <v>932</v>
      </c>
    </row>
    <row r="510" spans="1:22" x14ac:dyDescent="0.25">
      <c r="A510" s="70" t="e">
        <f>VLOOKUP(B510,'Lake Assessments'!$D$2:$E$52,2,0)</f>
        <v>#N/A</v>
      </c>
      <c r="B510">
        <v>47011900</v>
      </c>
      <c r="C510" t="s">
        <v>1297</v>
      </c>
      <c r="D510" t="s">
        <v>878</v>
      </c>
      <c r="E510" s="107">
        <v>39287</v>
      </c>
      <c r="F510" s="9">
        <v>17</v>
      </c>
      <c r="G510" s="9">
        <v>23.040883999999998</v>
      </c>
      <c r="H510" s="9">
        <v>30.769231000000001</v>
      </c>
      <c r="I510" s="9">
        <v>23.213284999999999</v>
      </c>
      <c r="J510" s="9">
        <v>4</v>
      </c>
      <c r="K510" s="9">
        <v>17</v>
      </c>
      <c r="L510" s="9">
        <v>23</v>
      </c>
      <c r="M510" s="9">
        <v>23.040883999999998</v>
      </c>
      <c r="N510" s="9">
        <v>27.315387999999999</v>
      </c>
      <c r="O510" s="9">
        <v>30.769231000000001</v>
      </c>
      <c r="P510" s="9">
        <v>91.666667000000004</v>
      </c>
      <c r="Q510" s="9">
        <v>23.213284999999999</v>
      </c>
      <c r="R510" s="9">
        <v>46.856926000000001</v>
      </c>
      <c r="S510" s="9" t="s">
        <v>1059</v>
      </c>
      <c r="T510" s="9">
        <v>7793.2485409999999</v>
      </c>
      <c r="U510" s="9">
        <v>2402023.6496140002</v>
      </c>
      <c r="V510" t="s">
        <v>935</v>
      </c>
    </row>
    <row r="511" spans="1:22" x14ac:dyDescent="0.25">
      <c r="A511" s="70">
        <f>VLOOKUP(B511,'Lake Assessments'!$D$2:$E$52,2,0)</f>
        <v>1668</v>
      </c>
      <c r="B511">
        <v>47006200</v>
      </c>
      <c r="C511" t="s">
        <v>266</v>
      </c>
      <c r="D511" t="s">
        <v>878</v>
      </c>
      <c r="E511" s="107">
        <v>38922</v>
      </c>
      <c r="F511" s="9">
        <v>14</v>
      </c>
      <c r="G511" s="9">
        <v>19.242809000000001</v>
      </c>
      <c r="H511" s="9">
        <v>16.666667</v>
      </c>
      <c r="I511" s="9">
        <v>3.455965</v>
      </c>
      <c r="J511" s="9">
        <v>2</v>
      </c>
      <c r="K511" s="9">
        <v>8</v>
      </c>
      <c r="L511" s="9">
        <v>14</v>
      </c>
      <c r="M511" s="9">
        <v>12.727922</v>
      </c>
      <c r="N511" s="9">
        <v>19.242809000000001</v>
      </c>
      <c r="O511" s="9">
        <v>-33.333333000000003</v>
      </c>
      <c r="P511" s="9">
        <v>16.666667</v>
      </c>
      <c r="Q511" s="9">
        <v>-31.570311</v>
      </c>
      <c r="R511" s="9">
        <v>3.455965</v>
      </c>
      <c r="S511" s="9" t="s">
        <v>1059</v>
      </c>
      <c r="T511" s="9">
        <v>5015.7559080000001</v>
      </c>
      <c r="U511" s="9">
        <v>965505.45475000003</v>
      </c>
      <c r="V511" t="s">
        <v>935</v>
      </c>
    </row>
    <row r="512" spans="1:22" x14ac:dyDescent="0.25">
      <c r="A512" s="70" t="e">
        <f>VLOOKUP(B512,'Lake Assessments'!$D$2:$E$52,2,0)</f>
        <v>#N/A</v>
      </c>
      <c r="B512">
        <v>47009500</v>
      </c>
      <c r="C512" t="s">
        <v>984</v>
      </c>
      <c r="D512" t="s">
        <v>878</v>
      </c>
      <c r="E512" s="107">
        <v>41121</v>
      </c>
      <c r="F512" s="9">
        <v>12</v>
      </c>
      <c r="G512" s="9">
        <v>19.341234</v>
      </c>
      <c r="H512" s="9">
        <v>0</v>
      </c>
      <c r="I512" s="9">
        <v>3.9851290000000001</v>
      </c>
      <c r="J512" s="9">
        <v>3</v>
      </c>
      <c r="K512" s="9">
        <v>12</v>
      </c>
      <c r="L512" s="9">
        <v>18</v>
      </c>
      <c r="M512" s="9">
        <v>19.137156999999998</v>
      </c>
      <c r="N512" s="9">
        <v>21.213203</v>
      </c>
      <c r="O512" s="9">
        <v>0</v>
      </c>
      <c r="P512" s="9">
        <v>50</v>
      </c>
      <c r="Q512" s="9">
        <v>2.88794</v>
      </c>
      <c r="R512" s="9">
        <v>14.049481</v>
      </c>
      <c r="S512" s="9" t="s">
        <v>1059</v>
      </c>
      <c r="T512" s="9">
        <v>10609.808621</v>
      </c>
      <c r="U512" s="9">
        <v>2141066.7890460002</v>
      </c>
      <c r="V512" t="s">
        <v>935</v>
      </c>
    </row>
    <row r="513" spans="1:22" x14ac:dyDescent="0.25">
      <c r="A513" s="70" t="e">
        <f>VLOOKUP(B513,'Lake Assessments'!$D$2:$E$52,2,0)</f>
        <v>#N/A</v>
      </c>
      <c r="B513">
        <v>73002000</v>
      </c>
      <c r="C513" t="s">
        <v>1153</v>
      </c>
      <c r="D513" t="s">
        <v>878</v>
      </c>
      <c r="E513" s="107">
        <v>41131</v>
      </c>
      <c r="F513" s="9">
        <v>17</v>
      </c>
      <c r="G513" s="9">
        <v>26.193847999999999</v>
      </c>
      <c r="H513" s="9">
        <v>54.545454999999997</v>
      </c>
      <c r="I513" s="9">
        <v>47.156447</v>
      </c>
      <c r="J513" s="9">
        <v>1</v>
      </c>
      <c r="K513" s="9">
        <v>17</v>
      </c>
      <c r="L513" s="9">
        <v>17</v>
      </c>
      <c r="M513" s="9">
        <v>26.193847999999999</v>
      </c>
      <c r="N513" s="9">
        <v>26.193847999999999</v>
      </c>
      <c r="O513" s="9">
        <v>54.545454999999997</v>
      </c>
      <c r="P513" s="9">
        <v>54.545454999999997</v>
      </c>
      <c r="Q513" s="9">
        <v>47.156447</v>
      </c>
      <c r="R513" s="9">
        <v>47.156447</v>
      </c>
      <c r="S513" s="9" t="s">
        <v>1059</v>
      </c>
      <c r="T513" s="9">
        <v>3220.8611940000001</v>
      </c>
      <c r="U513" s="9">
        <v>568253.82855700003</v>
      </c>
      <c r="V513" t="s">
        <v>935</v>
      </c>
    </row>
    <row r="514" spans="1:22" x14ac:dyDescent="0.25">
      <c r="A514" s="70" t="e">
        <f>VLOOKUP(B514,'Lake Assessments'!$D$2:$E$52,2,0)</f>
        <v>#N/A</v>
      </c>
      <c r="B514">
        <v>73003800</v>
      </c>
      <c r="C514" t="s">
        <v>1298</v>
      </c>
      <c r="D514" t="s">
        <v>878</v>
      </c>
      <c r="E514" s="107">
        <v>38208</v>
      </c>
      <c r="F514" s="9">
        <v>24</v>
      </c>
      <c r="G514" s="9">
        <v>28.577380000000002</v>
      </c>
      <c r="H514" s="9">
        <v>100</v>
      </c>
      <c r="I514" s="9">
        <v>53.641829999999999</v>
      </c>
      <c r="J514" s="9">
        <v>1</v>
      </c>
      <c r="K514" s="9">
        <v>24</v>
      </c>
      <c r="L514" s="9">
        <v>24</v>
      </c>
      <c r="M514" s="9">
        <v>28.577380000000002</v>
      </c>
      <c r="N514" s="9">
        <v>28.577380000000002</v>
      </c>
      <c r="O514" s="9">
        <v>100</v>
      </c>
      <c r="P514" s="9">
        <v>100</v>
      </c>
      <c r="Q514" s="9">
        <v>53.641829999999999</v>
      </c>
      <c r="R514" s="9">
        <v>53.641829999999999</v>
      </c>
      <c r="S514" s="9" t="s">
        <v>1059</v>
      </c>
      <c r="T514" s="9">
        <v>4795.7788570000002</v>
      </c>
      <c r="U514" s="9">
        <v>728058.04634400003</v>
      </c>
      <c r="V514" t="s">
        <v>935</v>
      </c>
    </row>
    <row r="515" spans="1:22" x14ac:dyDescent="0.25">
      <c r="A515" s="70" t="e">
        <f>VLOOKUP(B515,'Lake Assessments'!$D$2:$E$52,2,0)</f>
        <v>#N/A</v>
      </c>
      <c r="B515">
        <v>86025100</v>
      </c>
      <c r="C515" t="s">
        <v>1079</v>
      </c>
      <c r="D515" t="s">
        <v>878</v>
      </c>
      <c r="E515" s="107">
        <v>39293</v>
      </c>
      <c r="F515" s="9">
        <v>20</v>
      </c>
      <c r="G515" s="9">
        <v>24.820354999999999</v>
      </c>
      <c r="H515" s="9">
        <v>66.666667000000004</v>
      </c>
      <c r="I515" s="9">
        <v>33.442765999999999</v>
      </c>
      <c r="J515" s="9">
        <v>2</v>
      </c>
      <c r="K515" s="9">
        <v>20</v>
      </c>
      <c r="L515" s="9">
        <v>25</v>
      </c>
      <c r="M515" s="9">
        <v>24.820354999999999</v>
      </c>
      <c r="N515" s="9">
        <v>28</v>
      </c>
      <c r="O515" s="9">
        <v>66.666667000000004</v>
      </c>
      <c r="P515" s="9">
        <v>108.333333</v>
      </c>
      <c r="Q515" s="9">
        <v>33.442765999999999</v>
      </c>
      <c r="R515" s="9">
        <v>50.537633999999997</v>
      </c>
      <c r="S515" s="9" t="s">
        <v>1059</v>
      </c>
      <c r="T515" s="9">
        <v>6718.0388650000004</v>
      </c>
      <c r="U515" s="9">
        <v>2415979.5635529999</v>
      </c>
      <c r="V515" t="s">
        <v>935</v>
      </c>
    </row>
    <row r="516" spans="1:22" x14ac:dyDescent="0.25">
      <c r="A516" s="70">
        <f>VLOOKUP(B516,'Lake Assessments'!$D$2:$E$52,2,0)</f>
        <v>1743</v>
      </c>
      <c r="B516">
        <v>43004000</v>
      </c>
      <c r="C516" t="s">
        <v>337</v>
      </c>
      <c r="D516" t="s">
        <v>878</v>
      </c>
      <c r="E516" s="107">
        <v>39279</v>
      </c>
      <c r="F516" s="9">
        <v>4</v>
      </c>
      <c r="G516" s="9">
        <v>8.5</v>
      </c>
      <c r="H516" s="9">
        <v>0</v>
      </c>
      <c r="I516" s="9">
        <v>10.389609999999999</v>
      </c>
      <c r="J516" s="9">
        <v>2</v>
      </c>
      <c r="K516" s="9">
        <v>4</v>
      </c>
      <c r="L516" s="9">
        <v>6</v>
      </c>
      <c r="M516" s="9">
        <v>8.5</v>
      </c>
      <c r="N516" s="9">
        <v>14.288690000000001</v>
      </c>
      <c r="O516" s="9">
        <v>0</v>
      </c>
      <c r="P516" s="9">
        <v>50</v>
      </c>
      <c r="Q516" s="9">
        <v>10.389609999999999</v>
      </c>
      <c r="R516" s="9">
        <v>85.567404999999994</v>
      </c>
      <c r="S516" s="9" t="s">
        <v>931</v>
      </c>
      <c r="T516" s="9">
        <v>4637.5771199999999</v>
      </c>
      <c r="U516" s="9">
        <v>1422776.0919860001</v>
      </c>
      <c r="V516" t="s">
        <v>935</v>
      </c>
    </row>
    <row r="517" spans="1:22" x14ac:dyDescent="0.25">
      <c r="A517" s="70" t="e">
        <f>VLOOKUP(B517,'Lake Assessments'!$D$2:$E$52,2,0)</f>
        <v>#N/A</v>
      </c>
      <c r="B517">
        <v>73003500</v>
      </c>
      <c r="C517" t="s">
        <v>1029</v>
      </c>
      <c r="D517" t="s">
        <v>878</v>
      </c>
      <c r="E517" s="107">
        <v>40766</v>
      </c>
      <c r="F517" s="9">
        <v>13</v>
      </c>
      <c r="G517" s="9">
        <v>19.414507</v>
      </c>
      <c r="H517" s="9">
        <v>18.181818</v>
      </c>
      <c r="I517" s="9">
        <v>9.0702630000000006</v>
      </c>
      <c r="J517" s="9">
        <v>2</v>
      </c>
      <c r="K517" s="9">
        <v>13</v>
      </c>
      <c r="L517" s="9">
        <v>13</v>
      </c>
      <c r="M517" s="9">
        <v>19.414507</v>
      </c>
      <c r="N517" s="9">
        <v>19.969207000000001</v>
      </c>
      <c r="O517" s="9">
        <v>18.181818</v>
      </c>
      <c r="P517" s="9">
        <v>18.181818</v>
      </c>
      <c r="Q517" s="9">
        <v>9.0702630000000006</v>
      </c>
      <c r="R517" s="9">
        <v>12.186557000000001</v>
      </c>
      <c r="S517" s="9" t="s">
        <v>1059</v>
      </c>
      <c r="T517" s="9">
        <v>4354.1251570000004</v>
      </c>
      <c r="U517" s="9">
        <v>813478.88332599995</v>
      </c>
      <c r="V517" t="s">
        <v>935</v>
      </c>
    </row>
    <row r="518" spans="1:22" x14ac:dyDescent="0.25">
      <c r="A518" s="70" t="e">
        <f>VLOOKUP(B518,'Lake Assessments'!$D$2:$E$52,2,0)</f>
        <v>#N/A</v>
      </c>
      <c r="B518">
        <v>86021000</v>
      </c>
      <c r="C518" t="s">
        <v>1125</v>
      </c>
      <c r="D518" t="s">
        <v>878</v>
      </c>
      <c r="E518" s="107">
        <v>40372</v>
      </c>
      <c r="F518" s="9">
        <v>3</v>
      </c>
      <c r="G518" s="9">
        <v>10.392305</v>
      </c>
      <c r="H518" s="9">
        <v>-72.727272999999997</v>
      </c>
      <c r="I518" s="9">
        <v>-41.616264999999999</v>
      </c>
      <c r="J518" s="9">
        <v>2</v>
      </c>
      <c r="K518" s="9">
        <v>3</v>
      </c>
      <c r="L518" s="9">
        <v>5</v>
      </c>
      <c r="M518" s="9">
        <v>10.392305</v>
      </c>
      <c r="N518" s="9">
        <v>12.969194</v>
      </c>
      <c r="O518" s="9">
        <v>-72.727272999999997</v>
      </c>
      <c r="P518" s="9">
        <v>-54.545454999999997</v>
      </c>
      <c r="Q518" s="9">
        <v>-41.616264999999999</v>
      </c>
      <c r="R518" s="9">
        <v>-27.139358000000001</v>
      </c>
      <c r="S518" s="9" t="s">
        <v>1059</v>
      </c>
      <c r="T518" s="9">
        <v>1691.097516</v>
      </c>
      <c r="U518" s="9">
        <v>179289.261696</v>
      </c>
      <c r="V518" t="s">
        <v>932</v>
      </c>
    </row>
    <row r="519" spans="1:22" x14ac:dyDescent="0.25">
      <c r="A519" s="70" t="e">
        <f>VLOOKUP(B519,'Lake Assessments'!$D$2:$E$52,2,0)</f>
        <v>#N/A</v>
      </c>
      <c r="B519">
        <v>86024300</v>
      </c>
      <c r="C519" t="s">
        <v>1300</v>
      </c>
      <c r="D519" t="s">
        <v>878</v>
      </c>
      <c r="E519" s="107">
        <v>38565</v>
      </c>
      <c r="F519" s="9">
        <v>29</v>
      </c>
      <c r="G519" s="9">
        <v>31.568207000000001</v>
      </c>
      <c r="H519" s="9">
        <v>141.66666699999999</v>
      </c>
      <c r="I519" s="9">
        <v>69.721546000000004</v>
      </c>
      <c r="J519" s="9">
        <v>2</v>
      </c>
      <c r="K519" s="9">
        <v>23</v>
      </c>
      <c r="L519" s="9">
        <v>29</v>
      </c>
      <c r="M519" s="9">
        <v>28.149446000000001</v>
      </c>
      <c r="N519" s="9">
        <v>31.568207000000001</v>
      </c>
      <c r="O519" s="9">
        <v>91.666667000000004</v>
      </c>
      <c r="P519" s="9">
        <v>141.66666699999999</v>
      </c>
      <c r="Q519" s="9">
        <v>51.341107000000001</v>
      </c>
      <c r="R519" s="9">
        <v>69.721546000000004</v>
      </c>
      <c r="S519" s="9" t="s">
        <v>1059</v>
      </c>
      <c r="T519" s="9">
        <v>3592.6014</v>
      </c>
      <c r="U519" s="9">
        <v>289228.78478099999</v>
      </c>
      <c r="V519" t="s">
        <v>935</v>
      </c>
    </row>
    <row r="520" spans="1:22" x14ac:dyDescent="0.25">
      <c r="A520" s="70" t="e">
        <f>VLOOKUP(B520,'Lake Assessments'!$D$2:$E$52,2,0)</f>
        <v>#N/A</v>
      </c>
      <c r="B520">
        <v>86026400</v>
      </c>
      <c r="C520" t="s">
        <v>1301</v>
      </c>
      <c r="D520" t="s">
        <v>878</v>
      </c>
      <c r="E520" s="107">
        <v>38516</v>
      </c>
      <c r="F520" s="9">
        <v>16</v>
      </c>
      <c r="G520" s="9">
        <v>21.5</v>
      </c>
      <c r="H520" s="9">
        <v>33.333333000000003</v>
      </c>
      <c r="I520" s="9">
        <v>15.591398</v>
      </c>
      <c r="J520" s="9">
        <v>1</v>
      </c>
      <c r="K520" s="9">
        <v>16</v>
      </c>
      <c r="L520" s="9">
        <v>16</v>
      </c>
      <c r="M520" s="9">
        <v>21.5</v>
      </c>
      <c r="N520" s="9">
        <v>21.5</v>
      </c>
      <c r="O520" s="9">
        <v>33.333333000000003</v>
      </c>
      <c r="P520" s="9">
        <v>33.333333000000003</v>
      </c>
      <c r="Q520" s="9">
        <v>15.591398</v>
      </c>
      <c r="R520" s="9">
        <v>15.591398</v>
      </c>
      <c r="S520" s="9" t="s">
        <v>1059</v>
      </c>
      <c r="T520" s="9">
        <v>2709.7215540000002</v>
      </c>
      <c r="U520" s="9">
        <v>405448.72569799999</v>
      </c>
      <c r="V520" t="s">
        <v>935</v>
      </c>
    </row>
    <row r="521" spans="1:22" x14ac:dyDescent="0.25">
      <c r="A521" s="70" t="e">
        <f>VLOOKUP(B521,'Lake Assessments'!$D$2:$E$52,2,0)</f>
        <v>#N/A</v>
      </c>
      <c r="B521">
        <v>47003200</v>
      </c>
      <c r="C521" t="s">
        <v>1302</v>
      </c>
      <c r="D521" t="s">
        <v>878</v>
      </c>
      <c r="E521" s="107">
        <v>41808</v>
      </c>
      <c r="F521" s="9">
        <v>11</v>
      </c>
      <c r="G521" s="9">
        <v>17.487658</v>
      </c>
      <c r="H521" s="9">
        <v>-8.3333329999999997</v>
      </c>
      <c r="I521" s="9">
        <v>-5.9803329999999999</v>
      </c>
      <c r="J521" s="9">
        <v>8</v>
      </c>
      <c r="K521" s="9">
        <v>5</v>
      </c>
      <c r="L521" s="9">
        <v>11</v>
      </c>
      <c r="M521" s="9">
        <v>8.0498449999999995</v>
      </c>
      <c r="N521" s="9">
        <v>17.789169000000001</v>
      </c>
      <c r="O521" s="9">
        <v>-58.333333000000003</v>
      </c>
      <c r="P521" s="9">
        <v>-8.3333329999999997</v>
      </c>
      <c r="Q521" s="9">
        <v>-56.721265000000002</v>
      </c>
      <c r="R521" s="9">
        <v>-4.359305</v>
      </c>
      <c r="S521" s="9" t="s">
        <v>1059</v>
      </c>
      <c r="T521" s="9">
        <v>5480.9793680000002</v>
      </c>
      <c r="U521" s="9">
        <v>820788.56932000001</v>
      </c>
      <c r="V521" t="s">
        <v>932</v>
      </c>
    </row>
    <row r="522" spans="1:22" x14ac:dyDescent="0.25">
      <c r="A522" s="70" t="e">
        <f>VLOOKUP(B522,'Lake Assessments'!$D$2:$E$52,2,0)</f>
        <v>#N/A</v>
      </c>
      <c r="B522">
        <v>86028900</v>
      </c>
      <c r="C522" t="s">
        <v>1303</v>
      </c>
      <c r="D522" t="s">
        <v>878</v>
      </c>
      <c r="E522" s="107">
        <v>37459</v>
      </c>
      <c r="F522" s="9">
        <v>28</v>
      </c>
      <c r="G522" s="9">
        <v>31.560033000000001</v>
      </c>
      <c r="H522" s="9">
        <v>133.33333300000001</v>
      </c>
      <c r="I522" s="9">
        <v>69.677599000000001</v>
      </c>
      <c r="J522" s="9">
        <v>1</v>
      </c>
      <c r="K522" s="9">
        <v>28</v>
      </c>
      <c r="L522" s="9">
        <v>28</v>
      </c>
      <c r="M522" s="9">
        <v>31.560033000000001</v>
      </c>
      <c r="N522" s="9">
        <v>31.560033000000001</v>
      </c>
      <c r="O522" s="9">
        <v>133.33333300000001</v>
      </c>
      <c r="P522" s="9">
        <v>133.33333300000001</v>
      </c>
      <c r="Q522" s="9">
        <v>69.677599000000001</v>
      </c>
      <c r="R522" s="9">
        <v>69.677599000000001</v>
      </c>
      <c r="S522" s="9" t="s">
        <v>1059</v>
      </c>
      <c r="T522" s="9">
        <v>9597.5011809999996</v>
      </c>
      <c r="U522" s="9">
        <v>2709062.5609820001</v>
      </c>
      <c r="V522" t="s">
        <v>935</v>
      </c>
    </row>
    <row r="523" spans="1:22" x14ac:dyDescent="0.25">
      <c r="A523" s="70" t="e">
        <f>VLOOKUP(B523,'Lake Assessments'!$D$2:$E$52,2,0)</f>
        <v>#N/A</v>
      </c>
      <c r="B523">
        <v>86028100</v>
      </c>
      <c r="C523" t="s">
        <v>1304</v>
      </c>
      <c r="D523" t="s">
        <v>878</v>
      </c>
      <c r="E523" s="107">
        <v>38531</v>
      </c>
      <c r="F523" s="9">
        <v>18</v>
      </c>
      <c r="G523" s="9">
        <v>21.684608000000001</v>
      </c>
      <c r="H523" s="9">
        <v>50</v>
      </c>
      <c r="I523" s="9">
        <v>16.583914</v>
      </c>
      <c r="J523" s="9">
        <v>2</v>
      </c>
      <c r="K523" s="9">
        <v>11</v>
      </c>
      <c r="L523" s="9">
        <v>18</v>
      </c>
      <c r="M523" s="9">
        <v>16.583124000000002</v>
      </c>
      <c r="N523" s="9">
        <v>21.684608000000001</v>
      </c>
      <c r="O523" s="9">
        <v>-8.3333329999999997</v>
      </c>
      <c r="P523" s="9">
        <v>50</v>
      </c>
      <c r="Q523" s="9">
        <v>-10.84342</v>
      </c>
      <c r="R523" s="9">
        <v>16.583914</v>
      </c>
      <c r="S523" s="9" t="s">
        <v>1059</v>
      </c>
      <c r="T523" s="9">
        <v>5030.5486840000003</v>
      </c>
      <c r="U523" s="9">
        <v>546978.19158400001</v>
      </c>
      <c r="V523" t="s">
        <v>935</v>
      </c>
    </row>
    <row r="524" spans="1:22" x14ac:dyDescent="0.25">
      <c r="A524" s="70" t="e">
        <f>VLOOKUP(B524,'Lake Assessments'!$D$2:$E$52,2,0)</f>
        <v>#N/A</v>
      </c>
      <c r="B524">
        <v>47003800</v>
      </c>
      <c r="C524" t="s">
        <v>1305</v>
      </c>
      <c r="D524" t="s">
        <v>878</v>
      </c>
      <c r="E524" s="107">
        <v>39307</v>
      </c>
      <c r="F524" s="9">
        <v>1</v>
      </c>
      <c r="G524" s="9">
        <v>3</v>
      </c>
      <c r="H524" s="9">
        <v>-91.666667000000004</v>
      </c>
      <c r="I524" s="9">
        <v>-83.870968000000005</v>
      </c>
      <c r="J524" s="9">
        <v>2</v>
      </c>
      <c r="K524" s="9">
        <v>1</v>
      </c>
      <c r="L524" s="9">
        <v>9</v>
      </c>
      <c r="M524" s="9">
        <v>3</v>
      </c>
      <c r="N524" s="9">
        <v>11</v>
      </c>
      <c r="O524" s="9">
        <v>-91.666667000000004</v>
      </c>
      <c r="P524" s="9">
        <v>-25</v>
      </c>
      <c r="Q524" s="9">
        <v>-83.870968000000005</v>
      </c>
      <c r="R524" s="9">
        <v>-40.860214999999997</v>
      </c>
      <c r="S524" s="9" t="s">
        <v>1059</v>
      </c>
      <c r="T524" s="9">
        <v>10159.598671</v>
      </c>
      <c r="U524" s="9">
        <v>2767447.8722390002</v>
      </c>
      <c r="V524" t="s">
        <v>932</v>
      </c>
    </row>
    <row r="525" spans="1:22" x14ac:dyDescent="0.25">
      <c r="A525" s="70" t="e">
        <f>VLOOKUP(B525,'Lake Assessments'!$D$2:$E$52,2,0)</f>
        <v>#N/A</v>
      </c>
      <c r="B525">
        <v>86027100</v>
      </c>
      <c r="C525" t="s">
        <v>1306</v>
      </c>
      <c r="D525" t="s">
        <v>878</v>
      </c>
      <c r="E525" s="107">
        <v>42191</v>
      </c>
      <c r="F525" s="9">
        <v>31</v>
      </c>
      <c r="G525" s="9">
        <v>34.484217999999998</v>
      </c>
      <c r="H525" s="9">
        <v>158.33333300000001</v>
      </c>
      <c r="I525" s="9">
        <v>85.399021000000005</v>
      </c>
      <c r="J525" s="9">
        <v>4</v>
      </c>
      <c r="K525" s="9">
        <v>20</v>
      </c>
      <c r="L525" s="9">
        <v>31</v>
      </c>
      <c r="M525" s="9">
        <v>27.495453999999999</v>
      </c>
      <c r="N525" s="9">
        <v>34.484217999999998</v>
      </c>
      <c r="O525" s="9">
        <v>66.666667000000004</v>
      </c>
      <c r="P525" s="9">
        <v>158.33333300000001</v>
      </c>
      <c r="Q525" s="9">
        <v>47.825021999999997</v>
      </c>
      <c r="R525" s="9">
        <v>85.399021000000005</v>
      </c>
      <c r="S525" s="9" t="s">
        <v>1059</v>
      </c>
      <c r="T525" s="9">
        <v>4124.2575850000003</v>
      </c>
      <c r="U525" s="9">
        <v>354014.00304699998</v>
      </c>
      <c r="V525" t="s">
        <v>935</v>
      </c>
    </row>
    <row r="526" spans="1:22" x14ac:dyDescent="0.25">
      <c r="A526" s="70" t="e">
        <f>VLOOKUP(B526,'Lake Assessments'!$D$2:$E$52,2,0)</f>
        <v>#N/A</v>
      </c>
      <c r="B526">
        <v>86022100</v>
      </c>
      <c r="C526" t="s">
        <v>1307</v>
      </c>
      <c r="D526" t="s">
        <v>878</v>
      </c>
      <c r="E526" s="107">
        <v>42242</v>
      </c>
      <c r="F526" s="9">
        <v>7</v>
      </c>
      <c r="G526" s="9">
        <v>9.4491119999999995</v>
      </c>
      <c r="H526" s="9">
        <v>-46.153846000000001</v>
      </c>
      <c r="I526" s="9">
        <v>-49.469990000000003</v>
      </c>
      <c r="J526" s="9">
        <v>3</v>
      </c>
      <c r="K526" s="9">
        <v>7</v>
      </c>
      <c r="L526" s="9">
        <v>15</v>
      </c>
      <c r="M526" s="9">
        <v>9.4491119999999995</v>
      </c>
      <c r="N526" s="9">
        <v>20.914110000000001</v>
      </c>
      <c r="O526" s="9">
        <v>-46.153846000000001</v>
      </c>
      <c r="P526" s="9">
        <v>25</v>
      </c>
      <c r="Q526" s="9">
        <v>-49.469990000000003</v>
      </c>
      <c r="R526" s="9">
        <v>12.441452</v>
      </c>
      <c r="S526" s="9" t="s">
        <v>1059</v>
      </c>
      <c r="T526" s="9">
        <v>2874.0562410000002</v>
      </c>
      <c r="U526" s="9">
        <v>496771.38025799999</v>
      </c>
      <c r="V526" t="s">
        <v>932</v>
      </c>
    </row>
    <row r="527" spans="1:22" x14ac:dyDescent="0.25">
      <c r="A527" s="70" t="e">
        <f>VLOOKUP(B527,'Lake Assessments'!$D$2:$E$52,2,0)</f>
        <v>#N/A</v>
      </c>
      <c r="B527">
        <v>86021100</v>
      </c>
      <c r="C527" t="s">
        <v>1308</v>
      </c>
      <c r="D527" t="s">
        <v>878</v>
      </c>
      <c r="E527" s="107">
        <v>39300</v>
      </c>
      <c r="F527" s="9">
        <v>5</v>
      </c>
      <c r="G527" s="9">
        <v>9.3914860000000004</v>
      </c>
      <c r="H527" s="9">
        <v>-54.545454999999997</v>
      </c>
      <c r="I527" s="9">
        <v>-47.238844999999998</v>
      </c>
      <c r="J527" s="9">
        <v>1</v>
      </c>
      <c r="K527" s="9">
        <v>5</v>
      </c>
      <c r="L527" s="9">
        <v>5</v>
      </c>
      <c r="M527" s="9">
        <v>9.3914860000000004</v>
      </c>
      <c r="N527" s="9">
        <v>9.3914860000000004</v>
      </c>
      <c r="O527" s="9">
        <v>-54.545454999999997</v>
      </c>
      <c r="P527" s="9">
        <v>-54.545454999999997</v>
      </c>
      <c r="Q527" s="9">
        <v>-47.238844999999998</v>
      </c>
      <c r="R527" s="9">
        <v>-47.238844999999998</v>
      </c>
      <c r="S527" s="9" t="s">
        <v>1059</v>
      </c>
      <c r="T527" s="9">
        <v>4439.7357149999998</v>
      </c>
      <c r="U527" s="9">
        <v>406061.54382999998</v>
      </c>
      <c r="V527" t="s">
        <v>932</v>
      </c>
    </row>
    <row r="528" spans="1:22" x14ac:dyDescent="0.25">
      <c r="A528" s="70" t="e">
        <f>VLOOKUP(B528,'Lake Assessments'!$D$2:$E$52,2,0)</f>
        <v>#N/A</v>
      </c>
      <c r="B528">
        <v>73001500</v>
      </c>
      <c r="C528" t="s">
        <v>893</v>
      </c>
      <c r="D528" t="s">
        <v>878</v>
      </c>
      <c r="E528" s="107">
        <v>40770</v>
      </c>
      <c r="F528" s="9">
        <v>22</v>
      </c>
      <c r="G528" s="9">
        <v>25.584085999999999</v>
      </c>
      <c r="H528" s="9">
        <v>83.333332999999996</v>
      </c>
      <c r="I528" s="9">
        <v>37.548848999999997</v>
      </c>
      <c r="J528" s="9">
        <v>2</v>
      </c>
      <c r="K528" s="9">
        <v>22</v>
      </c>
      <c r="L528" s="9">
        <v>27</v>
      </c>
      <c r="M528" s="9">
        <v>25.584085999999999</v>
      </c>
      <c r="N528" s="9">
        <v>32.331614999999999</v>
      </c>
      <c r="O528" s="9">
        <v>83.333332999999996</v>
      </c>
      <c r="P528" s="9">
        <v>125</v>
      </c>
      <c r="Q528" s="9">
        <v>37.548848999999997</v>
      </c>
      <c r="R528" s="9">
        <v>73.825886999999994</v>
      </c>
      <c r="S528" s="9" t="s">
        <v>1059</v>
      </c>
      <c r="T528" s="9">
        <v>3142.6936099999998</v>
      </c>
      <c r="U528" s="9">
        <v>371310.192446</v>
      </c>
      <c r="V528" t="s">
        <v>935</v>
      </c>
    </row>
    <row r="529" spans="1:22" x14ac:dyDescent="0.25">
      <c r="A529" s="70" t="e">
        <f>VLOOKUP(B529,'Lake Assessments'!$D$2:$E$52,2,0)</f>
        <v>#N/A</v>
      </c>
      <c r="B529">
        <v>86025500</v>
      </c>
      <c r="C529" t="s">
        <v>1230</v>
      </c>
      <c r="D529" t="s">
        <v>878</v>
      </c>
      <c r="E529" s="107">
        <v>41452</v>
      </c>
      <c r="F529" s="9">
        <v>7</v>
      </c>
      <c r="G529" s="9">
        <v>12.472828</v>
      </c>
      <c r="H529" s="9">
        <v>-36.363636</v>
      </c>
      <c r="I529" s="9">
        <v>-29.927935000000002</v>
      </c>
      <c r="J529" s="9">
        <v>3</v>
      </c>
      <c r="K529" s="9">
        <v>5</v>
      </c>
      <c r="L529" s="9">
        <v>8</v>
      </c>
      <c r="M529" s="9">
        <v>11.180339999999999</v>
      </c>
      <c r="N529" s="9">
        <v>15.556349000000001</v>
      </c>
      <c r="O529" s="9">
        <v>-54.545454999999997</v>
      </c>
      <c r="P529" s="9">
        <v>-27.272727</v>
      </c>
      <c r="Q529" s="9">
        <v>-37.189101999999998</v>
      </c>
      <c r="R529" s="9">
        <v>-12.60478</v>
      </c>
      <c r="S529" s="9" t="s">
        <v>1059</v>
      </c>
      <c r="T529" s="9">
        <v>4989.8865939999996</v>
      </c>
      <c r="U529" s="9">
        <v>611094.21838199999</v>
      </c>
      <c r="V529" t="s">
        <v>932</v>
      </c>
    </row>
    <row r="530" spans="1:22" x14ac:dyDescent="0.25">
      <c r="A530" s="70" t="e">
        <f>VLOOKUP(B530,'Lake Assessments'!$D$2:$E$52,2,0)</f>
        <v>#N/A</v>
      </c>
      <c r="B530">
        <v>86025200</v>
      </c>
      <c r="C530" t="s">
        <v>1309</v>
      </c>
      <c r="D530" t="s">
        <v>878</v>
      </c>
      <c r="E530" s="107">
        <v>42226</v>
      </c>
      <c r="F530" s="9">
        <v>12</v>
      </c>
      <c r="G530" s="9">
        <v>18.186533000000001</v>
      </c>
      <c r="H530" s="9">
        <v>-7.6923079999999997</v>
      </c>
      <c r="I530" s="9">
        <v>-2.7458100000000001</v>
      </c>
      <c r="J530" s="9">
        <v>3</v>
      </c>
      <c r="K530" s="9">
        <v>12</v>
      </c>
      <c r="L530" s="9">
        <v>35</v>
      </c>
      <c r="M530" s="9">
        <v>18.186533000000001</v>
      </c>
      <c r="N530" s="9">
        <v>36.679695000000002</v>
      </c>
      <c r="O530" s="9">
        <v>-7.6923079999999997</v>
      </c>
      <c r="P530" s="9">
        <v>191.66666699999999</v>
      </c>
      <c r="Q530" s="9">
        <v>-2.7458100000000001</v>
      </c>
      <c r="R530" s="9">
        <v>97.202658999999997</v>
      </c>
      <c r="S530" s="9" t="s">
        <v>1059</v>
      </c>
      <c r="T530" s="9">
        <v>56055.608507999998</v>
      </c>
      <c r="U530" s="9">
        <v>12781061.088792</v>
      </c>
      <c r="V530" t="s">
        <v>932</v>
      </c>
    </row>
    <row r="531" spans="1:22" x14ac:dyDescent="0.25">
      <c r="A531" s="70" t="e">
        <f>VLOOKUP(B531,'Lake Assessments'!$D$2:$E$52,2,0)</f>
        <v>#N/A</v>
      </c>
      <c r="B531">
        <v>86028400</v>
      </c>
      <c r="C531" t="s">
        <v>973</v>
      </c>
      <c r="D531" t="s">
        <v>878</v>
      </c>
      <c r="E531" s="107">
        <v>38544</v>
      </c>
      <c r="F531" s="9">
        <v>23</v>
      </c>
      <c r="G531" s="9">
        <v>24.604700999999999</v>
      </c>
      <c r="H531" s="9">
        <v>91.666667000000004</v>
      </c>
      <c r="I531" s="9">
        <v>32.283338000000001</v>
      </c>
      <c r="J531" s="9">
        <v>2</v>
      </c>
      <c r="K531" s="9">
        <v>23</v>
      </c>
      <c r="L531" s="9">
        <v>24</v>
      </c>
      <c r="M531" s="9">
        <v>24.604700999999999</v>
      </c>
      <c r="N531" s="9">
        <v>26.536138999999999</v>
      </c>
      <c r="O531" s="9">
        <v>91.666667000000004</v>
      </c>
      <c r="P531" s="9">
        <v>100</v>
      </c>
      <c r="Q531" s="9">
        <v>32.283338000000001</v>
      </c>
      <c r="R531" s="9">
        <v>42.667413000000003</v>
      </c>
      <c r="S531" s="9" t="s">
        <v>1059</v>
      </c>
      <c r="T531" s="9">
        <v>7664.278198</v>
      </c>
      <c r="U531" s="9">
        <v>757257.48030000005</v>
      </c>
      <c r="V531" t="s">
        <v>935</v>
      </c>
    </row>
    <row r="532" spans="1:22" x14ac:dyDescent="0.25">
      <c r="A532" s="70" t="e">
        <f>VLOOKUP(B532,'Lake Assessments'!$D$2:$E$52,2,0)</f>
        <v>#N/A</v>
      </c>
      <c r="B532">
        <v>86029300</v>
      </c>
      <c r="C532" t="s">
        <v>1310</v>
      </c>
      <c r="D532" t="s">
        <v>878</v>
      </c>
      <c r="E532" s="107">
        <v>41850</v>
      </c>
      <c r="F532" s="9">
        <v>12</v>
      </c>
      <c r="G532" s="9">
        <v>15.011107000000001</v>
      </c>
      <c r="H532" s="9">
        <v>-7.6923079999999997</v>
      </c>
      <c r="I532" s="9">
        <v>-19.726700999999998</v>
      </c>
      <c r="J532" s="9">
        <v>3</v>
      </c>
      <c r="K532" s="9">
        <v>8</v>
      </c>
      <c r="L532" s="9">
        <v>13</v>
      </c>
      <c r="M532" s="9">
        <v>11.667261999999999</v>
      </c>
      <c r="N532" s="9">
        <v>17.473056</v>
      </c>
      <c r="O532" s="9">
        <v>-33.333333000000003</v>
      </c>
      <c r="P532" s="9">
        <v>8.3333329999999997</v>
      </c>
      <c r="Q532" s="9">
        <v>-37.272786000000004</v>
      </c>
      <c r="R532" s="9">
        <v>-6.0588379999999997</v>
      </c>
      <c r="S532" s="9" t="s">
        <v>1059</v>
      </c>
      <c r="T532" s="9">
        <v>8129.089935</v>
      </c>
      <c r="U532" s="9">
        <v>2573292.9812909998</v>
      </c>
      <c r="V532" t="s">
        <v>932</v>
      </c>
    </row>
    <row r="533" spans="1:22" x14ac:dyDescent="0.25">
      <c r="A533" s="70" t="e">
        <f>VLOOKUP(B533,'Lake Assessments'!$D$2:$E$52,2,0)</f>
        <v>#N/A</v>
      </c>
      <c r="B533">
        <v>86021700</v>
      </c>
      <c r="C533" t="s">
        <v>1311</v>
      </c>
      <c r="D533" t="s">
        <v>878</v>
      </c>
      <c r="E533" s="107">
        <v>42240</v>
      </c>
      <c r="F533" s="9">
        <v>10</v>
      </c>
      <c r="G533" s="9">
        <v>15.811388000000001</v>
      </c>
      <c r="H533" s="9">
        <v>-23.076923000000001</v>
      </c>
      <c r="I533" s="9">
        <v>-15.447120999999999</v>
      </c>
      <c r="J533" s="9">
        <v>3</v>
      </c>
      <c r="K533" s="9">
        <v>10</v>
      </c>
      <c r="L533" s="9">
        <v>19</v>
      </c>
      <c r="M533" s="9">
        <v>15.811388000000001</v>
      </c>
      <c r="N533" s="9">
        <v>23.859235999999999</v>
      </c>
      <c r="O533" s="9">
        <v>-23.076923000000001</v>
      </c>
      <c r="P533" s="9">
        <v>58.333333000000003</v>
      </c>
      <c r="Q533" s="9">
        <v>-15.447120999999999</v>
      </c>
      <c r="R533" s="9">
        <v>28.275463999999999</v>
      </c>
      <c r="S533" s="9" t="s">
        <v>1059</v>
      </c>
      <c r="T533" s="9">
        <v>6109.2401120000004</v>
      </c>
      <c r="U533" s="9">
        <v>1464596.429367</v>
      </c>
      <c r="V533" t="s">
        <v>932</v>
      </c>
    </row>
    <row r="534" spans="1:22" x14ac:dyDescent="0.25">
      <c r="A534" s="70" t="e">
        <f>VLOOKUP(B534,'Lake Assessments'!$D$2:$E$52,2,0)</f>
        <v>#N/A</v>
      </c>
      <c r="B534">
        <v>47002600</v>
      </c>
      <c r="C534" t="s">
        <v>615</v>
      </c>
      <c r="D534" t="s">
        <v>878</v>
      </c>
      <c r="E534" s="107">
        <v>41807</v>
      </c>
      <c r="F534" s="9">
        <v>23</v>
      </c>
      <c r="G534" s="9">
        <v>27.732417000000002</v>
      </c>
      <c r="H534" s="9">
        <v>91.666667000000004</v>
      </c>
      <c r="I534" s="9">
        <v>49.099017000000003</v>
      </c>
      <c r="J534" s="9">
        <v>8</v>
      </c>
      <c r="K534" s="9">
        <v>7</v>
      </c>
      <c r="L534" s="9">
        <v>23</v>
      </c>
      <c r="M534" s="9">
        <v>13.606721</v>
      </c>
      <c r="N534" s="9">
        <v>27.732417000000002</v>
      </c>
      <c r="O534" s="9">
        <v>-41.666666999999997</v>
      </c>
      <c r="P534" s="9">
        <v>91.666667000000004</v>
      </c>
      <c r="Q534" s="9">
        <v>-26.845586000000001</v>
      </c>
      <c r="R534" s="9">
        <v>49.099017000000003</v>
      </c>
      <c r="S534" s="9" t="s">
        <v>1059</v>
      </c>
      <c r="T534" s="9">
        <v>5703.3488799999996</v>
      </c>
      <c r="U534" s="9">
        <v>679564.97320600005</v>
      </c>
      <c r="V534" t="s">
        <v>935</v>
      </c>
    </row>
    <row r="535" spans="1:22" x14ac:dyDescent="0.25">
      <c r="A535" s="70" t="e">
        <f>VLOOKUP(B535,'Lake Assessments'!$D$2:$E$52,2,0)</f>
        <v>#N/A</v>
      </c>
      <c r="B535">
        <v>86027300</v>
      </c>
      <c r="C535" t="s">
        <v>1067</v>
      </c>
      <c r="D535" t="s">
        <v>878</v>
      </c>
      <c r="E535" s="107">
        <v>38180</v>
      </c>
      <c r="F535" s="9">
        <v>12</v>
      </c>
      <c r="G535" s="9">
        <v>19.052558999999999</v>
      </c>
      <c r="H535" s="9">
        <v>0</v>
      </c>
      <c r="I535" s="9">
        <v>2.4331119999999999</v>
      </c>
      <c r="J535" s="9">
        <v>1</v>
      </c>
      <c r="K535" s="9">
        <v>12</v>
      </c>
      <c r="L535" s="9">
        <v>12</v>
      </c>
      <c r="M535" s="9">
        <v>19.052558999999999</v>
      </c>
      <c r="N535" s="9">
        <v>19.052558999999999</v>
      </c>
      <c r="O535" s="9">
        <v>0</v>
      </c>
      <c r="P535" s="9">
        <v>0</v>
      </c>
      <c r="Q535" s="9">
        <v>2.4331119999999999</v>
      </c>
      <c r="R535" s="9">
        <v>2.4331119999999999</v>
      </c>
      <c r="S535" s="9" t="s">
        <v>1059</v>
      </c>
      <c r="T535" s="9">
        <v>6161.2955959999999</v>
      </c>
      <c r="U535" s="9">
        <v>1401719.69395</v>
      </c>
      <c r="V535" t="s">
        <v>935</v>
      </c>
    </row>
    <row r="536" spans="1:22" x14ac:dyDescent="0.25">
      <c r="A536" s="70" t="e">
        <f>VLOOKUP(B536,'Lake Assessments'!$D$2:$E$52,2,0)</f>
        <v>#N/A</v>
      </c>
      <c r="B536">
        <v>86026300</v>
      </c>
      <c r="C536" t="s">
        <v>1312</v>
      </c>
      <c r="D536" t="s">
        <v>878</v>
      </c>
      <c r="E536" s="107">
        <v>39314</v>
      </c>
      <c r="F536" s="9">
        <v>3</v>
      </c>
      <c r="G536" s="9">
        <v>7.5055529999999999</v>
      </c>
      <c r="H536" s="9">
        <v>-70</v>
      </c>
      <c r="I536" s="9">
        <v>-53.953659999999999</v>
      </c>
      <c r="J536" s="9">
        <v>3</v>
      </c>
      <c r="K536" s="9">
        <v>3</v>
      </c>
      <c r="L536" s="9">
        <v>5</v>
      </c>
      <c r="M536" s="9">
        <v>7.5055529999999999</v>
      </c>
      <c r="N536" s="9">
        <v>9.5</v>
      </c>
      <c r="O536" s="9">
        <v>-70</v>
      </c>
      <c r="P536" s="9">
        <v>-58.333333000000003</v>
      </c>
      <c r="Q536" s="9">
        <v>-56.721265000000002</v>
      </c>
      <c r="R536" s="9">
        <v>-48.924731000000001</v>
      </c>
      <c r="S536" s="9" t="s">
        <v>1059</v>
      </c>
      <c r="T536" s="9">
        <v>7505.7694700000002</v>
      </c>
      <c r="U536" s="9">
        <v>2237015.335924</v>
      </c>
      <c r="V536" t="s">
        <v>932</v>
      </c>
    </row>
    <row r="537" spans="1:22" x14ac:dyDescent="0.25">
      <c r="A537" s="70" t="e">
        <f>VLOOKUP(B537,'Lake Assessments'!$D$2:$E$52,2,0)</f>
        <v>#N/A</v>
      </c>
      <c r="B537">
        <v>86020900</v>
      </c>
      <c r="C537" t="s">
        <v>1313</v>
      </c>
      <c r="D537" t="s">
        <v>878</v>
      </c>
      <c r="E537" s="107">
        <v>40372</v>
      </c>
      <c r="F537" s="9">
        <v>7</v>
      </c>
      <c r="G537" s="9">
        <v>14.36265</v>
      </c>
      <c r="H537" s="9">
        <v>-36.363636</v>
      </c>
      <c r="I537" s="9">
        <v>-19.310955</v>
      </c>
      <c r="J537" s="9">
        <v>1</v>
      </c>
      <c r="K537" s="9">
        <v>7</v>
      </c>
      <c r="L537" s="9">
        <v>7</v>
      </c>
      <c r="M537" s="9">
        <v>14.36265</v>
      </c>
      <c r="N537" s="9">
        <v>14.36265</v>
      </c>
      <c r="O537" s="9">
        <v>-36.363636</v>
      </c>
      <c r="P537" s="9">
        <v>-36.363636</v>
      </c>
      <c r="Q537" s="9">
        <v>-19.310955</v>
      </c>
      <c r="R537" s="9">
        <v>-19.310955</v>
      </c>
      <c r="S537" s="9" t="s">
        <v>1059</v>
      </c>
      <c r="T537" s="9">
        <v>3263.0562970000001</v>
      </c>
      <c r="U537" s="9">
        <v>363557.42866400001</v>
      </c>
      <c r="V537" t="s">
        <v>932</v>
      </c>
    </row>
    <row r="538" spans="1:22" x14ac:dyDescent="0.25">
      <c r="A538" s="70" t="e">
        <f>VLOOKUP(B538,'Lake Assessments'!$D$2:$E$52,2,0)</f>
        <v>#N/A</v>
      </c>
      <c r="B538">
        <v>86029700</v>
      </c>
      <c r="C538" t="s">
        <v>1065</v>
      </c>
      <c r="D538" t="s">
        <v>878</v>
      </c>
      <c r="E538" s="107">
        <v>35639</v>
      </c>
      <c r="F538" s="9">
        <v>10</v>
      </c>
      <c r="G538" s="9">
        <v>13.281566</v>
      </c>
      <c r="H538" s="9">
        <v>-16.666667</v>
      </c>
      <c r="I538" s="9">
        <v>-28.593730000000001</v>
      </c>
      <c r="J538" s="9">
        <v>1</v>
      </c>
      <c r="K538" s="9">
        <v>10</v>
      </c>
      <c r="L538" s="9">
        <v>10</v>
      </c>
      <c r="M538" s="9">
        <v>13.281566</v>
      </c>
      <c r="N538" s="9">
        <v>13.281566</v>
      </c>
      <c r="O538" s="9">
        <v>-16.666667</v>
      </c>
      <c r="P538" s="9">
        <v>-16.666667</v>
      </c>
      <c r="Q538" s="9">
        <v>-28.593730000000001</v>
      </c>
      <c r="R538" s="9">
        <v>-28.593730000000001</v>
      </c>
      <c r="S538" s="9" t="s">
        <v>1059</v>
      </c>
      <c r="T538" s="9">
        <v>2597.1591859999999</v>
      </c>
      <c r="U538" s="9">
        <v>334665.93120699999</v>
      </c>
      <c r="V538" t="s">
        <v>932</v>
      </c>
    </row>
    <row r="539" spans="1:22" x14ac:dyDescent="0.25">
      <c r="A539" s="70" t="e">
        <f>VLOOKUP(B539,'Lake Assessments'!$D$2:$E$52,2,0)</f>
        <v>#N/A</v>
      </c>
      <c r="B539">
        <v>86025300</v>
      </c>
      <c r="C539" t="s">
        <v>1314</v>
      </c>
      <c r="D539" t="s">
        <v>878</v>
      </c>
      <c r="E539" s="107">
        <v>41086</v>
      </c>
      <c r="F539" s="9">
        <v>4</v>
      </c>
      <c r="G539" s="9">
        <v>9.5</v>
      </c>
      <c r="H539" s="9">
        <v>-63.636364</v>
      </c>
      <c r="I539" s="9">
        <v>-46.629213</v>
      </c>
      <c r="J539" s="9">
        <v>1</v>
      </c>
      <c r="K539" s="9">
        <v>4</v>
      </c>
      <c r="L539" s="9">
        <v>4</v>
      </c>
      <c r="M539" s="9">
        <v>9.5</v>
      </c>
      <c r="N539" s="9">
        <v>9.5</v>
      </c>
      <c r="O539" s="9">
        <v>-63.636364</v>
      </c>
      <c r="P539" s="9">
        <v>-63.636364</v>
      </c>
      <c r="Q539" s="9">
        <v>-46.629213</v>
      </c>
      <c r="R539" s="9">
        <v>-46.629213</v>
      </c>
      <c r="S539" s="9" t="s">
        <v>1059</v>
      </c>
      <c r="T539" s="9">
        <v>2750.5162009999999</v>
      </c>
      <c r="U539" s="9">
        <v>488937.748433</v>
      </c>
      <c r="V539" t="s">
        <v>932</v>
      </c>
    </row>
    <row r="540" spans="1:22" x14ac:dyDescent="0.25">
      <c r="A540" s="70" t="e">
        <f>VLOOKUP(B540,'Lake Assessments'!$D$2:$E$52,2,0)</f>
        <v>#N/A</v>
      </c>
      <c r="B540">
        <v>86025000</v>
      </c>
      <c r="C540" t="s">
        <v>1315</v>
      </c>
      <c r="D540" t="s">
        <v>878</v>
      </c>
      <c r="E540" s="107">
        <v>41443</v>
      </c>
      <c r="F540" s="9">
        <v>5</v>
      </c>
      <c r="G540" s="9">
        <v>12.521981</v>
      </c>
      <c r="H540" s="9">
        <v>-54.545454999999997</v>
      </c>
      <c r="I540" s="9">
        <v>-29.651793999999999</v>
      </c>
      <c r="J540" s="9">
        <v>5</v>
      </c>
      <c r="K540" s="9">
        <v>1</v>
      </c>
      <c r="L540" s="9">
        <v>7</v>
      </c>
      <c r="M540" s="9">
        <v>3</v>
      </c>
      <c r="N540" s="9">
        <v>15.496543000000001</v>
      </c>
      <c r="O540" s="9">
        <v>-90.909091000000004</v>
      </c>
      <c r="P540" s="9">
        <v>-36.363636</v>
      </c>
      <c r="Q540" s="9">
        <v>-83.146067000000002</v>
      </c>
      <c r="R540" s="9">
        <v>-12.940766999999999</v>
      </c>
      <c r="S540" s="9" t="s">
        <v>1059</v>
      </c>
      <c r="T540" s="9">
        <v>5922.5931259999998</v>
      </c>
      <c r="U540" s="9">
        <v>985487.14702899999</v>
      </c>
      <c r="V540" t="s">
        <v>932</v>
      </c>
    </row>
    <row r="541" spans="1:22" x14ac:dyDescent="0.25">
      <c r="A541" s="70" t="e">
        <f>VLOOKUP(B541,'Lake Assessments'!$D$2:$E$52,2,0)</f>
        <v>#N/A</v>
      </c>
      <c r="B541">
        <v>47004200</v>
      </c>
      <c r="C541" t="s">
        <v>1316</v>
      </c>
      <c r="D541" t="s">
        <v>878</v>
      </c>
      <c r="E541" s="107">
        <v>39293</v>
      </c>
      <c r="F541" s="9">
        <v>10</v>
      </c>
      <c r="G541" s="9">
        <v>13.597794</v>
      </c>
      <c r="H541" s="9">
        <v>-16.666667</v>
      </c>
      <c r="I541" s="9">
        <v>-26.893581000000001</v>
      </c>
      <c r="J541" s="9">
        <v>2</v>
      </c>
      <c r="K541" s="9">
        <v>10</v>
      </c>
      <c r="L541" s="9">
        <v>11</v>
      </c>
      <c r="M541" s="9">
        <v>13.597794</v>
      </c>
      <c r="N541" s="9">
        <v>14.774056</v>
      </c>
      <c r="O541" s="9">
        <v>-16.666667</v>
      </c>
      <c r="P541" s="9">
        <v>-8.3333329999999997</v>
      </c>
      <c r="Q541" s="9">
        <v>-26.893581000000001</v>
      </c>
      <c r="R541" s="9">
        <v>-20.569592</v>
      </c>
      <c r="S541" s="9" t="s">
        <v>1059</v>
      </c>
      <c r="T541" s="9">
        <v>3531.2077169999998</v>
      </c>
      <c r="U541" s="9">
        <v>621859.08911099995</v>
      </c>
      <c r="V541" t="s">
        <v>932</v>
      </c>
    </row>
    <row r="542" spans="1:22" x14ac:dyDescent="0.25">
      <c r="A542" s="70" t="e">
        <f>VLOOKUP(B542,'Lake Assessments'!$D$2:$E$52,2,0)</f>
        <v>#N/A</v>
      </c>
      <c r="B542">
        <v>86026600</v>
      </c>
      <c r="C542" t="s">
        <v>120</v>
      </c>
      <c r="D542" t="s">
        <v>878</v>
      </c>
      <c r="E542" s="107">
        <v>40350</v>
      </c>
      <c r="F542" s="9">
        <v>10</v>
      </c>
      <c r="G542" s="9">
        <v>17.392527000000001</v>
      </c>
      <c r="H542" s="9">
        <v>-16.666667</v>
      </c>
      <c r="I542" s="9">
        <v>-6.4917899999999999</v>
      </c>
      <c r="J542" s="9">
        <v>2</v>
      </c>
      <c r="K542" s="9">
        <v>9</v>
      </c>
      <c r="L542" s="9">
        <v>10</v>
      </c>
      <c r="M542" s="9">
        <v>15.666667</v>
      </c>
      <c r="N542" s="9">
        <v>17.392527000000001</v>
      </c>
      <c r="O542" s="9">
        <v>-25</v>
      </c>
      <c r="P542" s="9">
        <v>-16.666667</v>
      </c>
      <c r="Q542" s="9">
        <v>-15.770609</v>
      </c>
      <c r="R542" s="9">
        <v>-6.4917899999999999</v>
      </c>
      <c r="S542" s="9" t="s">
        <v>1059</v>
      </c>
      <c r="T542" s="9">
        <v>1792.6843040000001</v>
      </c>
      <c r="U542" s="9">
        <v>229026.72351099999</v>
      </c>
      <c r="V542" t="s">
        <v>932</v>
      </c>
    </row>
    <row r="543" spans="1:22" x14ac:dyDescent="0.25">
      <c r="A543" s="70" t="e">
        <f>VLOOKUP(B543,'Lake Assessments'!$D$2:$E$52,2,0)</f>
        <v>#N/A</v>
      </c>
      <c r="B543">
        <v>47000200</v>
      </c>
      <c r="C543" t="s">
        <v>1317</v>
      </c>
      <c r="D543" t="s">
        <v>878</v>
      </c>
      <c r="E543" s="107">
        <v>38544</v>
      </c>
      <c r="F543" s="9">
        <v>32</v>
      </c>
      <c r="G543" s="9">
        <v>33.410795</v>
      </c>
      <c r="H543" s="9">
        <v>166.66666699999999</v>
      </c>
      <c r="I543" s="9">
        <v>79.627932000000001</v>
      </c>
      <c r="J543" s="9">
        <v>3</v>
      </c>
      <c r="K543" s="9">
        <v>21</v>
      </c>
      <c r="L543" s="9">
        <v>32</v>
      </c>
      <c r="M543" s="9">
        <v>27.495453999999999</v>
      </c>
      <c r="N543" s="9">
        <v>33.587572000000002</v>
      </c>
      <c r="O543" s="9">
        <v>61.538462000000003</v>
      </c>
      <c r="P543" s="9">
        <v>166.66666699999999</v>
      </c>
      <c r="Q543" s="9">
        <v>47.034514000000001</v>
      </c>
      <c r="R543" s="9">
        <v>80.578344999999999</v>
      </c>
      <c r="S543" s="9" t="s">
        <v>1059</v>
      </c>
      <c r="T543" s="9">
        <v>11266.274046</v>
      </c>
      <c r="U543" s="9">
        <v>4262242.4250440001</v>
      </c>
      <c r="V543" t="s">
        <v>935</v>
      </c>
    </row>
    <row r="544" spans="1:22" x14ac:dyDescent="0.25">
      <c r="A544" s="70" t="e">
        <f>VLOOKUP(B544,'Lake Assessments'!$D$2:$E$52,2,0)</f>
        <v>#N/A</v>
      </c>
      <c r="B544">
        <v>86029800</v>
      </c>
      <c r="C544" t="s">
        <v>1070</v>
      </c>
      <c r="D544" t="s">
        <v>878</v>
      </c>
      <c r="E544" s="107">
        <v>42241</v>
      </c>
      <c r="F544" s="9">
        <v>12</v>
      </c>
      <c r="G544" s="9">
        <v>15.877132</v>
      </c>
      <c r="H544" s="9">
        <v>-7.6923079999999997</v>
      </c>
      <c r="I544" s="9">
        <v>-15.095549</v>
      </c>
      <c r="J544" s="9">
        <v>3</v>
      </c>
      <c r="K544" s="9">
        <v>12</v>
      </c>
      <c r="L544" s="9">
        <v>14</v>
      </c>
      <c r="M544" s="9">
        <v>15.877132</v>
      </c>
      <c r="N544" s="9">
        <v>18.859807</v>
      </c>
      <c r="O544" s="9">
        <v>-7.6923079999999997</v>
      </c>
      <c r="P544" s="9">
        <v>16.666667</v>
      </c>
      <c r="Q544" s="9">
        <v>-15.095549</v>
      </c>
      <c r="R544" s="9">
        <v>1.3968100000000001</v>
      </c>
      <c r="S544" s="9" t="s">
        <v>1059</v>
      </c>
      <c r="T544" s="9">
        <v>2436.3056590000001</v>
      </c>
      <c r="U544" s="9">
        <v>376095.20130900003</v>
      </c>
      <c r="V544" t="s">
        <v>932</v>
      </c>
    </row>
    <row r="545" spans="1:22" x14ac:dyDescent="0.25">
      <c r="A545" s="70" t="e">
        <f>VLOOKUP(B545,'Lake Assessments'!$D$2:$E$52,2,0)</f>
        <v>#N/A</v>
      </c>
      <c r="B545">
        <v>86023400</v>
      </c>
      <c r="C545" t="s">
        <v>1019</v>
      </c>
      <c r="D545" t="s">
        <v>878</v>
      </c>
      <c r="E545" s="107">
        <v>42226</v>
      </c>
      <c r="F545" s="9">
        <v>13</v>
      </c>
      <c r="G545" s="9">
        <v>18.027756</v>
      </c>
      <c r="H545" s="9">
        <v>0</v>
      </c>
      <c r="I545" s="9">
        <v>-3.5948859999999998</v>
      </c>
      <c r="J545" s="9">
        <v>2</v>
      </c>
      <c r="K545" s="9">
        <v>13</v>
      </c>
      <c r="L545" s="9">
        <v>18</v>
      </c>
      <c r="M545" s="9">
        <v>18.027756</v>
      </c>
      <c r="N545" s="9">
        <v>26.162951</v>
      </c>
      <c r="O545" s="9">
        <v>0</v>
      </c>
      <c r="P545" s="9">
        <v>50</v>
      </c>
      <c r="Q545" s="9">
        <v>-3.5948859999999998</v>
      </c>
      <c r="R545" s="9">
        <v>40.661026</v>
      </c>
      <c r="S545" s="9" t="s">
        <v>1059</v>
      </c>
      <c r="T545" s="9">
        <v>4860.5993749999998</v>
      </c>
      <c r="U545" s="9">
        <v>900313.02006899996</v>
      </c>
      <c r="V545" t="s">
        <v>935</v>
      </c>
    </row>
    <row r="546" spans="1:22" x14ac:dyDescent="0.25">
      <c r="A546" s="70" t="e">
        <f>VLOOKUP(B546,'Lake Assessments'!$D$2:$E$52,2,0)</f>
        <v>#N/A</v>
      </c>
      <c r="B546">
        <v>47001600</v>
      </c>
      <c r="C546" t="s">
        <v>986</v>
      </c>
      <c r="D546" t="s">
        <v>878</v>
      </c>
      <c r="E546" s="107">
        <v>42212</v>
      </c>
      <c r="F546" s="9">
        <v>5</v>
      </c>
      <c r="G546" s="9">
        <v>9.8386990000000001</v>
      </c>
      <c r="H546" s="9">
        <v>-54.545454999999997</v>
      </c>
      <c r="I546" s="9">
        <v>-44.726410000000001</v>
      </c>
      <c r="J546" s="9">
        <v>4</v>
      </c>
      <c r="K546" s="9">
        <v>5</v>
      </c>
      <c r="L546" s="9">
        <v>17</v>
      </c>
      <c r="M546" s="9">
        <v>8.4970580000000009</v>
      </c>
      <c r="N546" s="9">
        <v>21.585671000000001</v>
      </c>
      <c r="O546" s="9">
        <v>-54.545454999999997</v>
      </c>
      <c r="P546" s="9">
        <v>54.545454999999997</v>
      </c>
      <c r="Q546" s="9">
        <v>-52.263717</v>
      </c>
      <c r="R546" s="9">
        <v>21.267813</v>
      </c>
      <c r="S546" s="9" t="s">
        <v>1059</v>
      </c>
      <c r="T546" s="9">
        <v>4440.4056700000001</v>
      </c>
      <c r="U546" s="9">
        <v>1061747.3407610001</v>
      </c>
      <c r="V546" t="s">
        <v>932</v>
      </c>
    </row>
    <row r="547" spans="1:22" x14ac:dyDescent="0.25">
      <c r="A547" s="70" t="e">
        <f>VLOOKUP(B547,'Lake Assessments'!$D$2:$E$52,2,0)</f>
        <v>#N/A</v>
      </c>
      <c r="B547">
        <v>86027900</v>
      </c>
      <c r="C547" t="s">
        <v>1318</v>
      </c>
      <c r="D547" t="s">
        <v>878</v>
      </c>
      <c r="E547" s="107">
        <v>42227</v>
      </c>
      <c r="F547" s="9">
        <v>13</v>
      </c>
      <c r="G547" s="9">
        <v>21.633308</v>
      </c>
      <c r="H547" s="9">
        <v>0</v>
      </c>
      <c r="I547" s="9">
        <v>15.686137</v>
      </c>
      <c r="J547" s="9">
        <v>2</v>
      </c>
      <c r="K547" s="9">
        <v>13</v>
      </c>
      <c r="L547" s="9">
        <v>28</v>
      </c>
      <c r="M547" s="9">
        <v>21.633308</v>
      </c>
      <c r="N547" s="9">
        <v>32.882908999999998</v>
      </c>
      <c r="O547" s="9">
        <v>0</v>
      </c>
      <c r="P547" s="9">
        <v>133.33333300000001</v>
      </c>
      <c r="Q547" s="9">
        <v>15.686137</v>
      </c>
      <c r="R547" s="9">
        <v>76.789833999999999</v>
      </c>
      <c r="S547" s="9" t="s">
        <v>1059</v>
      </c>
      <c r="T547" s="9">
        <v>20452.866076999999</v>
      </c>
      <c r="U547" s="9">
        <v>3659954.6051739999</v>
      </c>
      <c r="V547" t="s">
        <v>935</v>
      </c>
    </row>
    <row r="548" spans="1:22" x14ac:dyDescent="0.25">
      <c r="A548" s="70" t="e">
        <f>VLOOKUP(B548,'Lake Assessments'!$D$2:$E$52,2,0)</f>
        <v>#N/A</v>
      </c>
      <c r="B548">
        <v>73001400</v>
      </c>
      <c r="C548" t="s">
        <v>1319</v>
      </c>
      <c r="D548" t="s">
        <v>878</v>
      </c>
      <c r="E548" s="107">
        <v>38526</v>
      </c>
      <c r="F548" s="9">
        <v>17</v>
      </c>
      <c r="G548" s="9">
        <v>22.555813000000001</v>
      </c>
      <c r="H548" s="9">
        <v>41.666666999999997</v>
      </c>
      <c r="I548" s="9">
        <v>21.267813</v>
      </c>
      <c r="J548" s="9">
        <v>2</v>
      </c>
      <c r="K548" s="9">
        <v>12</v>
      </c>
      <c r="L548" s="9">
        <v>17</v>
      </c>
      <c r="M548" s="9">
        <v>17.031832999999999</v>
      </c>
      <c r="N548" s="9">
        <v>22.555813000000001</v>
      </c>
      <c r="O548" s="9">
        <v>0</v>
      </c>
      <c r="P548" s="9">
        <v>41.666666999999997</v>
      </c>
      <c r="Q548" s="9">
        <v>-8.431006</v>
      </c>
      <c r="R548" s="9">
        <v>21.267813</v>
      </c>
      <c r="S548" s="9" t="s">
        <v>1059</v>
      </c>
      <c r="T548" s="9">
        <v>6139.6494890000004</v>
      </c>
      <c r="U548" s="9">
        <v>590074.51673300005</v>
      </c>
      <c r="V548" t="s">
        <v>935</v>
      </c>
    </row>
    <row r="549" spans="1:22" x14ac:dyDescent="0.25">
      <c r="A549" s="70" t="e">
        <f>VLOOKUP(B549,'Lake Assessments'!$D$2:$E$52,2,0)</f>
        <v>#N/A</v>
      </c>
      <c r="B549">
        <v>86028800</v>
      </c>
      <c r="C549" t="s">
        <v>1320</v>
      </c>
      <c r="D549" t="s">
        <v>878</v>
      </c>
      <c r="E549" s="107">
        <v>42228</v>
      </c>
      <c r="F549" s="9">
        <v>12</v>
      </c>
      <c r="G549" s="9">
        <v>16.743158000000001</v>
      </c>
      <c r="H549" s="9">
        <v>-7.6923079999999997</v>
      </c>
      <c r="I549" s="9">
        <v>-10.464397</v>
      </c>
      <c r="J549" s="9">
        <v>2</v>
      </c>
      <c r="K549" s="9">
        <v>12</v>
      </c>
      <c r="L549" s="9">
        <v>25</v>
      </c>
      <c r="M549" s="9">
        <v>16.743158000000001</v>
      </c>
      <c r="N549" s="9">
        <v>29</v>
      </c>
      <c r="O549" s="9">
        <v>-7.6923079999999997</v>
      </c>
      <c r="P549" s="9">
        <v>108.333333</v>
      </c>
      <c r="Q549" s="9">
        <v>-10.464397</v>
      </c>
      <c r="R549" s="9">
        <v>55.913978</v>
      </c>
      <c r="S549" s="9" t="s">
        <v>1059</v>
      </c>
      <c r="T549" s="9">
        <v>8213.0871210000005</v>
      </c>
      <c r="U549" s="9">
        <v>1608585.93457</v>
      </c>
      <c r="V549" t="s">
        <v>932</v>
      </c>
    </row>
    <row r="550" spans="1:22" x14ac:dyDescent="0.25">
      <c r="A550" s="70" t="e">
        <f>VLOOKUP(B550,'Lake Assessments'!$D$2:$E$52,2,0)</f>
        <v>#N/A</v>
      </c>
      <c r="B550">
        <v>47002500</v>
      </c>
      <c r="C550" t="s">
        <v>1321</v>
      </c>
      <c r="D550" t="s">
        <v>878</v>
      </c>
      <c r="E550" s="107">
        <v>41428</v>
      </c>
      <c r="F550" s="9">
        <v>14</v>
      </c>
      <c r="G550" s="9">
        <v>20.846377</v>
      </c>
      <c r="H550" s="9">
        <v>16.666667</v>
      </c>
      <c r="I550" s="9">
        <v>12.077294999999999</v>
      </c>
      <c r="J550" s="9">
        <v>3</v>
      </c>
      <c r="K550" s="9">
        <v>14</v>
      </c>
      <c r="L550" s="9">
        <v>17</v>
      </c>
      <c r="M550" s="9">
        <v>20.846377</v>
      </c>
      <c r="N550" s="9">
        <v>23.25</v>
      </c>
      <c r="O550" s="9">
        <v>16.666667</v>
      </c>
      <c r="P550" s="9">
        <v>41.666666999999997</v>
      </c>
      <c r="Q550" s="9">
        <v>12.077294999999999</v>
      </c>
      <c r="R550" s="9">
        <v>25</v>
      </c>
      <c r="S550" s="9" t="s">
        <v>1059</v>
      </c>
      <c r="T550" s="9">
        <v>1793.1994810000001</v>
      </c>
      <c r="U550" s="9">
        <v>208321.05128300001</v>
      </c>
      <c r="V550" t="s">
        <v>935</v>
      </c>
    </row>
    <row r="551" spans="1:22" x14ac:dyDescent="0.25">
      <c r="A551" s="70" t="e">
        <f>VLOOKUP(B551,'Lake Assessments'!$D$2:$E$52,2,0)</f>
        <v>#N/A</v>
      </c>
      <c r="B551">
        <v>86029600</v>
      </c>
      <c r="C551" t="s">
        <v>1322</v>
      </c>
      <c r="D551" t="s">
        <v>878</v>
      </c>
      <c r="E551" s="107">
        <v>39290</v>
      </c>
      <c r="F551" s="9">
        <v>3</v>
      </c>
      <c r="G551" s="9">
        <v>5.1961519999999997</v>
      </c>
      <c r="H551" s="9">
        <v>-72.727272999999997</v>
      </c>
      <c r="I551" s="9">
        <v>-70.808132000000001</v>
      </c>
      <c r="J551" s="9">
        <v>1</v>
      </c>
      <c r="K551" s="9">
        <v>3</v>
      </c>
      <c r="L551" s="9">
        <v>3</v>
      </c>
      <c r="M551" s="9">
        <v>5.1961519999999997</v>
      </c>
      <c r="N551" s="9">
        <v>5.1961519999999997</v>
      </c>
      <c r="O551" s="9">
        <v>-72.727272999999997</v>
      </c>
      <c r="P551" s="9">
        <v>-72.727272999999997</v>
      </c>
      <c r="Q551" s="9">
        <v>-70.808132000000001</v>
      </c>
      <c r="R551" s="9">
        <v>-70.808132000000001</v>
      </c>
      <c r="S551" s="9" t="s">
        <v>1059</v>
      </c>
      <c r="T551" s="9">
        <v>2797.7480009999999</v>
      </c>
      <c r="U551" s="9">
        <v>225946.55020699999</v>
      </c>
      <c r="V551" t="s">
        <v>932</v>
      </c>
    </row>
    <row r="552" spans="1:22" x14ac:dyDescent="0.25">
      <c r="A552" s="70" t="e">
        <f>VLOOKUP(B552,'Lake Assessments'!$D$2:$E$52,2,0)</f>
        <v>#N/A</v>
      </c>
      <c r="B552">
        <v>86028200</v>
      </c>
      <c r="C552" t="s">
        <v>959</v>
      </c>
      <c r="D552" t="s">
        <v>878</v>
      </c>
      <c r="E552" s="107">
        <v>38523</v>
      </c>
      <c r="F552" s="9">
        <v>20</v>
      </c>
      <c r="G552" s="9">
        <v>24.149533999999999</v>
      </c>
      <c r="H552" s="9">
        <v>66.666667000000004</v>
      </c>
      <c r="I552" s="9">
        <v>29.836205</v>
      </c>
      <c r="J552" s="9">
        <v>2</v>
      </c>
      <c r="K552" s="9">
        <v>16</v>
      </c>
      <c r="L552" s="9">
        <v>20</v>
      </c>
      <c r="M552" s="9">
        <v>21.25</v>
      </c>
      <c r="N552" s="9">
        <v>24.149533999999999</v>
      </c>
      <c r="O552" s="9">
        <v>33.333333000000003</v>
      </c>
      <c r="P552" s="9">
        <v>66.666667000000004</v>
      </c>
      <c r="Q552" s="9">
        <v>14.247312000000001</v>
      </c>
      <c r="R552" s="9">
        <v>29.836205</v>
      </c>
      <c r="S552" s="9" t="s">
        <v>1059</v>
      </c>
      <c r="T552" s="9">
        <v>7276.6732039999997</v>
      </c>
      <c r="U552" s="9">
        <v>766593.33649500005</v>
      </c>
      <c r="V552" t="s">
        <v>935</v>
      </c>
    </row>
    <row r="553" spans="1:22" x14ac:dyDescent="0.25">
      <c r="A553" s="70" t="e">
        <f>VLOOKUP(B553,'Lake Assessments'!$D$2:$E$52,2,0)</f>
        <v>#N/A</v>
      </c>
      <c r="B553">
        <v>86015200</v>
      </c>
      <c r="C553" t="s">
        <v>1323</v>
      </c>
      <c r="D553" t="s">
        <v>878</v>
      </c>
      <c r="E553" s="107">
        <v>42228</v>
      </c>
      <c r="F553" s="9">
        <v>8</v>
      </c>
      <c r="G553" s="9">
        <v>12.727922</v>
      </c>
      <c r="H553" s="9">
        <v>-33.333333000000003</v>
      </c>
      <c r="I553" s="9">
        <v>-28.894290000000002</v>
      </c>
      <c r="J553" s="9">
        <v>1</v>
      </c>
      <c r="K553" s="9">
        <v>8</v>
      </c>
      <c r="L553" s="9">
        <v>8</v>
      </c>
      <c r="M553" s="9">
        <v>12.727922</v>
      </c>
      <c r="N553" s="9">
        <v>12.727922</v>
      </c>
      <c r="O553" s="9">
        <v>-33.333333000000003</v>
      </c>
      <c r="P553" s="9">
        <v>-33.333333000000003</v>
      </c>
      <c r="Q553" s="9">
        <v>-28.894290000000002</v>
      </c>
      <c r="R553" s="9">
        <v>-28.894290000000002</v>
      </c>
      <c r="S553" s="9" t="s">
        <v>1059</v>
      </c>
      <c r="T553" s="9">
        <v>4172.1777810000003</v>
      </c>
      <c r="U553" s="9">
        <v>807884.30013900006</v>
      </c>
      <c r="V553" t="s">
        <v>932</v>
      </c>
    </row>
    <row r="554" spans="1:22" x14ac:dyDescent="0.25">
      <c r="A554" s="70" t="e">
        <f>VLOOKUP(B554,'Lake Assessments'!$D$2:$E$52,2,0)</f>
        <v>#N/A</v>
      </c>
      <c r="B554">
        <v>86020800</v>
      </c>
      <c r="C554" t="s">
        <v>1324</v>
      </c>
      <c r="D554" t="s">
        <v>878</v>
      </c>
      <c r="E554" s="107">
        <v>41431</v>
      </c>
      <c r="F554" s="9">
        <v>2</v>
      </c>
      <c r="G554" s="9">
        <v>7.7781750000000001</v>
      </c>
      <c r="H554" s="9">
        <v>-81.818181999999993</v>
      </c>
      <c r="I554" s="9">
        <v>-56.302390000000003</v>
      </c>
      <c r="J554" s="9">
        <v>4</v>
      </c>
      <c r="K554" s="9">
        <v>0</v>
      </c>
      <c r="L554" s="9">
        <v>11</v>
      </c>
      <c r="M554" s="9">
        <v>0</v>
      </c>
      <c r="N554" s="9">
        <v>20.201260000000001</v>
      </c>
      <c r="O554" s="9">
        <v>-100</v>
      </c>
      <c r="P554" s="9">
        <v>0</v>
      </c>
      <c r="Q554" s="9">
        <v>-100</v>
      </c>
      <c r="R554" s="9">
        <v>13.490225000000001</v>
      </c>
      <c r="S554" s="9" t="s">
        <v>1059</v>
      </c>
      <c r="T554" s="9">
        <v>5296.1520479999999</v>
      </c>
      <c r="U554" s="9">
        <v>1185208.245017</v>
      </c>
      <c r="V554" t="s">
        <v>932</v>
      </c>
    </row>
    <row r="555" spans="1:22" x14ac:dyDescent="0.25">
      <c r="A555" s="70" t="e">
        <f>VLOOKUP(B555,'Lake Assessments'!$D$2:$E$52,2,0)</f>
        <v>#N/A</v>
      </c>
      <c r="B555">
        <v>10010800</v>
      </c>
      <c r="C555" t="s">
        <v>886</v>
      </c>
      <c r="D555" t="s">
        <v>878</v>
      </c>
      <c r="E555" s="107">
        <v>40772</v>
      </c>
      <c r="F555" s="9">
        <v>5</v>
      </c>
      <c r="G555" s="9">
        <v>12.074767</v>
      </c>
      <c r="H555" s="9">
        <v>-54.545454999999997</v>
      </c>
      <c r="I555" s="9">
        <v>-32.164230000000003</v>
      </c>
      <c r="J555" s="9">
        <v>1</v>
      </c>
      <c r="K555" s="9">
        <v>5</v>
      </c>
      <c r="L555" s="9">
        <v>5</v>
      </c>
      <c r="M555" s="9">
        <v>12.074767</v>
      </c>
      <c r="N555" s="9">
        <v>12.074767</v>
      </c>
      <c r="O555" s="9">
        <v>-54.545454999999997</v>
      </c>
      <c r="P555" s="9">
        <v>-54.545454999999997</v>
      </c>
      <c r="Q555" s="9">
        <v>-32.164230000000003</v>
      </c>
      <c r="R555" s="9">
        <v>-32.164230000000003</v>
      </c>
      <c r="S555" s="9" t="s">
        <v>1059</v>
      </c>
      <c r="T555" s="9">
        <v>7856.3770800000002</v>
      </c>
      <c r="U555" s="9">
        <v>1642733.920526</v>
      </c>
      <c r="V555" t="s">
        <v>932</v>
      </c>
    </row>
    <row r="556" spans="1:22" x14ac:dyDescent="0.25">
      <c r="A556" s="70" t="e">
        <f>VLOOKUP(B556,'Lake Assessments'!$D$2:$E$52,2,0)</f>
        <v>#N/A</v>
      </c>
      <c r="B556">
        <v>86012600</v>
      </c>
      <c r="C556" t="s">
        <v>1183</v>
      </c>
      <c r="D556" t="s">
        <v>878</v>
      </c>
      <c r="E556" s="107">
        <v>40007</v>
      </c>
      <c r="F556" s="9">
        <v>12</v>
      </c>
      <c r="G556" s="9">
        <v>15.011107000000001</v>
      </c>
      <c r="H556" s="9">
        <v>0</v>
      </c>
      <c r="I556" s="9">
        <v>-19.295124000000001</v>
      </c>
      <c r="J556" s="9">
        <v>1</v>
      </c>
      <c r="K556" s="9">
        <v>12</v>
      </c>
      <c r="L556" s="9">
        <v>12</v>
      </c>
      <c r="M556" s="9">
        <v>15.011107000000001</v>
      </c>
      <c r="N556" s="9">
        <v>15.011107000000001</v>
      </c>
      <c r="O556" s="9">
        <v>0</v>
      </c>
      <c r="P556" s="9">
        <v>0</v>
      </c>
      <c r="Q556" s="9">
        <v>-19.295124000000001</v>
      </c>
      <c r="R556" s="9">
        <v>-19.295124000000001</v>
      </c>
      <c r="S556" s="9" t="s">
        <v>1059</v>
      </c>
      <c r="T556" s="9">
        <v>1883.5300520000001</v>
      </c>
      <c r="U556" s="9">
        <v>177766.85843399999</v>
      </c>
      <c r="V556" t="s">
        <v>935</v>
      </c>
    </row>
    <row r="557" spans="1:22" x14ac:dyDescent="0.25">
      <c r="A557" s="70" t="e">
        <f>VLOOKUP(B557,'Lake Assessments'!$D$2:$E$52,2,0)</f>
        <v>#N/A</v>
      </c>
      <c r="B557">
        <v>86011400</v>
      </c>
      <c r="C557" t="s">
        <v>1325</v>
      </c>
      <c r="D557" t="s">
        <v>878</v>
      </c>
      <c r="E557" s="107">
        <v>40042</v>
      </c>
      <c r="F557" s="9">
        <v>15</v>
      </c>
      <c r="G557" s="9">
        <v>20.397711999999999</v>
      </c>
      <c r="H557" s="9">
        <v>25</v>
      </c>
      <c r="I557" s="9">
        <v>9.6651199999999999</v>
      </c>
      <c r="J557" s="9">
        <v>3</v>
      </c>
      <c r="K557" s="9">
        <v>5</v>
      </c>
      <c r="L557" s="9">
        <v>15</v>
      </c>
      <c r="M557" s="9">
        <v>7.1554180000000001</v>
      </c>
      <c r="N557" s="9">
        <v>20.397711999999999</v>
      </c>
      <c r="O557" s="9">
        <v>-58.333333000000003</v>
      </c>
      <c r="P557" s="9">
        <v>25</v>
      </c>
      <c r="Q557" s="9">
        <v>-61.530012999999997</v>
      </c>
      <c r="R557" s="9">
        <v>9.6651199999999999</v>
      </c>
      <c r="S557" s="9" t="s">
        <v>1059</v>
      </c>
      <c r="T557" s="9">
        <v>7071.4445329999999</v>
      </c>
      <c r="U557" s="9">
        <v>1990904.052164</v>
      </c>
      <c r="V557" t="s">
        <v>935</v>
      </c>
    </row>
    <row r="558" spans="1:22" x14ac:dyDescent="0.25">
      <c r="A558" s="70" t="e">
        <f>VLOOKUP(B558,'Lake Assessments'!$D$2:$E$52,2,0)</f>
        <v>#N/A</v>
      </c>
      <c r="B558">
        <v>86023900</v>
      </c>
      <c r="C558" t="s">
        <v>1326</v>
      </c>
      <c r="D558" t="s">
        <v>878</v>
      </c>
      <c r="E558" s="107">
        <v>39268</v>
      </c>
      <c r="F558" s="9">
        <v>14</v>
      </c>
      <c r="G558" s="9">
        <v>20.579115999999999</v>
      </c>
      <c r="H558" s="9">
        <v>16.666667</v>
      </c>
      <c r="I558" s="9">
        <v>10.640407</v>
      </c>
      <c r="J558" s="9">
        <v>1</v>
      </c>
      <c r="K558" s="9">
        <v>14</v>
      </c>
      <c r="L558" s="9">
        <v>14</v>
      </c>
      <c r="M558" s="9">
        <v>20.579115999999999</v>
      </c>
      <c r="N558" s="9">
        <v>20.579115999999999</v>
      </c>
      <c r="O558" s="9">
        <v>16.666667</v>
      </c>
      <c r="P558" s="9">
        <v>16.666667</v>
      </c>
      <c r="Q558" s="9">
        <v>10.640407</v>
      </c>
      <c r="R558" s="9">
        <v>10.640407</v>
      </c>
      <c r="S558" s="9" t="s">
        <v>1059</v>
      </c>
      <c r="T558" s="9">
        <v>2196.033727</v>
      </c>
      <c r="U558" s="9">
        <v>201176.06784800001</v>
      </c>
      <c r="V558" t="s">
        <v>935</v>
      </c>
    </row>
    <row r="559" spans="1:22" x14ac:dyDescent="0.25">
      <c r="A559" s="70" t="e">
        <f>VLOOKUP(B559,'Lake Assessments'!$D$2:$E$52,2,0)</f>
        <v>#N/A</v>
      </c>
      <c r="B559">
        <v>86018200</v>
      </c>
      <c r="C559" t="s">
        <v>930</v>
      </c>
      <c r="D559" t="s">
        <v>878</v>
      </c>
      <c r="E559" s="107">
        <v>42234</v>
      </c>
      <c r="F559" s="9">
        <v>17</v>
      </c>
      <c r="G559" s="9">
        <v>20.858063999999999</v>
      </c>
      <c r="H559" s="9">
        <v>30.769231000000001</v>
      </c>
      <c r="I559" s="9">
        <v>11.540448</v>
      </c>
      <c r="J559" s="9">
        <v>3</v>
      </c>
      <c r="K559" s="9">
        <v>17</v>
      </c>
      <c r="L559" s="9">
        <v>23</v>
      </c>
      <c r="M559" s="9">
        <v>20.858063999999999</v>
      </c>
      <c r="N559" s="9">
        <v>26.689844999999998</v>
      </c>
      <c r="O559" s="9">
        <v>30.769231000000001</v>
      </c>
      <c r="P559" s="9">
        <v>91.666667000000004</v>
      </c>
      <c r="Q559" s="9">
        <v>11.540448</v>
      </c>
      <c r="R559" s="9">
        <v>43.493789999999997</v>
      </c>
      <c r="S559" s="9" t="s">
        <v>1059</v>
      </c>
      <c r="T559" s="9">
        <v>4897.2984859999997</v>
      </c>
      <c r="U559" s="9">
        <v>741043.38893999998</v>
      </c>
      <c r="V559" t="s">
        <v>935</v>
      </c>
    </row>
    <row r="560" spans="1:22" x14ac:dyDescent="0.25">
      <c r="A560" s="70" t="e">
        <f>VLOOKUP(B560,'Lake Assessments'!$D$2:$E$52,2,0)</f>
        <v>#N/A</v>
      </c>
      <c r="B560">
        <v>86013401</v>
      </c>
      <c r="C560" t="s">
        <v>1327</v>
      </c>
      <c r="D560" t="s">
        <v>878</v>
      </c>
      <c r="E560" s="107">
        <v>42215</v>
      </c>
      <c r="F560" s="9">
        <v>5</v>
      </c>
      <c r="G560" s="9">
        <v>11.627553000000001</v>
      </c>
      <c r="H560" s="9">
        <v>-61.538462000000003</v>
      </c>
      <c r="I560" s="9">
        <v>-37.820569999999996</v>
      </c>
      <c r="J560" s="9">
        <v>3</v>
      </c>
      <c r="K560" s="9">
        <v>5</v>
      </c>
      <c r="L560" s="9">
        <v>33</v>
      </c>
      <c r="M560" s="9">
        <v>11.627553000000001</v>
      </c>
      <c r="N560" s="9">
        <v>34.641454000000003</v>
      </c>
      <c r="O560" s="9">
        <v>-61.538462000000003</v>
      </c>
      <c r="P560" s="9">
        <v>175</v>
      </c>
      <c r="Q560" s="9">
        <v>-37.820569999999996</v>
      </c>
      <c r="R560" s="9">
        <v>86.244373999999993</v>
      </c>
      <c r="S560" s="9" t="s">
        <v>1059</v>
      </c>
      <c r="T560" s="9">
        <v>14991.379935999999</v>
      </c>
      <c r="U560" s="9">
        <v>2988972.2551239999</v>
      </c>
      <c r="V560" t="s">
        <v>932</v>
      </c>
    </row>
    <row r="561" spans="1:22" x14ac:dyDescent="0.25">
      <c r="A561" s="70" t="e">
        <f>VLOOKUP(B561,'Lake Assessments'!$D$2:$E$52,2,0)</f>
        <v>#N/A</v>
      </c>
      <c r="B561">
        <v>86023300</v>
      </c>
      <c r="C561" t="s">
        <v>1026</v>
      </c>
      <c r="D561" t="s">
        <v>878</v>
      </c>
      <c r="E561" s="107">
        <v>42228</v>
      </c>
      <c r="F561" s="9">
        <v>9</v>
      </c>
      <c r="G561" s="9">
        <v>17</v>
      </c>
      <c r="H561" s="9">
        <v>-30.769231000000001</v>
      </c>
      <c r="I561" s="9">
        <v>-9.0909089999999999</v>
      </c>
      <c r="J561" s="9">
        <v>3</v>
      </c>
      <c r="K561" s="9">
        <v>9</v>
      </c>
      <c r="L561" s="9">
        <v>33</v>
      </c>
      <c r="M561" s="9">
        <v>17</v>
      </c>
      <c r="N561" s="9">
        <v>35.337764</v>
      </c>
      <c r="O561" s="9">
        <v>-30.769231000000001</v>
      </c>
      <c r="P561" s="9">
        <v>175</v>
      </c>
      <c r="Q561" s="9">
        <v>-9.0909089999999999</v>
      </c>
      <c r="R561" s="9">
        <v>89.987978999999996</v>
      </c>
      <c r="S561" s="9" t="s">
        <v>1059</v>
      </c>
      <c r="T561" s="9">
        <v>17101.130309</v>
      </c>
      <c r="U561" s="9">
        <v>4127765.3208130002</v>
      </c>
      <c r="V561" t="s">
        <v>932</v>
      </c>
    </row>
    <row r="562" spans="1:22" x14ac:dyDescent="0.25">
      <c r="A562" s="70" t="e">
        <f>VLOOKUP(B562,'Lake Assessments'!$D$2:$E$52,2,0)</f>
        <v>#N/A</v>
      </c>
      <c r="B562">
        <v>86024600</v>
      </c>
      <c r="C562" t="s">
        <v>615</v>
      </c>
      <c r="D562" t="s">
        <v>878</v>
      </c>
      <c r="E562" s="107">
        <v>39283</v>
      </c>
      <c r="F562" s="9">
        <v>13</v>
      </c>
      <c r="G562" s="9">
        <v>23.297408000000001</v>
      </c>
      <c r="H562" s="9">
        <v>18.181818</v>
      </c>
      <c r="I562" s="9">
        <v>30.884315999999998</v>
      </c>
      <c r="J562" s="9">
        <v>1</v>
      </c>
      <c r="K562" s="9">
        <v>13</v>
      </c>
      <c r="L562" s="9">
        <v>13</v>
      </c>
      <c r="M562" s="9">
        <v>23.297408000000001</v>
      </c>
      <c r="N562" s="9">
        <v>23.297408000000001</v>
      </c>
      <c r="O562" s="9">
        <v>18.181818</v>
      </c>
      <c r="P562" s="9">
        <v>18.181818</v>
      </c>
      <c r="Q562" s="9">
        <v>30.884315999999998</v>
      </c>
      <c r="R562" s="9">
        <v>30.884315999999998</v>
      </c>
      <c r="S562" s="9" t="s">
        <v>1059</v>
      </c>
      <c r="T562" s="9">
        <v>2401.5243230000001</v>
      </c>
      <c r="U562" s="9">
        <v>148029.32626599999</v>
      </c>
      <c r="V562" t="s">
        <v>935</v>
      </c>
    </row>
    <row r="563" spans="1:22" x14ac:dyDescent="0.25">
      <c r="A563" s="70" t="e">
        <f>VLOOKUP(B563,'Lake Assessments'!$D$2:$E$52,2,0)</f>
        <v>#N/A</v>
      </c>
      <c r="B563">
        <v>86023800</v>
      </c>
      <c r="C563" t="s">
        <v>1329</v>
      </c>
      <c r="D563" t="s">
        <v>878</v>
      </c>
      <c r="E563" s="107">
        <v>41849</v>
      </c>
      <c r="F563" s="9">
        <v>21</v>
      </c>
      <c r="G563" s="9">
        <v>27.713671999999999</v>
      </c>
      <c r="H563" s="9">
        <v>61.538462000000003</v>
      </c>
      <c r="I563" s="9">
        <v>48.201455000000003</v>
      </c>
      <c r="J563" s="9">
        <v>2</v>
      </c>
      <c r="K563" s="9">
        <v>21</v>
      </c>
      <c r="L563" s="9">
        <v>34</v>
      </c>
      <c r="M563" s="9">
        <v>27.713671999999999</v>
      </c>
      <c r="N563" s="9">
        <v>39.273175999999999</v>
      </c>
      <c r="O563" s="9">
        <v>61.538462000000003</v>
      </c>
      <c r="P563" s="9">
        <v>183.33333300000001</v>
      </c>
      <c r="Q563" s="9">
        <v>48.201455000000003</v>
      </c>
      <c r="R563" s="9">
        <v>111.146108</v>
      </c>
      <c r="S563" s="9" t="s">
        <v>1059</v>
      </c>
      <c r="T563" s="9">
        <v>2917.5265250000002</v>
      </c>
      <c r="U563" s="9">
        <v>241055.35604700001</v>
      </c>
      <c r="V563" t="s">
        <v>935</v>
      </c>
    </row>
    <row r="564" spans="1:22" x14ac:dyDescent="0.25">
      <c r="A564" s="70" t="e">
        <f>VLOOKUP(B564,'Lake Assessments'!$D$2:$E$52,2,0)</f>
        <v>#N/A</v>
      </c>
      <c r="B564">
        <v>86022700</v>
      </c>
      <c r="C564" t="s">
        <v>258</v>
      </c>
      <c r="D564" t="s">
        <v>878</v>
      </c>
      <c r="E564" s="107">
        <v>42233</v>
      </c>
      <c r="F564" s="9">
        <v>17</v>
      </c>
      <c r="G564" s="9">
        <v>22.070741999999999</v>
      </c>
      <c r="H564" s="9">
        <v>30.769231000000001</v>
      </c>
      <c r="I564" s="9">
        <v>18.025358000000001</v>
      </c>
      <c r="J564" s="9">
        <v>3</v>
      </c>
      <c r="K564" s="9">
        <v>17</v>
      </c>
      <c r="L564" s="9">
        <v>30</v>
      </c>
      <c r="M564" s="9">
        <v>22.070741999999999</v>
      </c>
      <c r="N564" s="9">
        <v>32.498204999999999</v>
      </c>
      <c r="O564" s="9">
        <v>30.769231000000001</v>
      </c>
      <c r="P564" s="9">
        <v>150</v>
      </c>
      <c r="Q564" s="9">
        <v>18.025358000000001</v>
      </c>
      <c r="R564" s="9">
        <v>74.721532999999994</v>
      </c>
      <c r="S564" s="9" t="s">
        <v>1059</v>
      </c>
      <c r="T564" s="9">
        <v>11635.806758999999</v>
      </c>
      <c r="U564" s="9">
        <v>3198260.4675579998</v>
      </c>
      <c r="V564" t="s">
        <v>935</v>
      </c>
    </row>
    <row r="565" spans="1:22" x14ac:dyDescent="0.25">
      <c r="A565" s="70">
        <f>VLOOKUP(B565,'Lake Assessments'!$D$2:$E$52,2,0)</f>
        <v>1722</v>
      </c>
      <c r="B565">
        <v>43001400</v>
      </c>
      <c r="C565" t="s">
        <v>352</v>
      </c>
      <c r="D565" t="s">
        <v>878</v>
      </c>
      <c r="E565" s="107">
        <v>39286</v>
      </c>
      <c r="F565" s="9">
        <v>0</v>
      </c>
      <c r="G565" s="9">
        <v>0</v>
      </c>
      <c r="H565" s="9">
        <v>-100</v>
      </c>
      <c r="I565" s="9">
        <v>-100</v>
      </c>
      <c r="J565" s="9">
        <v>1</v>
      </c>
      <c r="K565" s="9">
        <v>0</v>
      </c>
      <c r="L565" s="9">
        <v>0</v>
      </c>
      <c r="M565" s="9">
        <v>0</v>
      </c>
      <c r="N565" s="9">
        <v>0</v>
      </c>
      <c r="O565" s="9">
        <v>-100</v>
      </c>
      <c r="P565" s="9">
        <v>-100</v>
      </c>
      <c r="Q565" s="9">
        <v>-100</v>
      </c>
      <c r="R565" s="9">
        <v>-100</v>
      </c>
      <c r="S565" s="9" t="s">
        <v>1059</v>
      </c>
      <c r="T565" s="9">
        <v>4071.4218639999999</v>
      </c>
      <c r="U565" s="9">
        <v>721530.58981000003</v>
      </c>
      <c r="V565" t="s">
        <v>932</v>
      </c>
    </row>
    <row r="566" spans="1:22" x14ac:dyDescent="0.25">
      <c r="A566" s="70" t="e">
        <f>VLOOKUP(B566,'Lake Assessments'!$D$2:$E$52,2,0)</f>
        <v>#N/A</v>
      </c>
      <c r="B566">
        <v>86019900</v>
      </c>
      <c r="C566" t="s">
        <v>1330</v>
      </c>
      <c r="D566" t="s">
        <v>878</v>
      </c>
      <c r="E566" s="107">
        <v>39708</v>
      </c>
      <c r="F566" s="9">
        <v>11</v>
      </c>
      <c r="G566" s="9">
        <v>15.377079</v>
      </c>
      <c r="H566" s="9">
        <v>-8.3333329999999997</v>
      </c>
      <c r="I566" s="9">
        <v>-17.327535000000001</v>
      </c>
      <c r="J566" s="9">
        <v>3</v>
      </c>
      <c r="K566" s="9">
        <v>11</v>
      </c>
      <c r="L566" s="9">
        <v>14</v>
      </c>
      <c r="M566" s="9">
        <v>15.377079</v>
      </c>
      <c r="N566" s="9">
        <v>19.242809000000001</v>
      </c>
      <c r="O566" s="9">
        <v>-8.3333329999999997</v>
      </c>
      <c r="P566" s="9">
        <v>16.666667</v>
      </c>
      <c r="Q566" s="9">
        <v>-17.327535000000001</v>
      </c>
      <c r="R566" s="9">
        <v>3.455965</v>
      </c>
      <c r="S566" s="9" t="s">
        <v>1059</v>
      </c>
      <c r="T566" s="9">
        <v>7549.5544309999996</v>
      </c>
      <c r="U566" s="9">
        <v>3014874.7339730002</v>
      </c>
      <c r="V566" t="s">
        <v>932</v>
      </c>
    </row>
    <row r="567" spans="1:22" x14ac:dyDescent="0.25">
      <c r="A567" s="70" t="e">
        <f>VLOOKUP(B567,'Lake Assessments'!$D$2:$E$52,2,0)</f>
        <v>#N/A</v>
      </c>
      <c r="B567">
        <v>86018400</v>
      </c>
      <c r="C567" t="s">
        <v>1331</v>
      </c>
      <c r="D567" t="s">
        <v>878</v>
      </c>
      <c r="E567" s="107">
        <v>38922</v>
      </c>
      <c r="F567" s="9">
        <v>6</v>
      </c>
      <c r="G567" s="9">
        <v>10.206206999999999</v>
      </c>
      <c r="H567" s="9">
        <v>-50</v>
      </c>
      <c r="I567" s="9">
        <v>-45.127918000000001</v>
      </c>
      <c r="J567" s="9">
        <v>1</v>
      </c>
      <c r="K567" s="9">
        <v>6</v>
      </c>
      <c r="L567" s="9">
        <v>6</v>
      </c>
      <c r="M567" s="9">
        <v>10.206206999999999</v>
      </c>
      <c r="N567" s="9">
        <v>10.206206999999999</v>
      </c>
      <c r="O567" s="9">
        <v>-50</v>
      </c>
      <c r="P567" s="9">
        <v>-50</v>
      </c>
      <c r="Q567" s="9">
        <v>-45.127918000000001</v>
      </c>
      <c r="R567" s="9">
        <v>-45.127918000000001</v>
      </c>
      <c r="S567" s="9" t="s">
        <v>1059</v>
      </c>
      <c r="T567" s="9">
        <v>4079.0545179999999</v>
      </c>
      <c r="U567" s="9">
        <v>656801.01439000003</v>
      </c>
      <c r="V567" t="s">
        <v>932</v>
      </c>
    </row>
    <row r="568" spans="1:22" x14ac:dyDescent="0.25">
      <c r="A568" s="70" t="e">
        <f>VLOOKUP(B568,'Lake Assessments'!$D$2:$E$52,2,0)</f>
        <v>#N/A</v>
      </c>
      <c r="B568">
        <v>86016800</v>
      </c>
      <c r="C568" t="s">
        <v>1332</v>
      </c>
      <c r="D568" t="s">
        <v>878</v>
      </c>
      <c r="E568" s="107">
        <v>39615</v>
      </c>
      <c r="F568" s="9">
        <v>10</v>
      </c>
      <c r="G568" s="9">
        <v>15.811388000000001</v>
      </c>
      <c r="H568" s="9">
        <v>-16.666667</v>
      </c>
      <c r="I568" s="9">
        <v>-14.992535999999999</v>
      </c>
      <c r="J568" s="9">
        <v>2</v>
      </c>
      <c r="K568" s="9">
        <v>9</v>
      </c>
      <c r="L568" s="9">
        <v>10</v>
      </c>
      <c r="M568" s="9">
        <v>14.333333</v>
      </c>
      <c r="N568" s="9">
        <v>15.811388000000001</v>
      </c>
      <c r="O568" s="9">
        <v>-25</v>
      </c>
      <c r="P568" s="9">
        <v>-16.666667</v>
      </c>
      <c r="Q568" s="9">
        <v>-22.939067999999999</v>
      </c>
      <c r="R568" s="9">
        <v>-14.992535999999999</v>
      </c>
      <c r="S568" s="9" t="s">
        <v>1059</v>
      </c>
      <c r="T568" s="9">
        <v>4197.3033459999997</v>
      </c>
      <c r="U568" s="9">
        <v>566459.90216499998</v>
      </c>
      <c r="V568" t="s">
        <v>932</v>
      </c>
    </row>
    <row r="569" spans="1:22" x14ac:dyDescent="0.25">
      <c r="A569" s="70" t="e">
        <f>VLOOKUP(B569,'Lake Assessments'!$D$2:$E$52,2,0)</f>
        <v>#N/A</v>
      </c>
      <c r="B569">
        <v>86011900</v>
      </c>
      <c r="C569" t="s">
        <v>1333</v>
      </c>
      <c r="D569" t="s">
        <v>878</v>
      </c>
      <c r="E569" s="107">
        <v>42215</v>
      </c>
      <c r="F569" s="9">
        <v>11</v>
      </c>
      <c r="G569" s="9">
        <v>15.980100999999999</v>
      </c>
      <c r="H569" s="9">
        <v>-15.384615</v>
      </c>
      <c r="I569" s="9">
        <v>-14.544912999999999</v>
      </c>
      <c r="J569" s="9">
        <v>2</v>
      </c>
      <c r="K569" s="9">
        <v>11</v>
      </c>
      <c r="L569" s="9">
        <v>20</v>
      </c>
      <c r="M569" s="9">
        <v>15.980100999999999</v>
      </c>
      <c r="N569" s="9">
        <v>26.609209</v>
      </c>
      <c r="O569" s="9">
        <v>-15.384615</v>
      </c>
      <c r="P569" s="9">
        <v>66.666667000000004</v>
      </c>
      <c r="Q569" s="9">
        <v>-14.544912999999999</v>
      </c>
      <c r="R569" s="9">
        <v>43.060262999999999</v>
      </c>
      <c r="S569" s="9" t="s">
        <v>1059</v>
      </c>
      <c r="T569" s="9">
        <v>2722.5791039999999</v>
      </c>
      <c r="U569" s="9">
        <v>285630.36694400001</v>
      </c>
      <c r="V569" t="s">
        <v>932</v>
      </c>
    </row>
    <row r="570" spans="1:22" x14ac:dyDescent="0.25">
      <c r="A570" s="70" t="e">
        <f>VLOOKUP(B570,'Lake Assessments'!$D$2:$E$52,2,0)</f>
        <v>#N/A</v>
      </c>
      <c r="B570">
        <v>86022300</v>
      </c>
      <c r="C570" t="s">
        <v>957</v>
      </c>
      <c r="D570" t="s">
        <v>878</v>
      </c>
      <c r="E570" s="107">
        <v>41849</v>
      </c>
      <c r="F570" s="9">
        <v>16</v>
      </c>
      <c r="G570" s="9">
        <v>19.5</v>
      </c>
      <c r="H570" s="9">
        <v>23.076923000000001</v>
      </c>
      <c r="I570" s="9">
        <v>4.2780750000000003</v>
      </c>
      <c r="J570" s="9">
        <v>3</v>
      </c>
      <c r="K570" s="9">
        <v>11</v>
      </c>
      <c r="L570" s="9">
        <v>16</v>
      </c>
      <c r="M570" s="9">
        <v>15.377079</v>
      </c>
      <c r="N570" s="9">
        <v>19.5</v>
      </c>
      <c r="O570" s="9">
        <v>-8.3333329999999997</v>
      </c>
      <c r="P570" s="9">
        <v>23.076923000000001</v>
      </c>
      <c r="Q570" s="9">
        <v>-17.327535000000001</v>
      </c>
      <c r="R570" s="9">
        <v>4.2780750000000003</v>
      </c>
      <c r="S570" s="9" t="s">
        <v>1059</v>
      </c>
      <c r="T570" s="9">
        <v>4096.4187149999998</v>
      </c>
      <c r="U570" s="9">
        <v>563666.35345299996</v>
      </c>
      <c r="V570" t="s">
        <v>935</v>
      </c>
    </row>
    <row r="571" spans="1:22" x14ac:dyDescent="0.25">
      <c r="A571" s="70">
        <f>VLOOKUP(B571,'Lake Assessments'!$D$2:$E$52,2,0)</f>
        <v>1784</v>
      </c>
      <c r="B571">
        <v>10012100</v>
      </c>
      <c r="C571" t="s">
        <v>300</v>
      </c>
      <c r="D571" t="s">
        <v>878</v>
      </c>
      <c r="E571" s="107">
        <v>40752</v>
      </c>
      <c r="F571" s="9">
        <v>4</v>
      </c>
      <c r="G571" s="9">
        <v>6</v>
      </c>
      <c r="H571" s="9">
        <v>-63.636364</v>
      </c>
      <c r="I571" s="9">
        <v>-66.292135000000002</v>
      </c>
      <c r="J571" s="9">
        <v>2</v>
      </c>
      <c r="K571" s="9">
        <v>4</v>
      </c>
      <c r="L571" s="9">
        <v>9</v>
      </c>
      <c r="M571" s="9">
        <v>6</v>
      </c>
      <c r="N571" s="9">
        <v>13.666667</v>
      </c>
      <c r="O571" s="9">
        <v>-63.636364</v>
      </c>
      <c r="P571" s="9">
        <v>-18.181818</v>
      </c>
      <c r="Q571" s="9">
        <v>-66.292135000000002</v>
      </c>
      <c r="R571" s="9">
        <v>-23.220973999999998</v>
      </c>
      <c r="S571" s="9" t="s">
        <v>1059</v>
      </c>
      <c r="T571" s="9">
        <v>3988.5744330000002</v>
      </c>
      <c r="U571" s="9">
        <v>741475.12728899997</v>
      </c>
      <c r="V571" t="s">
        <v>932</v>
      </c>
    </row>
    <row r="572" spans="1:22" x14ac:dyDescent="0.25">
      <c r="A572" s="70" t="e">
        <f>VLOOKUP(B572,'Lake Assessments'!$D$2:$E$52,2,0)</f>
        <v>#N/A</v>
      </c>
      <c r="B572">
        <v>86016300</v>
      </c>
      <c r="C572" t="s">
        <v>1334</v>
      </c>
      <c r="D572" t="s">
        <v>878</v>
      </c>
      <c r="E572" s="107">
        <v>41849</v>
      </c>
      <c r="F572" s="9">
        <v>18</v>
      </c>
      <c r="G572" s="9">
        <v>24.984439999999999</v>
      </c>
      <c r="H572" s="9">
        <v>38.461537999999997</v>
      </c>
      <c r="I572" s="9">
        <v>33.606628999999998</v>
      </c>
      <c r="J572" s="9">
        <v>3</v>
      </c>
      <c r="K572" s="9">
        <v>18</v>
      </c>
      <c r="L572" s="9">
        <v>28</v>
      </c>
      <c r="M572" s="9">
        <v>24.984439999999999</v>
      </c>
      <c r="N572" s="9">
        <v>31.176915000000001</v>
      </c>
      <c r="O572" s="9">
        <v>38.461537999999997</v>
      </c>
      <c r="P572" s="9">
        <v>133.33333300000001</v>
      </c>
      <c r="Q572" s="9">
        <v>33.606628999999998</v>
      </c>
      <c r="R572" s="9">
        <v>67.617819999999995</v>
      </c>
      <c r="S572" s="9" t="s">
        <v>1059</v>
      </c>
      <c r="T572" s="9">
        <v>7981.9304659999998</v>
      </c>
      <c r="U572" s="9">
        <v>946407.70246299997</v>
      </c>
      <c r="V572" t="s">
        <v>935</v>
      </c>
    </row>
    <row r="573" spans="1:22" x14ac:dyDescent="0.25">
      <c r="A573" s="70" t="e">
        <f>VLOOKUP(B573,'Lake Assessments'!$D$2:$E$52,2,0)</f>
        <v>#N/A</v>
      </c>
      <c r="B573">
        <v>86018800</v>
      </c>
      <c r="C573" t="s">
        <v>1335</v>
      </c>
      <c r="D573" t="s">
        <v>878</v>
      </c>
      <c r="E573" s="107">
        <v>38887</v>
      </c>
      <c r="F573" s="9">
        <v>10</v>
      </c>
      <c r="G573" s="9">
        <v>13.914021999999999</v>
      </c>
      <c r="H573" s="9">
        <v>-9.0909089999999999</v>
      </c>
      <c r="I573" s="9">
        <v>-21.831339</v>
      </c>
      <c r="J573" s="9">
        <v>1</v>
      </c>
      <c r="K573" s="9">
        <v>10</v>
      </c>
      <c r="L573" s="9">
        <v>10</v>
      </c>
      <c r="M573" s="9">
        <v>13.914021999999999</v>
      </c>
      <c r="N573" s="9">
        <v>13.914021999999999</v>
      </c>
      <c r="O573" s="9">
        <v>-9.0909089999999999</v>
      </c>
      <c r="P573" s="9">
        <v>-9.0909089999999999</v>
      </c>
      <c r="Q573" s="9">
        <v>-21.831339</v>
      </c>
      <c r="R573" s="9">
        <v>-21.831339</v>
      </c>
      <c r="S573" s="9" t="s">
        <v>1059</v>
      </c>
      <c r="T573" s="9">
        <v>4356.2193580000003</v>
      </c>
      <c r="U573" s="9">
        <v>763128.12697900005</v>
      </c>
      <c r="V573" t="s">
        <v>932</v>
      </c>
    </row>
    <row r="574" spans="1:22" x14ac:dyDescent="0.25">
      <c r="A574" s="70" t="e">
        <f>VLOOKUP(B574,'Lake Assessments'!$D$2:$E$52,2,0)</f>
        <v>#N/A</v>
      </c>
      <c r="B574">
        <v>86021300</v>
      </c>
      <c r="C574" t="s">
        <v>1336</v>
      </c>
      <c r="D574" t="s">
        <v>878</v>
      </c>
      <c r="E574" s="107">
        <v>41473</v>
      </c>
      <c r="F574" s="9">
        <v>7</v>
      </c>
      <c r="G574" s="9">
        <v>13.606721</v>
      </c>
      <c r="H574" s="9">
        <v>-36.363636</v>
      </c>
      <c r="I574" s="9">
        <v>-23.557746999999999</v>
      </c>
      <c r="J574" s="9">
        <v>3</v>
      </c>
      <c r="K574" s="9">
        <v>3</v>
      </c>
      <c r="L574" s="9">
        <v>7</v>
      </c>
      <c r="M574" s="9">
        <v>8</v>
      </c>
      <c r="N574" s="9">
        <v>13.606721</v>
      </c>
      <c r="O574" s="9">
        <v>-72.727272999999997</v>
      </c>
      <c r="P574" s="9">
        <v>-36.363636</v>
      </c>
      <c r="Q574" s="9">
        <v>-55.056179999999998</v>
      </c>
      <c r="R574" s="9">
        <v>-23.557746999999999</v>
      </c>
      <c r="S574" s="9" t="s">
        <v>1059</v>
      </c>
      <c r="T574" s="9">
        <v>4650.7322029999996</v>
      </c>
      <c r="U574" s="9">
        <v>1101579.0472260001</v>
      </c>
      <c r="V574" t="s">
        <v>932</v>
      </c>
    </row>
    <row r="575" spans="1:22" x14ac:dyDescent="0.25">
      <c r="A575" s="70" t="e">
        <f>VLOOKUP(B575,'Lake Assessments'!$D$2:$E$52,2,0)</f>
        <v>#N/A</v>
      </c>
      <c r="B575">
        <v>86012300</v>
      </c>
      <c r="C575" t="s">
        <v>1337</v>
      </c>
      <c r="D575" t="s">
        <v>878</v>
      </c>
      <c r="E575" s="107">
        <v>40009</v>
      </c>
      <c r="F575" s="9">
        <v>17</v>
      </c>
      <c r="G575" s="9">
        <v>20.130457</v>
      </c>
      <c r="H575" s="9">
        <v>41.666666999999997</v>
      </c>
      <c r="I575" s="9">
        <v>8.2282630000000001</v>
      </c>
      <c r="J575" s="9">
        <v>1</v>
      </c>
      <c r="K575" s="9">
        <v>17</v>
      </c>
      <c r="L575" s="9">
        <v>17</v>
      </c>
      <c r="M575" s="9">
        <v>20.130457</v>
      </c>
      <c r="N575" s="9">
        <v>20.130457</v>
      </c>
      <c r="O575" s="9">
        <v>41.666666999999997</v>
      </c>
      <c r="P575" s="9">
        <v>41.666666999999997</v>
      </c>
      <c r="Q575" s="9">
        <v>8.2282630000000001</v>
      </c>
      <c r="R575" s="9">
        <v>8.2282630000000001</v>
      </c>
      <c r="S575" s="9" t="s">
        <v>1059</v>
      </c>
      <c r="T575" s="9">
        <v>1889.0779520000001</v>
      </c>
      <c r="U575" s="9">
        <v>197995.140488</v>
      </c>
      <c r="V575" t="s">
        <v>935</v>
      </c>
    </row>
    <row r="576" spans="1:22" x14ac:dyDescent="0.25">
      <c r="A576" s="70" t="e">
        <f>VLOOKUP(B576,'Lake Assessments'!$D$2:$E$52,2,0)</f>
        <v>#N/A</v>
      </c>
      <c r="B576">
        <v>86019000</v>
      </c>
      <c r="C576" t="s">
        <v>1338</v>
      </c>
      <c r="D576" t="s">
        <v>878</v>
      </c>
      <c r="E576" s="107">
        <v>38929</v>
      </c>
      <c r="F576" s="9">
        <v>6</v>
      </c>
      <c r="G576" s="9">
        <v>9.7979590000000005</v>
      </c>
      <c r="H576" s="9">
        <v>-50</v>
      </c>
      <c r="I576" s="9">
        <v>-47.322800999999998</v>
      </c>
      <c r="J576" s="9">
        <v>2</v>
      </c>
      <c r="K576" s="9">
        <v>6</v>
      </c>
      <c r="L576" s="9">
        <v>7</v>
      </c>
      <c r="M576" s="9">
        <v>9.7979590000000005</v>
      </c>
      <c r="N576" s="9">
        <v>11.338934</v>
      </c>
      <c r="O576" s="9">
        <v>-50</v>
      </c>
      <c r="P576" s="9">
        <v>-41.666666999999997</v>
      </c>
      <c r="Q576" s="9">
        <v>-47.322800999999998</v>
      </c>
      <c r="R576" s="9">
        <v>-39.037987999999999</v>
      </c>
      <c r="S576" s="9" t="s">
        <v>1059</v>
      </c>
      <c r="T576" s="9">
        <v>5833.2182190000003</v>
      </c>
      <c r="U576" s="9">
        <v>1519202.346347</v>
      </c>
      <c r="V576" t="s">
        <v>932</v>
      </c>
    </row>
    <row r="577" spans="1:22" x14ac:dyDescent="0.25">
      <c r="A577" s="70" t="e">
        <f>VLOOKUP(B577,'Lake Assessments'!$D$2:$E$52,2,0)</f>
        <v>#N/A</v>
      </c>
      <c r="B577">
        <v>86022400</v>
      </c>
      <c r="C577" t="s">
        <v>1339</v>
      </c>
      <c r="D577" t="s">
        <v>878</v>
      </c>
      <c r="E577" s="107">
        <v>39279</v>
      </c>
      <c r="F577" s="9">
        <v>8</v>
      </c>
      <c r="G577" s="9">
        <v>17.324116</v>
      </c>
      <c r="H577" s="9">
        <v>-27.272727</v>
      </c>
      <c r="I577" s="9">
        <v>-2.673505</v>
      </c>
      <c r="J577" s="9">
        <v>1</v>
      </c>
      <c r="K577" s="9">
        <v>8</v>
      </c>
      <c r="L577" s="9">
        <v>8</v>
      </c>
      <c r="M577" s="9">
        <v>17.324116</v>
      </c>
      <c r="N577" s="9">
        <v>17.324116</v>
      </c>
      <c r="O577" s="9">
        <v>-27.272727</v>
      </c>
      <c r="P577" s="9">
        <v>-27.272727</v>
      </c>
      <c r="Q577" s="9">
        <v>-2.673505</v>
      </c>
      <c r="R577" s="9">
        <v>-2.673505</v>
      </c>
      <c r="S577" s="9" t="s">
        <v>1059</v>
      </c>
      <c r="T577" s="9">
        <v>2752.942802</v>
      </c>
      <c r="U577" s="9">
        <v>280004.15829599998</v>
      </c>
      <c r="V577" t="s">
        <v>932</v>
      </c>
    </row>
    <row r="578" spans="1:22" x14ac:dyDescent="0.25">
      <c r="A578" s="70" t="e">
        <f>VLOOKUP(B578,'Lake Assessments'!$D$2:$E$52,2,0)</f>
        <v>#N/A</v>
      </c>
      <c r="B578">
        <v>86010300</v>
      </c>
      <c r="C578" t="s">
        <v>897</v>
      </c>
      <c r="D578" t="s">
        <v>878</v>
      </c>
      <c r="E578" s="107">
        <v>38922</v>
      </c>
      <c r="F578" s="9">
        <v>11</v>
      </c>
      <c r="G578" s="9">
        <v>18.392192000000001</v>
      </c>
      <c r="H578" s="9">
        <v>-8.3333329999999997</v>
      </c>
      <c r="I578" s="9">
        <v>-1.1172470000000001</v>
      </c>
      <c r="J578" s="9">
        <v>1</v>
      </c>
      <c r="K578" s="9">
        <v>11</v>
      </c>
      <c r="L578" s="9">
        <v>11</v>
      </c>
      <c r="M578" s="9">
        <v>18.392192000000001</v>
      </c>
      <c r="N578" s="9">
        <v>18.392192000000001</v>
      </c>
      <c r="O578" s="9">
        <v>-8.3333329999999997</v>
      </c>
      <c r="P578" s="9">
        <v>-8.3333329999999997</v>
      </c>
      <c r="Q578" s="9">
        <v>-1.1172470000000001</v>
      </c>
      <c r="R578" s="9">
        <v>-1.1172470000000001</v>
      </c>
      <c r="S578" s="9" t="s">
        <v>1059</v>
      </c>
      <c r="T578" s="9">
        <v>2545.6133810000001</v>
      </c>
      <c r="U578" s="9">
        <v>342624.26156499999</v>
      </c>
      <c r="V578" t="s">
        <v>932</v>
      </c>
    </row>
    <row r="579" spans="1:22" x14ac:dyDescent="0.25">
      <c r="A579" s="70">
        <f>VLOOKUP(B579,'Lake Assessments'!$D$2:$E$52,2,0)</f>
        <v>1708</v>
      </c>
      <c r="B579">
        <v>43001200</v>
      </c>
      <c r="C579" t="s">
        <v>350</v>
      </c>
      <c r="D579" t="s">
        <v>878</v>
      </c>
      <c r="E579" s="107">
        <v>40000</v>
      </c>
      <c r="F579" s="9">
        <v>8</v>
      </c>
      <c r="G579" s="9">
        <v>12.020815000000001</v>
      </c>
      <c r="H579" s="9">
        <v>-27.272727</v>
      </c>
      <c r="I579" s="9">
        <v>-32.467329999999997</v>
      </c>
      <c r="J579" s="9">
        <v>2</v>
      </c>
      <c r="K579" s="9">
        <v>3</v>
      </c>
      <c r="L579" s="9">
        <v>8</v>
      </c>
      <c r="M579" s="9">
        <v>6.9282029999999999</v>
      </c>
      <c r="N579" s="9">
        <v>12.020815000000001</v>
      </c>
      <c r="O579" s="9">
        <v>-72.727272999999997</v>
      </c>
      <c r="P579" s="9">
        <v>-27.272727</v>
      </c>
      <c r="Q579" s="9">
        <v>-61.077509999999997</v>
      </c>
      <c r="R579" s="9">
        <v>-32.467329999999997</v>
      </c>
      <c r="S579" s="9" t="s">
        <v>1059</v>
      </c>
      <c r="T579" s="9">
        <v>6366.3921600000003</v>
      </c>
      <c r="U579" s="9">
        <v>1547724.3152310001</v>
      </c>
      <c r="V579" t="s">
        <v>932</v>
      </c>
    </row>
    <row r="580" spans="1:22" x14ac:dyDescent="0.25">
      <c r="A580" s="70" t="e">
        <f>VLOOKUP(B580,'Lake Assessments'!$D$2:$E$52,2,0)</f>
        <v>#N/A</v>
      </c>
      <c r="B580">
        <v>86017800</v>
      </c>
      <c r="C580" t="s">
        <v>887</v>
      </c>
      <c r="D580" t="s">
        <v>878</v>
      </c>
      <c r="E580" s="107">
        <v>38915</v>
      </c>
      <c r="F580" s="9">
        <v>13</v>
      </c>
      <c r="G580" s="9">
        <v>19.137156999999998</v>
      </c>
      <c r="H580" s="9">
        <v>8.3333329999999997</v>
      </c>
      <c r="I580" s="9">
        <v>2.88794</v>
      </c>
      <c r="J580" s="9">
        <v>1</v>
      </c>
      <c r="K580" s="9">
        <v>13</v>
      </c>
      <c r="L580" s="9">
        <v>13</v>
      </c>
      <c r="M580" s="9">
        <v>19.137156999999998</v>
      </c>
      <c r="N580" s="9">
        <v>19.137156999999998</v>
      </c>
      <c r="O580" s="9">
        <v>8.3333329999999997</v>
      </c>
      <c r="P580" s="9">
        <v>8.3333329999999997</v>
      </c>
      <c r="Q580" s="9">
        <v>2.88794</v>
      </c>
      <c r="R580" s="9">
        <v>2.88794</v>
      </c>
      <c r="S580" s="9" t="s">
        <v>1059</v>
      </c>
      <c r="T580" s="9">
        <v>2674.3842300000001</v>
      </c>
      <c r="U580" s="9">
        <v>390805.56964200002</v>
      </c>
      <c r="V580" t="s">
        <v>935</v>
      </c>
    </row>
    <row r="581" spans="1:22" x14ac:dyDescent="0.25">
      <c r="A581" s="70" t="e">
        <f>VLOOKUP(B581,'Lake Assessments'!$D$2:$E$52,2,0)</f>
        <v>#N/A</v>
      </c>
      <c r="B581">
        <v>86019300</v>
      </c>
      <c r="C581" t="s">
        <v>1024</v>
      </c>
      <c r="D581" t="s">
        <v>878</v>
      </c>
      <c r="E581" s="107">
        <v>40756</v>
      </c>
      <c r="F581" s="9">
        <v>17</v>
      </c>
      <c r="G581" s="9">
        <v>23.768491000000001</v>
      </c>
      <c r="H581" s="9">
        <v>41.666666999999997</v>
      </c>
      <c r="I581" s="9">
        <v>27.787586999999998</v>
      </c>
      <c r="J581" s="9">
        <v>2</v>
      </c>
      <c r="K581" s="9">
        <v>17</v>
      </c>
      <c r="L581" s="9">
        <v>20</v>
      </c>
      <c r="M581" s="9">
        <v>23.768491000000001</v>
      </c>
      <c r="N581" s="9">
        <v>26.832816000000001</v>
      </c>
      <c r="O581" s="9">
        <v>41.666666999999997</v>
      </c>
      <c r="P581" s="9">
        <v>66.666667000000004</v>
      </c>
      <c r="Q581" s="9">
        <v>27.787586999999998</v>
      </c>
      <c r="R581" s="9">
        <v>44.262450000000001</v>
      </c>
      <c r="S581" s="9" t="s">
        <v>1059</v>
      </c>
      <c r="T581" s="9">
        <v>3772.3277389999998</v>
      </c>
      <c r="U581" s="9">
        <v>768769.42947099998</v>
      </c>
      <c r="V581" t="s">
        <v>935</v>
      </c>
    </row>
    <row r="582" spans="1:22" x14ac:dyDescent="0.25">
      <c r="A582" s="70" t="e">
        <f>VLOOKUP(B582,'Lake Assessments'!$D$2:$E$52,2,0)</f>
        <v>#N/A</v>
      </c>
      <c r="B582">
        <v>86015600</v>
      </c>
      <c r="C582" t="s">
        <v>1024</v>
      </c>
      <c r="D582" t="s">
        <v>878</v>
      </c>
      <c r="E582" s="107">
        <v>42233</v>
      </c>
      <c r="F582" s="9">
        <v>11</v>
      </c>
      <c r="G582" s="9">
        <v>15.377079</v>
      </c>
      <c r="H582" s="9">
        <v>-15.384615</v>
      </c>
      <c r="I582" s="9">
        <v>-17.769632999999999</v>
      </c>
      <c r="J582" s="9">
        <v>3</v>
      </c>
      <c r="K582" s="9">
        <v>9</v>
      </c>
      <c r="L582" s="9">
        <v>13</v>
      </c>
      <c r="M582" s="9">
        <v>14</v>
      </c>
      <c r="N582" s="9">
        <v>16.918355999999999</v>
      </c>
      <c r="O582" s="9">
        <v>-25</v>
      </c>
      <c r="P582" s="9">
        <v>8.3333329999999997</v>
      </c>
      <c r="Q582" s="9">
        <v>-24.731183000000001</v>
      </c>
      <c r="R582" s="9">
        <v>-9.0410970000000006</v>
      </c>
      <c r="S582" s="9" t="s">
        <v>1059</v>
      </c>
      <c r="T582" s="9">
        <v>3852.4424939999999</v>
      </c>
      <c r="U582" s="9">
        <v>793318.68432999996</v>
      </c>
      <c r="V582" t="s">
        <v>932</v>
      </c>
    </row>
    <row r="583" spans="1:22" x14ac:dyDescent="0.25">
      <c r="A583" s="70" t="e">
        <f>VLOOKUP(B583,'Lake Assessments'!$D$2:$E$52,2,0)</f>
        <v>#N/A</v>
      </c>
      <c r="B583">
        <v>86021200</v>
      </c>
      <c r="C583" t="s">
        <v>1340</v>
      </c>
      <c r="D583" t="s">
        <v>878</v>
      </c>
      <c r="E583" s="107">
        <v>40771</v>
      </c>
      <c r="F583" s="9">
        <v>9</v>
      </c>
      <c r="G583" s="9">
        <v>14.666667</v>
      </c>
      <c r="H583" s="9">
        <v>-18.181818</v>
      </c>
      <c r="I583" s="9">
        <v>-17.602996000000001</v>
      </c>
      <c r="J583" s="9">
        <v>2</v>
      </c>
      <c r="K583" s="9">
        <v>6</v>
      </c>
      <c r="L583" s="9">
        <v>9</v>
      </c>
      <c r="M583" s="9">
        <v>13.880442</v>
      </c>
      <c r="N583" s="9">
        <v>14.666667</v>
      </c>
      <c r="O583" s="9">
        <v>-45.454545000000003</v>
      </c>
      <c r="P583" s="9">
        <v>-18.181818</v>
      </c>
      <c r="Q583" s="9">
        <v>-22.019988999999999</v>
      </c>
      <c r="R583" s="9">
        <v>-17.602996000000001</v>
      </c>
      <c r="S583" s="9" t="s">
        <v>1059</v>
      </c>
      <c r="T583" s="9">
        <v>5140.6906310000004</v>
      </c>
      <c r="U583" s="9">
        <v>1007841.452205</v>
      </c>
      <c r="V583" t="s">
        <v>932</v>
      </c>
    </row>
    <row r="584" spans="1:22" x14ac:dyDescent="0.25">
      <c r="A584" s="70" t="e">
        <f>VLOOKUP(B584,'Lake Assessments'!$D$2:$E$52,2,0)</f>
        <v>#N/A</v>
      </c>
      <c r="B584">
        <v>86013900</v>
      </c>
      <c r="C584" t="s">
        <v>1341</v>
      </c>
      <c r="D584" t="s">
        <v>878</v>
      </c>
      <c r="E584" s="107">
        <v>42241</v>
      </c>
      <c r="F584" s="9">
        <v>13</v>
      </c>
      <c r="G584" s="9">
        <v>16.918355999999999</v>
      </c>
      <c r="H584" s="9">
        <v>0</v>
      </c>
      <c r="I584" s="9">
        <v>-9.5275079999999992</v>
      </c>
      <c r="J584" s="9">
        <v>4</v>
      </c>
      <c r="K584" s="9">
        <v>6</v>
      </c>
      <c r="L584" s="9">
        <v>13</v>
      </c>
      <c r="M584" s="9">
        <v>9.7979590000000005</v>
      </c>
      <c r="N584" s="9">
        <v>16.918355999999999</v>
      </c>
      <c r="O584" s="9">
        <v>-50</v>
      </c>
      <c r="P584" s="9">
        <v>0</v>
      </c>
      <c r="Q584" s="9">
        <v>-47.322800999999998</v>
      </c>
      <c r="R584" s="9">
        <v>-9.5275079999999992</v>
      </c>
      <c r="S584" s="9" t="s">
        <v>1059</v>
      </c>
      <c r="T584" s="9">
        <v>5038.1342800000002</v>
      </c>
      <c r="U584" s="9">
        <v>517425.69872799999</v>
      </c>
      <c r="V584" t="s">
        <v>935</v>
      </c>
    </row>
    <row r="585" spans="1:22" x14ac:dyDescent="0.25">
      <c r="A585" s="70" t="e">
        <f>VLOOKUP(B585,'Lake Assessments'!$D$2:$E$52,2,0)</f>
        <v>#N/A</v>
      </c>
      <c r="B585">
        <v>86010600</v>
      </c>
      <c r="C585" t="s">
        <v>1342</v>
      </c>
      <c r="D585" t="s">
        <v>878</v>
      </c>
      <c r="E585" s="107">
        <v>40042</v>
      </c>
      <c r="F585" s="9">
        <v>6</v>
      </c>
      <c r="G585" s="9">
        <v>8.5732140000000001</v>
      </c>
      <c r="H585" s="9">
        <v>-45.454545000000003</v>
      </c>
      <c r="I585" s="9">
        <v>-51.835875999999999</v>
      </c>
      <c r="J585" s="9">
        <v>3</v>
      </c>
      <c r="K585" s="9">
        <v>6</v>
      </c>
      <c r="L585" s="9">
        <v>10</v>
      </c>
      <c r="M585" s="9">
        <v>8.5732140000000001</v>
      </c>
      <c r="N585" s="9">
        <v>14.230249000000001</v>
      </c>
      <c r="O585" s="9">
        <v>-45.454545000000003</v>
      </c>
      <c r="P585" s="9">
        <v>-9.0909089999999999</v>
      </c>
      <c r="Q585" s="9">
        <v>-51.835875999999999</v>
      </c>
      <c r="R585" s="9">
        <v>-20.054777999999999</v>
      </c>
      <c r="S585" s="9" t="s">
        <v>1059</v>
      </c>
      <c r="T585" s="9">
        <v>6149.3073219999997</v>
      </c>
      <c r="U585" s="9">
        <v>1367869.8936739999</v>
      </c>
      <c r="V585" t="s">
        <v>932</v>
      </c>
    </row>
    <row r="586" spans="1:22" x14ac:dyDescent="0.25">
      <c r="A586" s="70" t="e">
        <f>VLOOKUP(B586,'Lake Assessments'!$D$2:$E$52,2,0)</f>
        <v>#N/A</v>
      </c>
      <c r="B586">
        <v>86012700</v>
      </c>
      <c r="C586" t="s">
        <v>1343</v>
      </c>
      <c r="D586" t="s">
        <v>878</v>
      </c>
      <c r="E586" s="107">
        <v>39993</v>
      </c>
      <c r="F586" s="9">
        <v>3</v>
      </c>
      <c r="G586" s="9">
        <v>8.0829039999999992</v>
      </c>
      <c r="H586" s="9">
        <v>-75</v>
      </c>
      <c r="I586" s="9">
        <v>-56.543528000000002</v>
      </c>
      <c r="J586" s="9">
        <v>1</v>
      </c>
      <c r="K586" s="9">
        <v>3</v>
      </c>
      <c r="L586" s="9">
        <v>3</v>
      </c>
      <c r="M586" s="9">
        <v>8.0829039999999992</v>
      </c>
      <c r="N586" s="9">
        <v>8.0829039999999992</v>
      </c>
      <c r="O586" s="9">
        <v>-75</v>
      </c>
      <c r="P586" s="9">
        <v>-75</v>
      </c>
      <c r="Q586" s="9">
        <v>-56.543528000000002</v>
      </c>
      <c r="R586" s="9">
        <v>-56.543528000000002</v>
      </c>
      <c r="S586" s="9" t="s">
        <v>1059</v>
      </c>
      <c r="T586" s="9">
        <v>2265.0526009999999</v>
      </c>
      <c r="U586" s="9">
        <v>234240.79856600001</v>
      </c>
      <c r="V586" t="s">
        <v>932</v>
      </c>
    </row>
    <row r="587" spans="1:22" x14ac:dyDescent="0.25">
      <c r="A587" s="70" t="e">
        <f>VLOOKUP(B587,'Lake Assessments'!$D$2:$E$52,2,0)</f>
        <v>#N/A</v>
      </c>
      <c r="B587">
        <v>86017100</v>
      </c>
      <c r="C587" t="s">
        <v>1344</v>
      </c>
      <c r="D587" t="s">
        <v>878</v>
      </c>
      <c r="E587" s="107">
        <v>39265</v>
      </c>
      <c r="F587" s="9">
        <v>13</v>
      </c>
      <c r="G587" s="9">
        <v>20.523907000000001</v>
      </c>
      <c r="H587" s="9">
        <v>8.3333329999999997</v>
      </c>
      <c r="I587" s="9">
        <v>10.343586999999999</v>
      </c>
      <c r="J587" s="9">
        <v>1</v>
      </c>
      <c r="K587" s="9">
        <v>13</v>
      </c>
      <c r="L587" s="9">
        <v>13</v>
      </c>
      <c r="M587" s="9">
        <v>20.523907000000001</v>
      </c>
      <c r="N587" s="9">
        <v>20.523907000000001</v>
      </c>
      <c r="O587" s="9">
        <v>8.3333329999999997</v>
      </c>
      <c r="P587" s="9">
        <v>8.3333329999999997</v>
      </c>
      <c r="Q587" s="9">
        <v>10.343586999999999</v>
      </c>
      <c r="R587" s="9">
        <v>10.343586999999999</v>
      </c>
      <c r="S587" s="9" t="s">
        <v>1059</v>
      </c>
      <c r="T587" s="9">
        <v>2159.3674679999999</v>
      </c>
      <c r="U587" s="9">
        <v>238475.11483599999</v>
      </c>
      <c r="V587" t="s">
        <v>935</v>
      </c>
    </row>
    <row r="588" spans="1:22" x14ac:dyDescent="0.25">
      <c r="A588" s="70" t="e">
        <f>VLOOKUP(B588,'Lake Assessments'!$D$2:$E$52,2,0)</f>
        <v>#N/A</v>
      </c>
      <c r="B588">
        <v>86014000</v>
      </c>
      <c r="C588" t="s">
        <v>324</v>
      </c>
      <c r="D588" t="s">
        <v>878</v>
      </c>
      <c r="E588" s="107">
        <v>41085</v>
      </c>
      <c r="F588" s="9">
        <v>12</v>
      </c>
      <c r="G588" s="9">
        <v>16.165807999999998</v>
      </c>
      <c r="H588" s="9">
        <v>0</v>
      </c>
      <c r="I588" s="9">
        <v>-13.087056</v>
      </c>
      <c r="J588" s="9">
        <v>2</v>
      </c>
      <c r="K588" s="9">
        <v>10</v>
      </c>
      <c r="L588" s="9">
        <v>12</v>
      </c>
      <c r="M588" s="9">
        <v>14.230249000000001</v>
      </c>
      <c r="N588" s="9">
        <v>16.165807999999998</v>
      </c>
      <c r="O588" s="9">
        <v>-16.666667</v>
      </c>
      <c r="P588" s="9">
        <v>0</v>
      </c>
      <c r="Q588" s="9">
        <v>-23.493282000000001</v>
      </c>
      <c r="R588" s="9">
        <v>-13.087056</v>
      </c>
      <c r="S588" s="9" t="s">
        <v>1059</v>
      </c>
      <c r="T588" s="9">
        <v>2496.7939959999999</v>
      </c>
      <c r="U588" s="9">
        <v>334740.60982999997</v>
      </c>
      <c r="V588" t="s">
        <v>935</v>
      </c>
    </row>
    <row r="589" spans="1:22" x14ac:dyDescent="0.25">
      <c r="A589" s="70" t="e">
        <f>VLOOKUP(B589,'Lake Assessments'!$D$2:$E$52,2,0)</f>
        <v>#N/A</v>
      </c>
      <c r="B589">
        <v>86022900</v>
      </c>
      <c r="C589" t="s">
        <v>1345</v>
      </c>
      <c r="D589" t="s">
        <v>878</v>
      </c>
      <c r="E589" s="107">
        <v>42233</v>
      </c>
      <c r="F589" s="9">
        <v>16</v>
      </c>
      <c r="G589" s="9">
        <v>19.25</v>
      </c>
      <c r="H589" s="9">
        <v>23.076923000000001</v>
      </c>
      <c r="I589" s="9">
        <v>2.941176</v>
      </c>
      <c r="J589" s="9">
        <v>2</v>
      </c>
      <c r="K589" s="9">
        <v>12</v>
      </c>
      <c r="L589" s="9">
        <v>16</v>
      </c>
      <c r="M589" s="9">
        <v>15.011107000000001</v>
      </c>
      <c r="N589" s="9">
        <v>19.25</v>
      </c>
      <c r="O589" s="9">
        <v>0</v>
      </c>
      <c r="P589" s="9">
        <v>23.076923000000001</v>
      </c>
      <c r="Q589" s="9">
        <v>-19.295124000000001</v>
      </c>
      <c r="R589" s="9">
        <v>2.941176</v>
      </c>
      <c r="S589" s="9" t="s">
        <v>1059</v>
      </c>
      <c r="T589" s="9">
        <v>9288.4339199999995</v>
      </c>
      <c r="U589" s="9">
        <v>1132089.497251</v>
      </c>
      <c r="V589" t="s">
        <v>935</v>
      </c>
    </row>
    <row r="590" spans="1:22" x14ac:dyDescent="0.25">
      <c r="A590" s="70" t="e">
        <f>VLOOKUP(B590,'Lake Assessments'!$D$2:$E$52,2,0)</f>
        <v>#N/A</v>
      </c>
      <c r="B590">
        <v>86012000</v>
      </c>
      <c r="C590" t="s">
        <v>1346</v>
      </c>
      <c r="D590" t="s">
        <v>878</v>
      </c>
      <c r="E590" s="107">
        <v>42234</v>
      </c>
      <c r="F590" s="9">
        <v>16</v>
      </c>
      <c r="G590" s="9">
        <v>21</v>
      </c>
      <c r="H590" s="9">
        <v>23.076923000000001</v>
      </c>
      <c r="I590" s="9">
        <v>12.299465</v>
      </c>
      <c r="J590" s="9">
        <v>3</v>
      </c>
      <c r="K590" s="9">
        <v>16</v>
      </c>
      <c r="L590" s="9">
        <v>22</v>
      </c>
      <c r="M590" s="9">
        <v>21</v>
      </c>
      <c r="N590" s="9">
        <v>25.584085999999999</v>
      </c>
      <c r="O590" s="9">
        <v>23.076923000000001</v>
      </c>
      <c r="P590" s="9">
        <v>83.333332999999996</v>
      </c>
      <c r="Q590" s="9">
        <v>12.299465</v>
      </c>
      <c r="R590" s="9">
        <v>37.548848999999997</v>
      </c>
      <c r="S590" s="9" t="s">
        <v>1059</v>
      </c>
      <c r="T590" s="9">
        <v>6161.1349899999996</v>
      </c>
      <c r="U590" s="9">
        <v>1280893.1307389999</v>
      </c>
      <c r="V590" t="s">
        <v>935</v>
      </c>
    </row>
    <row r="591" spans="1:22" x14ac:dyDescent="0.25">
      <c r="A591" s="70" t="e">
        <f>VLOOKUP(B591,'Lake Assessments'!$D$2:$E$52,2,0)</f>
        <v>#N/A</v>
      </c>
      <c r="B591">
        <v>86023000</v>
      </c>
      <c r="C591" t="s">
        <v>1347</v>
      </c>
      <c r="D591" t="s">
        <v>878</v>
      </c>
      <c r="E591" s="107">
        <v>38957</v>
      </c>
      <c r="F591" s="9">
        <v>13</v>
      </c>
      <c r="G591" s="9">
        <v>17.473056</v>
      </c>
      <c r="H591" s="9">
        <v>8.3333329999999997</v>
      </c>
      <c r="I591" s="9">
        <v>-6.0588379999999997</v>
      </c>
      <c r="J591" s="9">
        <v>1</v>
      </c>
      <c r="K591" s="9">
        <v>13</v>
      </c>
      <c r="L591" s="9">
        <v>13</v>
      </c>
      <c r="M591" s="9">
        <v>17.473056</v>
      </c>
      <c r="N591" s="9">
        <v>17.473056</v>
      </c>
      <c r="O591" s="9">
        <v>8.3333329999999997</v>
      </c>
      <c r="P591" s="9">
        <v>8.3333329999999997</v>
      </c>
      <c r="Q591" s="9">
        <v>-6.0588379999999997</v>
      </c>
      <c r="R591" s="9">
        <v>-6.0588379999999997</v>
      </c>
      <c r="S591" s="9" t="s">
        <v>1059</v>
      </c>
      <c r="T591" s="9">
        <v>3393.1135829999998</v>
      </c>
      <c r="U591" s="9">
        <v>612507.33987400006</v>
      </c>
      <c r="V591" t="s">
        <v>935</v>
      </c>
    </row>
    <row r="592" spans="1:22" x14ac:dyDescent="0.25">
      <c r="A592" s="70" t="e">
        <f>VLOOKUP(B592,'Lake Assessments'!$D$2:$E$52,2,0)</f>
        <v>#N/A</v>
      </c>
      <c r="B592">
        <v>10008600</v>
      </c>
      <c r="C592" t="s">
        <v>1348</v>
      </c>
      <c r="D592" t="s">
        <v>878</v>
      </c>
      <c r="E592" s="107">
        <v>41107</v>
      </c>
      <c r="F592" s="9">
        <v>9</v>
      </c>
      <c r="G592" s="9">
        <v>18.333333</v>
      </c>
      <c r="H592" s="9">
        <v>-18.181818</v>
      </c>
      <c r="I592" s="9">
        <v>2.9962550000000001</v>
      </c>
      <c r="J592" s="9">
        <v>2</v>
      </c>
      <c r="K592" s="9">
        <v>6</v>
      </c>
      <c r="L592" s="9">
        <v>9</v>
      </c>
      <c r="M592" s="9">
        <v>12.655697</v>
      </c>
      <c r="N592" s="9">
        <v>18.333333</v>
      </c>
      <c r="O592" s="9">
        <v>-45.454545000000003</v>
      </c>
      <c r="P592" s="9">
        <v>-18.181818</v>
      </c>
      <c r="Q592" s="9">
        <v>-28.900579</v>
      </c>
      <c r="R592" s="9">
        <v>2.9962550000000001</v>
      </c>
      <c r="S592" s="9" t="s">
        <v>1059</v>
      </c>
      <c r="T592" s="9">
        <v>9795.7271070000006</v>
      </c>
      <c r="U592" s="9">
        <v>1116728.540025</v>
      </c>
      <c r="V592" t="s">
        <v>932</v>
      </c>
    </row>
    <row r="593" spans="1:22" x14ac:dyDescent="0.25">
      <c r="A593" s="70" t="e">
        <f>VLOOKUP(B593,'Lake Assessments'!$D$2:$E$52,2,0)</f>
        <v>#N/A</v>
      </c>
      <c r="B593">
        <v>86010700</v>
      </c>
      <c r="C593" t="s">
        <v>1349</v>
      </c>
      <c r="D593" t="s">
        <v>878</v>
      </c>
      <c r="E593" s="107">
        <v>41456</v>
      </c>
      <c r="F593" s="9">
        <v>10</v>
      </c>
      <c r="G593" s="9">
        <v>14.230249000000001</v>
      </c>
      <c r="H593" s="9">
        <v>-16.666667</v>
      </c>
      <c r="I593" s="9">
        <v>-23.493282000000001</v>
      </c>
      <c r="J593" s="9">
        <v>2</v>
      </c>
      <c r="K593" s="9">
        <v>9</v>
      </c>
      <c r="L593" s="9">
        <v>10</v>
      </c>
      <c r="M593" s="9">
        <v>13.333333</v>
      </c>
      <c r="N593" s="9">
        <v>14.230249000000001</v>
      </c>
      <c r="O593" s="9">
        <v>-25</v>
      </c>
      <c r="P593" s="9">
        <v>-16.666667</v>
      </c>
      <c r="Q593" s="9">
        <v>-28.315411999999998</v>
      </c>
      <c r="R593" s="9">
        <v>-23.493282000000001</v>
      </c>
      <c r="S593" s="9" t="s">
        <v>1059</v>
      </c>
      <c r="T593" s="9">
        <v>3344.2983389999999</v>
      </c>
      <c r="U593" s="9">
        <v>692238.89382</v>
      </c>
      <c r="V593" t="s">
        <v>932</v>
      </c>
    </row>
    <row r="594" spans="1:22" x14ac:dyDescent="0.25">
      <c r="A594" s="70" t="e">
        <f>VLOOKUP(B594,'Lake Assessments'!$D$2:$E$52,2,0)</f>
        <v>#N/A</v>
      </c>
      <c r="B594">
        <v>86014600</v>
      </c>
      <c r="C594" t="s">
        <v>897</v>
      </c>
      <c r="D594" t="s">
        <v>878</v>
      </c>
      <c r="E594" s="107">
        <v>42221</v>
      </c>
      <c r="F594" s="9">
        <v>8</v>
      </c>
      <c r="G594" s="9">
        <v>13.788582</v>
      </c>
      <c r="H594" s="9">
        <v>-38.461537999999997</v>
      </c>
      <c r="I594" s="9">
        <v>-26.264265999999999</v>
      </c>
      <c r="J594" s="9">
        <v>3</v>
      </c>
      <c r="K594" s="9">
        <v>8</v>
      </c>
      <c r="L594" s="9">
        <v>31</v>
      </c>
      <c r="M594" s="9">
        <v>13.788582</v>
      </c>
      <c r="N594" s="9">
        <v>34.663823000000001</v>
      </c>
      <c r="O594" s="9">
        <v>-38.461537999999997</v>
      </c>
      <c r="P594" s="9">
        <v>158.33333300000001</v>
      </c>
      <c r="Q594" s="9">
        <v>-26.264265999999999</v>
      </c>
      <c r="R594" s="9">
        <v>86.364641000000006</v>
      </c>
      <c r="S594" s="9" t="s">
        <v>1059</v>
      </c>
      <c r="T594" s="9">
        <v>4561.0601340000003</v>
      </c>
      <c r="U594" s="9">
        <v>912672.39491499995</v>
      </c>
      <c r="V594" t="s">
        <v>932</v>
      </c>
    </row>
    <row r="595" spans="1:22" x14ac:dyDescent="0.25">
      <c r="A595" s="70" t="e">
        <f>VLOOKUP(B595,'Lake Assessments'!$D$2:$E$52,2,0)</f>
        <v>#N/A</v>
      </c>
      <c r="B595">
        <v>10007800</v>
      </c>
      <c r="C595" t="s">
        <v>411</v>
      </c>
      <c r="D595" t="s">
        <v>878</v>
      </c>
      <c r="E595" s="107">
        <v>41066</v>
      </c>
      <c r="F595" s="9">
        <v>1</v>
      </c>
      <c r="G595" s="9">
        <v>3</v>
      </c>
      <c r="H595" s="9">
        <v>-90.909091000000004</v>
      </c>
      <c r="I595" s="9">
        <v>-83.146067000000002</v>
      </c>
      <c r="J595" s="9">
        <v>2</v>
      </c>
      <c r="K595" s="9">
        <v>1</v>
      </c>
      <c r="L595" s="9">
        <v>6</v>
      </c>
      <c r="M595" s="9">
        <v>3</v>
      </c>
      <c r="N595" s="9">
        <v>12.655697</v>
      </c>
      <c r="O595" s="9">
        <v>-90.909091000000004</v>
      </c>
      <c r="P595" s="9">
        <v>-45.454545000000003</v>
      </c>
      <c r="Q595" s="9">
        <v>-83.146067000000002</v>
      </c>
      <c r="R595" s="9">
        <v>-28.900579</v>
      </c>
      <c r="S595" s="9" t="s">
        <v>1059</v>
      </c>
      <c r="T595" s="9">
        <v>5231.1596740000005</v>
      </c>
      <c r="U595" s="9">
        <v>989552.23323699995</v>
      </c>
      <c r="V595" t="s">
        <v>932</v>
      </c>
    </row>
    <row r="596" spans="1:22" x14ac:dyDescent="0.25">
      <c r="A596" s="70" t="e">
        <f>VLOOKUP(B596,'Lake Assessments'!$D$2:$E$52,2,0)</f>
        <v>#N/A</v>
      </c>
      <c r="B596">
        <v>10008900</v>
      </c>
      <c r="C596" t="s">
        <v>245</v>
      </c>
      <c r="D596" t="s">
        <v>878</v>
      </c>
      <c r="E596" s="107">
        <v>41491</v>
      </c>
      <c r="F596" s="9">
        <v>2</v>
      </c>
      <c r="G596" s="9">
        <v>7.0710680000000004</v>
      </c>
      <c r="H596" s="9">
        <v>-81.818181999999993</v>
      </c>
      <c r="I596" s="9">
        <v>-60.274900000000002</v>
      </c>
      <c r="J596" s="9">
        <v>4</v>
      </c>
      <c r="K596" s="9">
        <v>1</v>
      </c>
      <c r="L596" s="9">
        <v>9</v>
      </c>
      <c r="M596" s="9">
        <v>3</v>
      </c>
      <c r="N596" s="9">
        <v>16.333333</v>
      </c>
      <c r="O596" s="9">
        <v>-90.909091000000004</v>
      </c>
      <c r="P596" s="9">
        <v>-18.181818</v>
      </c>
      <c r="Q596" s="9">
        <v>-83.146067000000002</v>
      </c>
      <c r="R596" s="9">
        <v>-8.2396999999999991</v>
      </c>
      <c r="S596" s="9" t="s">
        <v>1059</v>
      </c>
      <c r="T596" s="9">
        <v>7855.5078800000001</v>
      </c>
      <c r="U596" s="9">
        <v>1222799.428944</v>
      </c>
      <c r="V596" t="s">
        <v>932</v>
      </c>
    </row>
    <row r="597" spans="1:22" x14ac:dyDescent="0.25">
      <c r="A597" s="70" t="e">
        <f>VLOOKUP(B597,'Lake Assessments'!$D$2:$E$52,2,0)</f>
        <v>#N/A</v>
      </c>
      <c r="B597">
        <v>86011200</v>
      </c>
      <c r="C597" t="s">
        <v>1350</v>
      </c>
      <c r="D597" t="s">
        <v>878</v>
      </c>
      <c r="E597" s="107">
        <v>41135</v>
      </c>
      <c r="F597" s="9">
        <v>1</v>
      </c>
      <c r="G597" s="9">
        <v>3</v>
      </c>
      <c r="H597" s="9">
        <v>-90.909091000000004</v>
      </c>
      <c r="I597" s="9">
        <v>-83.146067000000002</v>
      </c>
      <c r="J597" s="9">
        <v>3</v>
      </c>
      <c r="K597" s="9">
        <v>1</v>
      </c>
      <c r="L597" s="9">
        <v>2</v>
      </c>
      <c r="M597" s="9">
        <v>3</v>
      </c>
      <c r="N597" s="9">
        <v>7.0710680000000004</v>
      </c>
      <c r="O597" s="9">
        <v>-90.909091000000004</v>
      </c>
      <c r="P597" s="9">
        <v>-81.818181999999993</v>
      </c>
      <c r="Q597" s="9">
        <v>-83.146067000000002</v>
      </c>
      <c r="R597" s="9">
        <v>-60.274900000000002</v>
      </c>
      <c r="S597" s="9" t="s">
        <v>1059</v>
      </c>
      <c r="T597" s="9">
        <v>2615.9874129999998</v>
      </c>
      <c r="U597" s="9">
        <v>424340.26477499999</v>
      </c>
      <c r="V597" t="s">
        <v>932</v>
      </c>
    </row>
    <row r="598" spans="1:22" x14ac:dyDescent="0.25">
      <c r="A598" s="70" t="e">
        <f>VLOOKUP(B598,'Lake Assessments'!$D$2:$E$52,2,0)</f>
        <v>#N/A</v>
      </c>
      <c r="B598">
        <v>86010800</v>
      </c>
      <c r="C598" t="s">
        <v>245</v>
      </c>
      <c r="D598" t="s">
        <v>878</v>
      </c>
      <c r="E598" s="107">
        <v>41507</v>
      </c>
      <c r="F598" s="9">
        <v>8</v>
      </c>
      <c r="G598" s="9">
        <v>12.727922</v>
      </c>
      <c r="H598" s="9">
        <v>-33.333333000000003</v>
      </c>
      <c r="I598" s="9">
        <v>-31.570311</v>
      </c>
      <c r="J598" s="9">
        <v>1</v>
      </c>
      <c r="K598" s="9">
        <v>8</v>
      </c>
      <c r="L598" s="9">
        <v>8</v>
      </c>
      <c r="M598" s="9">
        <v>12.727922</v>
      </c>
      <c r="N598" s="9">
        <v>12.727922</v>
      </c>
      <c r="O598" s="9">
        <v>-33.333333000000003</v>
      </c>
      <c r="P598" s="9">
        <v>-33.333333000000003</v>
      </c>
      <c r="Q598" s="9">
        <v>-31.570311</v>
      </c>
      <c r="R598" s="9">
        <v>-31.570311</v>
      </c>
      <c r="S598" s="9" t="s">
        <v>1059</v>
      </c>
      <c r="T598" s="9">
        <v>2091.9072959999999</v>
      </c>
      <c r="U598" s="9">
        <v>210161.971242</v>
      </c>
      <c r="V598" t="s">
        <v>932</v>
      </c>
    </row>
    <row r="599" spans="1:22" x14ac:dyDescent="0.25">
      <c r="A599" s="70" t="e">
        <f>VLOOKUP(B599,'Lake Assessments'!$D$2:$E$52,2,0)</f>
        <v>#N/A</v>
      </c>
      <c r="B599">
        <v>86014800</v>
      </c>
      <c r="C599" t="s">
        <v>300</v>
      </c>
      <c r="D599" t="s">
        <v>878</v>
      </c>
      <c r="E599" s="107">
        <v>42221</v>
      </c>
      <c r="F599" s="9">
        <v>10</v>
      </c>
      <c r="G599" s="9">
        <v>15.811388000000001</v>
      </c>
      <c r="H599" s="9">
        <v>-23.076923000000001</v>
      </c>
      <c r="I599" s="9">
        <v>-15.447120999999999</v>
      </c>
      <c r="J599" s="9">
        <v>3</v>
      </c>
      <c r="K599" s="9">
        <v>10</v>
      </c>
      <c r="L599" s="9">
        <v>23</v>
      </c>
      <c r="M599" s="9">
        <v>15.811388000000001</v>
      </c>
      <c r="N599" s="9">
        <v>27.106874000000001</v>
      </c>
      <c r="O599" s="9">
        <v>-23.076923000000001</v>
      </c>
      <c r="P599" s="9">
        <v>91.666667000000004</v>
      </c>
      <c r="Q599" s="9">
        <v>-15.447120999999999</v>
      </c>
      <c r="R599" s="9">
        <v>45.735880999999999</v>
      </c>
      <c r="S599" s="9" t="s">
        <v>1059</v>
      </c>
      <c r="T599" s="9">
        <v>4121.9777439999998</v>
      </c>
      <c r="U599" s="9">
        <v>772400.349865</v>
      </c>
      <c r="V599" t="s">
        <v>932</v>
      </c>
    </row>
    <row r="600" spans="1:22" x14ac:dyDescent="0.25">
      <c r="A600" s="70" t="e">
        <f>VLOOKUP(B600,'Lake Assessments'!$D$2:$E$52,2,0)</f>
        <v>#N/A</v>
      </c>
      <c r="B600">
        <v>86008600</v>
      </c>
      <c r="C600" t="s">
        <v>1031</v>
      </c>
      <c r="D600" t="s">
        <v>878</v>
      </c>
      <c r="E600" s="107">
        <v>41850</v>
      </c>
      <c r="F600" s="9">
        <v>7</v>
      </c>
      <c r="G600" s="9">
        <v>14.740614000000001</v>
      </c>
      <c r="H600" s="9">
        <v>-41.666666999999997</v>
      </c>
      <c r="I600" s="9">
        <v>-17.650199000000001</v>
      </c>
      <c r="J600" s="9">
        <v>3</v>
      </c>
      <c r="K600" s="9">
        <v>1</v>
      </c>
      <c r="L600" s="9">
        <v>7</v>
      </c>
      <c r="M600" s="9">
        <v>6</v>
      </c>
      <c r="N600" s="9">
        <v>14.740614000000001</v>
      </c>
      <c r="O600" s="9">
        <v>-90.909091000000004</v>
      </c>
      <c r="P600" s="9">
        <v>-41.666666999999997</v>
      </c>
      <c r="Q600" s="9">
        <v>-66.292135000000002</v>
      </c>
      <c r="R600" s="9">
        <v>-17.650199000000001</v>
      </c>
      <c r="S600" s="9" t="s">
        <v>1059</v>
      </c>
      <c r="T600" s="9">
        <v>8626.6410859999996</v>
      </c>
      <c r="U600" s="9">
        <v>1758979.9283950001</v>
      </c>
      <c r="V600" t="s">
        <v>932</v>
      </c>
    </row>
    <row r="601" spans="1:22" x14ac:dyDescent="0.25">
      <c r="A601" s="70" t="e">
        <f>VLOOKUP(B601,'Lake Assessments'!$D$2:$E$52,2,0)</f>
        <v>#N/A</v>
      </c>
      <c r="B601">
        <v>86012200</v>
      </c>
      <c r="C601" t="s">
        <v>1351</v>
      </c>
      <c r="D601" t="s">
        <v>878</v>
      </c>
      <c r="E601" s="107">
        <v>39622</v>
      </c>
      <c r="F601" s="9">
        <v>8</v>
      </c>
      <c r="G601" s="9">
        <v>12.374369</v>
      </c>
      <c r="H601" s="9">
        <v>-33.333333000000003</v>
      </c>
      <c r="I601" s="9">
        <v>-33.471136000000001</v>
      </c>
      <c r="J601" s="9">
        <v>1</v>
      </c>
      <c r="K601" s="9">
        <v>8</v>
      </c>
      <c r="L601" s="9">
        <v>8</v>
      </c>
      <c r="M601" s="9">
        <v>12.374369</v>
      </c>
      <c r="N601" s="9">
        <v>12.374369</v>
      </c>
      <c r="O601" s="9">
        <v>-33.333333000000003</v>
      </c>
      <c r="P601" s="9">
        <v>-33.333333000000003</v>
      </c>
      <c r="Q601" s="9">
        <v>-33.471136000000001</v>
      </c>
      <c r="R601" s="9">
        <v>-33.471136000000001</v>
      </c>
      <c r="S601" s="9" t="s">
        <v>1059</v>
      </c>
      <c r="T601" s="9">
        <v>3144.6946830000002</v>
      </c>
      <c r="U601" s="9">
        <v>277901.87673100003</v>
      </c>
      <c r="V601" t="s">
        <v>932</v>
      </c>
    </row>
    <row r="602" spans="1:22" x14ac:dyDescent="0.25">
      <c r="A602" s="70" t="e">
        <f>VLOOKUP(B602,'Lake Assessments'!$D$2:$E$52,2,0)</f>
        <v>#N/A</v>
      </c>
      <c r="B602">
        <v>86013101</v>
      </c>
      <c r="C602" t="s">
        <v>1352</v>
      </c>
      <c r="D602" t="s">
        <v>878</v>
      </c>
      <c r="E602" s="107">
        <v>39279</v>
      </c>
      <c r="F602" s="9">
        <v>22</v>
      </c>
      <c r="G602" s="9">
        <v>29.208497999999999</v>
      </c>
      <c r="H602" s="9">
        <v>83.333332999999996</v>
      </c>
      <c r="I602" s="9">
        <v>57.034936000000002</v>
      </c>
      <c r="J602" s="9">
        <v>1</v>
      </c>
      <c r="K602" s="9">
        <v>22</v>
      </c>
      <c r="L602" s="9">
        <v>22</v>
      </c>
      <c r="M602" s="9">
        <v>29.208497999999999</v>
      </c>
      <c r="N602" s="9">
        <v>29.208497999999999</v>
      </c>
      <c r="O602" s="9">
        <v>83.333332999999996</v>
      </c>
      <c r="P602" s="9">
        <v>83.333332999999996</v>
      </c>
      <c r="Q602" s="9">
        <v>57.034936000000002</v>
      </c>
      <c r="R602" s="9">
        <v>57.034936000000002</v>
      </c>
      <c r="S602" s="9" t="s">
        <v>1059</v>
      </c>
      <c r="T602" s="9">
        <v>1334.3160800000001</v>
      </c>
      <c r="U602" s="9">
        <v>96029.779351999998</v>
      </c>
      <c r="V602" t="s">
        <v>935</v>
      </c>
    </row>
    <row r="603" spans="1:22" x14ac:dyDescent="0.25">
      <c r="A603" s="70" t="e">
        <f>VLOOKUP(B603,'Lake Assessments'!$D$2:$E$52,2,0)</f>
        <v>#N/A</v>
      </c>
      <c r="B603">
        <v>86006500</v>
      </c>
      <c r="C603" t="s">
        <v>879</v>
      </c>
      <c r="D603" t="s">
        <v>878</v>
      </c>
      <c r="E603" s="107">
        <v>39309</v>
      </c>
      <c r="F603" s="9">
        <v>5</v>
      </c>
      <c r="G603" s="9">
        <v>11.627553000000001</v>
      </c>
      <c r="H603" s="9">
        <v>-54.545454999999997</v>
      </c>
      <c r="I603" s="9">
        <v>-34.676665999999997</v>
      </c>
      <c r="J603" s="9">
        <v>1</v>
      </c>
      <c r="K603" s="9">
        <v>5</v>
      </c>
      <c r="L603" s="9">
        <v>5</v>
      </c>
      <c r="M603" s="9">
        <v>11.627553000000001</v>
      </c>
      <c r="N603" s="9">
        <v>11.627553000000001</v>
      </c>
      <c r="O603" s="9">
        <v>-54.545454999999997</v>
      </c>
      <c r="P603" s="9">
        <v>-54.545454999999997</v>
      </c>
      <c r="Q603" s="9">
        <v>-34.676665999999997</v>
      </c>
      <c r="R603" s="9">
        <v>-34.676665999999997</v>
      </c>
      <c r="S603" s="9" t="s">
        <v>1059</v>
      </c>
      <c r="T603" s="9">
        <v>2338.091019</v>
      </c>
      <c r="U603" s="9">
        <v>245003.02118800001</v>
      </c>
      <c r="V603" t="s">
        <v>932</v>
      </c>
    </row>
    <row r="604" spans="1:22" x14ac:dyDescent="0.25">
      <c r="A604" s="70" t="e">
        <f>VLOOKUP(B604,'Lake Assessments'!$D$2:$E$52,2,0)</f>
        <v>#N/A</v>
      </c>
      <c r="B604">
        <v>86007000</v>
      </c>
      <c r="C604" t="s">
        <v>1353</v>
      </c>
      <c r="D604" t="s">
        <v>878</v>
      </c>
      <c r="E604" s="107">
        <v>42170</v>
      </c>
      <c r="F604" s="9">
        <v>12</v>
      </c>
      <c r="G604" s="9">
        <v>16.454483</v>
      </c>
      <c r="H604" s="9">
        <v>-7.6923079999999997</v>
      </c>
      <c r="I604" s="9">
        <v>-12.008114000000001</v>
      </c>
      <c r="J604" s="9">
        <v>2</v>
      </c>
      <c r="K604" s="9">
        <v>12</v>
      </c>
      <c r="L604" s="9">
        <v>13</v>
      </c>
      <c r="M604" s="9">
        <v>16.454483</v>
      </c>
      <c r="N604" s="9">
        <v>20.246556999999999</v>
      </c>
      <c r="O604" s="9">
        <v>-7.6923079999999997</v>
      </c>
      <c r="P604" s="9">
        <v>8.3333329999999997</v>
      </c>
      <c r="Q604" s="9">
        <v>-12.008114000000001</v>
      </c>
      <c r="R604" s="9">
        <v>8.8524580000000004</v>
      </c>
      <c r="S604" s="9" t="s">
        <v>1059</v>
      </c>
      <c r="T604" s="9">
        <v>2925.3010450000002</v>
      </c>
      <c r="U604" s="9">
        <v>447966.58076500002</v>
      </c>
      <c r="V604" t="s">
        <v>932</v>
      </c>
    </row>
    <row r="605" spans="1:22" x14ac:dyDescent="0.25">
      <c r="A605" s="70" t="e">
        <f>VLOOKUP(B605,'Lake Assessments'!$D$2:$E$52,2,0)</f>
        <v>#N/A</v>
      </c>
      <c r="B605">
        <v>86004100</v>
      </c>
      <c r="C605" t="s">
        <v>1354</v>
      </c>
      <c r="D605" t="s">
        <v>878</v>
      </c>
      <c r="E605" s="107">
        <v>40749</v>
      </c>
      <c r="F605" s="9">
        <v>4</v>
      </c>
      <c r="G605" s="9">
        <v>8.5</v>
      </c>
      <c r="H605" s="9">
        <v>-66.666667000000004</v>
      </c>
      <c r="I605" s="9">
        <v>-54.301074999999997</v>
      </c>
      <c r="J605" s="9">
        <v>2</v>
      </c>
      <c r="K605" s="9">
        <v>4</v>
      </c>
      <c r="L605" s="9">
        <v>6</v>
      </c>
      <c r="M605" s="9">
        <v>8.5</v>
      </c>
      <c r="N605" s="9">
        <v>11.430952</v>
      </c>
      <c r="O605" s="9">
        <v>-66.666667000000004</v>
      </c>
      <c r="P605" s="9">
        <v>-50</v>
      </c>
      <c r="Q605" s="9">
        <v>-54.301074999999997</v>
      </c>
      <c r="R605" s="9">
        <v>-38.543267999999998</v>
      </c>
      <c r="S605" s="9" t="s">
        <v>1059</v>
      </c>
      <c r="T605" s="9">
        <v>3541.008793</v>
      </c>
      <c r="U605" s="9">
        <v>711345.37499499996</v>
      </c>
      <c r="V605" t="s">
        <v>932</v>
      </c>
    </row>
    <row r="606" spans="1:22" x14ac:dyDescent="0.25">
      <c r="A606" s="70" t="e">
        <f>VLOOKUP(B606,'Lake Assessments'!$D$2:$E$52,2,0)</f>
        <v>#N/A</v>
      </c>
      <c r="B606">
        <v>86009500</v>
      </c>
      <c r="C606" t="s">
        <v>1355</v>
      </c>
      <c r="D606" t="s">
        <v>878</v>
      </c>
      <c r="E606" s="107">
        <v>39272</v>
      </c>
      <c r="F606" s="9">
        <v>15</v>
      </c>
      <c r="G606" s="9">
        <v>21.946905999999998</v>
      </c>
      <c r="H606" s="9">
        <v>25</v>
      </c>
      <c r="I606" s="9">
        <v>17.994116000000002</v>
      </c>
      <c r="J606" s="9">
        <v>1</v>
      </c>
      <c r="K606" s="9">
        <v>15</v>
      </c>
      <c r="L606" s="9">
        <v>15</v>
      </c>
      <c r="M606" s="9">
        <v>21.946905999999998</v>
      </c>
      <c r="N606" s="9">
        <v>21.946905999999998</v>
      </c>
      <c r="O606" s="9">
        <v>25</v>
      </c>
      <c r="P606" s="9">
        <v>25</v>
      </c>
      <c r="Q606" s="9">
        <v>17.994116000000002</v>
      </c>
      <c r="R606" s="9">
        <v>17.994116000000002</v>
      </c>
      <c r="S606" s="9" t="s">
        <v>1059</v>
      </c>
      <c r="T606" s="9">
        <v>4712.0211060000001</v>
      </c>
      <c r="U606" s="9">
        <v>396228.06615600002</v>
      </c>
      <c r="V606" t="s">
        <v>935</v>
      </c>
    </row>
    <row r="607" spans="1:22" x14ac:dyDescent="0.25">
      <c r="A607" s="70" t="e">
        <f>VLOOKUP(B607,'Lake Assessments'!$D$2:$E$52,2,0)</f>
        <v>#N/A</v>
      </c>
      <c r="B607">
        <v>86005100</v>
      </c>
      <c r="C607" t="s">
        <v>1356</v>
      </c>
      <c r="D607" t="s">
        <v>878</v>
      </c>
      <c r="E607" s="107">
        <v>40756</v>
      </c>
      <c r="F607" s="9">
        <v>13</v>
      </c>
      <c r="G607" s="9">
        <v>18.859807</v>
      </c>
      <c r="H607" s="9">
        <v>8.3333329999999997</v>
      </c>
      <c r="I607" s="9">
        <v>1.3968100000000001</v>
      </c>
      <c r="J607" s="9">
        <v>2</v>
      </c>
      <c r="K607" s="9">
        <v>13</v>
      </c>
      <c r="L607" s="9">
        <v>14</v>
      </c>
      <c r="M607" s="9">
        <v>18.859807</v>
      </c>
      <c r="N607" s="9">
        <v>20.044592999999999</v>
      </c>
      <c r="O607" s="9">
        <v>8.3333329999999997</v>
      </c>
      <c r="P607" s="9">
        <v>16.666667</v>
      </c>
      <c r="Q607" s="9">
        <v>1.3968100000000001</v>
      </c>
      <c r="R607" s="9">
        <v>7.7666300000000001</v>
      </c>
      <c r="S607" s="9" t="s">
        <v>1059</v>
      </c>
      <c r="T607" s="9">
        <v>4199.6543069999998</v>
      </c>
      <c r="U607" s="9">
        <v>706440.83943000005</v>
      </c>
      <c r="V607" t="s">
        <v>935</v>
      </c>
    </row>
    <row r="608" spans="1:22" x14ac:dyDescent="0.25">
      <c r="A608" s="70" t="e">
        <f>VLOOKUP(B608,'Lake Assessments'!$D$2:$E$52,2,0)</f>
        <v>#N/A</v>
      </c>
      <c r="B608">
        <v>86013102</v>
      </c>
      <c r="C608" t="s">
        <v>1357</v>
      </c>
      <c r="D608" t="s">
        <v>878</v>
      </c>
      <c r="E608" s="107">
        <v>39279</v>
      </c>
      <c r="F608" s="9">
        <v>19</v>
      </c>
      <c r="G608" s="9">
        <v>27.529888</v>
      </c>
      <c r="H608" s="9">
        <v>58.333333000000003</v>
      </c>
      <c r="I608" s="9">
        <v>48.010151</v>
      </c>
      <c r="J608" s="9">
        <v>1</v>
      </c>
      <c r="K608" s="9">
        <v>19</v>
      </c>
      <c r="L608" s="9">
        <v>19</v>
      </c>
      <c r="M608" s="9">
        <v>27.529888</v>
      </c>
      <c r="N608" s="9">
        <v>27.529888</v>
      </c>
      <c r="O608" s="9">
        <v>58.333333000000003</v>
      </c>
      <c r="P608" s="9">
        <v>58.333333000000003</v>
      </c>
      <c r="Q608" s="9">
        <v>48.010151</v>
      </c>
      <c r="R608" s="9">
        <v>48.010151</v>
      </c>
      <c r="S608" s="9" t="s">
        <v>1059</v>
      </c>
      <c r="T608" s="9">
        <v>1148.5386779999999</v>
      </c>
      <c r="U608" s="9">
        <v>79568.493539999996</v>
      </c>
      <c r="V608" t="s">
        <v>935</v>
      </c>
    </row>
    <row r="609" spans="1:22" x14ac:dyDescent="0.25">
      <c r="A609" s="70" t="e">
        <f>VLOOKUP(B609,'Lake Assessments'!$D$2:$E$52,2,0)</f>
        <v>#N/A</v>
      </c>
      <c r="B609">
        <v>86006900</v>
      </c>
      <c r="C609" t="s">
        <v>615</v>
      </c>
      <c r="D609" t="s">
        <v>878</v>
      </c>
      <c r="E609" s="107">
        <v>39314</v>
      </c>
      <c r="F609" s="9">
        <v>14</v>
      </c>
      <c r="G609" s="9">
        <v>20.846377</v>
      </c>
      <c r="H609" s="9">
        <v>16.666667</v>
      </c>
      <c r="I609" s="9">
        <v>12.077294999999999</v>
      </c>
      <c r="J609" s="9">
        <v>2</v>
      </c>
      <c r="K609" s="9">
        <v>11</v>
      </c>
      <c r="L609" s="9">
        <v>14</v>
      </c>
      <c r="M609" s="9">
        <v>16.884634999999999</v>
      </c>
      <c r="N609" s="9">
        <v>20.846377</v>
      </c>
      <c r="O609" s="9">
        <v>10</v>
      </c>
      <c r="P609" s="9">
        <v>16.666667</v>
      </c>
      <c r="Q609" s="9">
        <v>3.5867200000000001</v>
      </c>
      <c r="R609" s="9">
        <v>12.077294999999999</v>
      </c>
      <c r="S609" s="9" t="s">
        <v>1059</v>
      </c>
      <c r="T609" s="9">
        <v>4563.5638580000004</v>
      </c>
      <c r="U609" s="9">
        <v>388671.55651899998</v>
      </c>
      <c r="V609" t="s">
        <v>935</v>
      </c>
    </row>
    <row r="610" spans="1:22" x14ac:dyDescent="0.25">
      <c r="A610" s="70" t="e">
        <f>VLOOKUP(B610,'Lake Assessments'!$D$2:$E$52,2,0)</f>
        <v>#N/A</v>
      </c>
      <c r="B610">
        <v>86006800</v>
      </c>
      <c r="C610" t="s">
        <v>120</v>
      </c>
      <c r="D610" t="s">
        <v>878</v>
      </c>
      <c r="E610" s="107">
        <v>39307</v>
      </c>
      <c r="F610" s="9">
        <v>7</v>
      </c>
      <c r="G610" s="9">
        <v>14.740614000000001</v>
      </c>
      <c r="H610" s="9">
        <v>-41.666666999999997</v>
      </c>
      <c r="I610" s="9">
        <v>-20.749385</v>
      </c>
      <c r="J610" s="9">
        <v>1</v>
      </c>
      <c r="K610" s="9">
        <v>7</v>
      </c>
      <c r="L610" s="9">
        <v>7</v>
      </c>
      <c r="M610" s="9">
        <v>14.740614000000001</v>
      </c>
      <c r="N610" s="9">
        <v>14.740614000000001</v>
      </c>
      <c r="O610" s="9">
        <v>-41.666666999999997</v>
      </c>
      <c r="P610" s="9">
        <v>-41.666666999999997</v>
      </c>
      <c r="Q610" s="9">
        <v>-20.749385</v>
      </c>
      <c r="R610" s="9">
        <v>-20.749385</v>
      </c>
      <c r="S610" s="9" t="s">
        <v>1059</v>
      </c>
      <c r="T610" s="9">
        <v>2483.3406220000002</v>
      </c>
      <c r="U610" s="9">
        <v>132925.980258</v>
      </c>
      <c r="V610" t="s">
        <v>932</v>
      </c>
    </row>
    <row r="611" spans="1:22" x14ac:dyDescent="0.25">
      <c r="A611" s="70" t="e">
        <f>VLOOKUP(B611,'Lake Assessments'!$D$2:$E$52,2,0)</f>
        <v>#N/A</v>
      </c>
      <c r="B611">
        <v>86006600</v>
      </c>
      <c r="C611" t="s">
        <v>1358</v>
      </c>
      <c r="D611" t="s">
        <v>878</v>
      </c>
      <c r="E611" s="107">
        <v>42221</v>
      </c>
      <c r="F611" s="9">
        <v>11</v>
      </c>
      <c r="G611" s="9">
        <v>18.693702999999999</v>
      </c>
      <c r="H611" s="9">
        <v>-15.384615</v>
      </c>
      <c r="I611" s="9">
        <v>-3.3672000000000001E-2</v>
      </c>
      <c r="J611" s="9">
        <v>2</v>
      </c>
      <c r="K611" s="9">
        <v>11</v>
      </c>
      <c r="L611" s="9">
        <v>31</v>
      </c>
      <c r="M611" s="9">
        <v>18.693702999999999</v>
      </c>
      <c r="N611" s="9">
        <v>33.765796999999999</v>
      </c>
      <c r="O611" s="9">
        <v>-15.384615</v>
      </c>
      <c r="P611" s="9">
        <v>158.33333300000001</v>
      </c>
      <c r="Q611" s="9">
        <v>-3.3672000000000001E-2</v>
      </c>
      <c r="R611" s="9">
        <v>81.536541999999997</v>
      </c>
      <c r="S611" s="9" t="s">
        <v>1059</v>
      </c>
      <c r="T611" s="9">
        <v>3217.4608429999998</v>
      </c>
      <c r="U611" s="9">
        <v>403962.730194</v>
      </c>
      <c r="V611" t="s">
        <v>932</v>
      </c>
    </row>
    <row r="612" spans="1:22" x14ac:dyDescent="0.25">
      <c r="A612" s="70" t="e">
        <f>VLOOKUP(B612,'Lake Assessments'!$D$2:$E$52,2,0)</f>
        <v>#N/A</v>
      </c>
      <c r="B612">
        <v>10008800</v>
      </c>
      <c r="C612" t="s">
        <v>1359</v>
      </c>
      <c r="D612" t="s">
        <v>878</v>
      </c>
      <c r="E612" s="107">
        <v>41066</v>
      </c>
      <c r="F612" s="9">
        <v>7</v>
      </c>
      <c r="G612" s="9">
        <v>10.96097</v>
      </c>
      <c r="H612" s="9">
        <v>-41.666666999999997</v>
      </c>
      <c r="I612" s="9">
        <v>-41.070055000000004</v>
      </c>
      <c r="J612" s="9">
        <v>3</v>
      </c>
      <c r="K612" s="9">
        <v>2</v>
      </c>
      <c r="L612" s="9">
        <v>7</v>
      </c>
      <c r="M612" s="9">
        <v>4.2426409999999999</v>
      </c>
      <c r="N612" s="9">
        <v>11.338934</v>
      </c>
      <c r="O612" s="9">
        <v>-83.333332999999996</v>
      </c>
      <c r="P612" s="9">
        <v>-41.666666999999997</v>
      </c>
      <c r="Q612" s="9">
        <v>-77.190104000000005</v>
      </c>
      <c r="R612" s="9">
        <v>-39.037987999999999</v>
      </c>
      <c r="S612" s="9" t="s">
        <v>1059</v>
      </c>
      <c r="T612" s="9">
        <v>4032.1900289999999</v>
      </c>
      <c r="U612" s="9">
        <v>899179.40948999999</v>
      </c>
      <c r="V612" t="s">
        <v>932</v>
      </c>
    </row>
    <row r="613" spans="1:22" x14ac:dyDescent="0.25">
      <c r="A613" s="70" t="e">
        <f>VLOOKUP(B613,'Lake Assessments'!$D$2:$E$52,2,0)</f>
        <v>#N/A</v>
      </c>
      <c r="B613">
        <v>86005300</v>
      </c>
      <c r="C613" t="s">
        <v>1360</v>
      </c>
      <c r="D613" t="s">
        <v>878</v>
      </c>
      <c r="E613" s="107">
        <v>38208</v>
      </c>
      <c r="F613" s="9">
        <v>24</v>
      </c>
      <c r="G613" s="9">
        <v>28.577380000000002</v>
      </c>
      <c r="H613" s="9">
        <v>100</v>
      </c>
      <c r="I613" s="9">
        <v>53.641829999999999</v>
      </c>
      <c r="J613" s="9">
        <v>3</v>
      </c>
      <c r="K613" s="9">
        <v>16</v>
      </c>
      <c r="L613" s="9">
        <v>24</v>
      </c>
      <c r="M613" s="9">
        <v>21</v>
      </c>
      <c r="N613" s="9">
        <v>28.577380000000002</v>
      </c>
      <c r="O613" s="9">
        <v>33.333333000000003</v>
      </c>
      <c r="P613" s="9">
        <v>100</v>
      </c>
      <c r="Q613" s="9">
        <v>12.903226</v>
      </c>
      <c r="R613" s="9">
        <v>53.641829999999999</v>
      </c>
      <c r="S613" s="9" t="s">
        <v>1059</v>
      </c>
      <c r="T613" s="9">
        <v>9518.5512170000002</v>
      </c>
      <c r="U613" s="9">
        <v>3290979.0971420002</v>
      </c>
      <c r="V613" t="s">
        <v>935</v>
      </c>
    </row>
    <row r="614" spans="1:22" x14ac:dyDescent="0.25">
      <c r="A614" s="70" t="e">
        <f>VLOOKUP(B614,'Lake Assessments'!$D$2:$E$52,2,0)</f>
        <v>#N/A</v>
      </c>
      <c r="B614">
        <v>86008500</v>
      </c>
      <c r="C614" t="s">
        <v>120</v>
      </c>
      <c r="D614" t="s">
        <v>941</v>
      </c>
      <c r="E614" s="107">
        <v>41513</v>
      </c>
      <c r="F614" s="9">
        <v>9</v>
      </c>
      <c r="G614" s="9">
        <v>17.666667</v>
      </c>
      <c r="H614" s="9">
        <v>-18.181818</v>
      </c>
      <c r="I614" s="9">
        <v>-0.74906399999999995</v>
      </c>
      <c r="J614" s="9">
        <v>1</v>
      </c>
      <c r="K614" s="9">
        <v>9</v>
      </c>
      <c r="L614" s="9">
        <v>9</v>
      </c>
      <c r="M614" s="9">
        <v>17.666667</v>
      </c>
      <c r="N614" s="9">
        <v>17.666667</v>
      </c>
      <c r="O614" s="9">
        <v>-18.181818</v>
      </c>
      <c r="P614" s="9">
        <v>-18.181818</v>
      </c>
      <c r="Q614" s="9">
        <v>-0.74906399999999995</v>
      </c>
      <c r="R614" s="9">
        <v>-0.74906399999999995</v>
      </c>
      <c r="S614" s="9" t="s">
        <v>1059</v>
      </c>
      <c r="T614" s="9">
        <v>6298.5993939999998</v>
      </c>
      <c r="U614" s="9">
        <v>1648738.2342989999</v>
      </c>
      <c r="V614" t="s">
        <v>932</v>
      </c>
    </row>
    <row r="615" spans="1:22" x14ac:dyDescent="0.25">
      <c r="A615" s="70" t="e">
        <f>VLOOKUP(B615,'Lake Assessments'!$D$2:$E$52,2,0)</f>
        <v>#N/A</v>
      </c>
      <c r="B615">
        <v>86006700</v>
      </c>
      <c r="C615" t="s">
        <v>1361</v>
      </c>
      <c r="D615" t="s">
        <v>878</v>
      </c>
      <c r="E615" s="107">
        <v>39307</v>
      </c>
      <c r="F615" s="9">
        <v>8</v>
      </c>
      <c r="G615" s="9">
        <v>16.617008999999999</v>
      </c>
      <c r="H615" s="9">
        <v>-33.333333000000003</v>
      </c>
      <c r="I615" s="9">
        <v>-10.661239999999999</v>
      </c>
      <c r="J615" s="9">
        <v>1</v>
      </c>
      <c r="K615" s="9">
        <v>8</v>
      </c>
      <c r="L615" s="9">
        <v>8</v>
      </c>
      <c r="M615" s="9">
        <v>16.617008999999999</v>
      </c>
      <c r="N615" s="9">
        <v>16.617008999999999</v>
      </c>
      <c r="O615" s="9">
        <v>-33.333333000000003</v>
      </c>
      <c r="P615" s="9">
        <v>-33.333333000000003</v>
      </c>
      <c r="Q615" s="9">
        <v>-10.661239999999999</v>
      </c>
      <c r="R615" s="9">
        <v>-10.661239999999999</v>
      </c>
      <c r="S615" s="9" t="s">
        <v>1059</v>
      </c>
      <c r="T615" s="9">
        <v>1209.015386</v>
      </c>
      <c r="U615" s="9">
        <v>69180.671530000007</v>
      </c>
      <c r="V615" t="s">
        <v>932</v>
      </c>
    </row>
    <row r="616" spans="1:22" x14ac:dyDescent="0.25">
      <c r="A616" s="70" t="e">
        <f>VLOOKUP(B616,'Lake Assessments'!$D$2:$E$52,2,0)</f>
        <v>#N/A</v>
      </c>
      <c r="B616">
        <v>86004600</v>
      </c>
      <c r="C616" t="s">
        <v>1362</v>
      </c>
      <c r="D616" t="s">
        <v>878</v>
      </c>
      <c r="E616" s="107">
        <v>38145</v>
      </c>
      <c r="F616" s="9">
        <v>19</v>
      </c>
      <c r="G616" s="9">
        <v>24.318068</v>
      </c>
      <c r="H616" s="9">
        <v>58.333333000000003</v>
      </c>
      <c r="I616" s="9">
        <v>30.7423</v>
      </c>
      <c r="J616" s="9">
        <v>1</v>
      </c>
      <c r="K616" s="9">
        <v>19</v>
      </c>
      <c r="L616" s="9">
        <v>19</v>
      </c>
      <c r="M616" s="9">
        <v>24.318068</v>
      </c>
      <c r="N616" s="9">
        <v>24.318068</v>
      </c>
      <c r="O616" s="9">
        <v>58.333333000000003</v>
      </c>
      <c r="P616" s="9">
        <v>58.333333000000003</v>
      </c>
      <c r="Q616" s="9">
        <v>30.7423</v>
      </c>
      <c r="R616" s="9">
        <v>30.7423</v>
      </c>
      <c r="S616" s="9" t="s">
        <v>1059</v>
      </c>
      <c r="T616" s="9">
        <v>3093.4943579999999</v>
      </c>
      <c r="U616" s="9">
        <v>446905.36098100001</v>
      </c>
      <c r="V616" t="s">
        <v>935</v>
      </c>
    </row>
    <row r="617" spans="1:22" x14ac:dyDescent="0.25">
      <c r="A617" s="70" t="e">
        <f>VLOOKUP(B617,'Lake Assessments'!$D$2:$E$52,2,0)</f>
        <v>#N/A</v>
      </c>
      <c r="B617">
        <v>10006600</v>
      </c>
      <c r="C617" t="s">
        <v>1363</v>
      </c>
      <c r="D617" t="s">
        <v>878</v>
      </c>
      <c r="E617" s="107">
        <v>41123</v>
      </c>
      <c r="F617" s="9">
        <v>2</v>
      </c>
      <c r="G617" s="9">
        <v>4.2426409999999999</v>
      </c>
      <c r="H617" s="9">
        <v>-81.818181999999993</v>
      </c>
      <c r="I617" s="9">
        <v>-76.164940000000001</v>
      </c>
      <c r="J617" s="9">
        <v>1</v>
      </c>
      <c r="K617" s="9">
        <v>2</v>
      </c>
      <c r="L617" s="9">
        <v>2</v>
      </c>
      <c r="M617" s="9">
        <v>4.2426409999999999</v>
      </c>
      <c r="N617" s="9">
        <v>4.2426409999999999</v>
      </c>
      <c r="O617" s="9">
        <v>-81.818181999999993</v>
      </c>
      <c r="P617" s="9">
        <v>-81.818181999999993</v>
      </c>
      <c r="Q617" s="9">
        <v>-76.164940000000001</v>
      </c>
      <c r="R617" s="9">
        <v>-76.164940000000001</v>
      </c>
      <c r="S617" s="9" t="s">
        <v>1059</v>
      </c>
      <c r="T617" s="9">
        <v>2260.8488670000002</v>
      </c>
      <c r="U617" s="9">
        <v>286448.56424799998</v>
      </c>
      <c r="V617" t="s">
        <v>932</v>
      </c>
    </row>
    <row r="618" spans="1:22" x14ac:dyDescent="0.25">
      <c r="A618" s="70" t="e">
        <f>VLOOKUP(B618,'Lake Assessments'!$D$2:$E$52,2,0)</f>
        <v>#N/A</v>
      </c>
      <c r="B618">
        <v>86009000</v>
      </c>
      <c r="C618" t="s">
        <v>962</v>
      </c>
      <c r="D618" t="s">
        <v>878</v>
      </c>
      <c r="E618" s="107">
        <v>41477</v>
      </c>
      <c r="F618" s="9">
        <v>7</v>
      </c>
      <c r="G618" s="9">
        <v>9.0711469999999998</v>
      </c>
      <c r="H618" s="9">
        <v>-41.666666999999997</v>
      </c>
      <c r="I618" s="9">
        <v>-51.230390999999997</v>
      </c>
      <c r="J618" s="9">
        <v>2</v>
      </c>
      <c r="K618" s="9">
        <v>7</v>
      </c>
      <c r="L618" s="9">
        <v>10</v>
      </c>
      <c r="M618" s="9">
        <v>9.0711469999999998</v>
      </c>
      <c r="N618" s="9">
        <v>12.016655</v>
      </c>
      <c r="O618" s="9">
        <v>-41.666666999999997</v>
      </c>
      <c r="P618" s="9">
        <v>-16.666667</v>
      </c>
      <c r="Q618" s="9">
        <v>-51.230390999999997</v>
      </c>
      <c r="R618" s="9">
        <v>-35.394326999999997</v>
      </c>
      <c r="S618" s="9" t="s">
        <v>1059</v>
      </c>
      <c r="T618" s="9">
        <v>10058.730869999999</v>
      </c>
      <c r="U618" s="9">
        <v>6280326.351973</v>
      </c>
      <c r="V618" t="s">
        <v>932</v>
      </c>
    </row>
    <row r="619" spans="1:22" x14ac:dyDescent="0.25">
      <c r="A619" s="70" t="e">
        <f>VLOOKUP(B619,'Lake Assessments'!$D$2:$E$52,2,0)</f>
        <v>#N/A</v>
      </c>
      <c r="B619">
        <v>86007300</v>
      </c>
      <c r="C619" t="s">
        <v>258</v>
      </c>
      <c r="D619" t="s">
        <v>878</v>
      </c>
      <c r="E619" s="107">
        <v>39258</v>
      </c>
      <c r="F619" s="9">
        <v>29</v>
      </c>
      <c r="G619" s="9">
        <v>34.539332999999999</v>
      </c>
      <c r="H619" s="9">
        <v>141.66666699999999</v>
      </c>
      <c r="I619" s="9">
        <v>85.695338000000007</v>
      </c>
      <c r="J619" s="9">
        <v>2</v>
      </c>
      <c r="K619" s="9">
        <v>29</v>
      </c>
      <c r="L619" s="9">
        <v>29</v>
      </c>
      <c r="M619" s="9">
        <v>34.353637999999997</v>
      </c>
      <c r="N619" s="9">
        <v>34.539332999999999</v>
      </c>
      <c r="O619" s="9">
        <v>123.07692299999999</v>
      </c>
      <c r="P619" s="9">
        <v>141.66666699999999</v>
      </c>
      <c r="Q619" s="9">
        <v>83.709292000000005</v>
      </c>
      <c r="R619" s="9">
        <v>85.695338000000007</v>
      </c>
      <c r="S619" s="9" t="s">
        <v>1059</v>
      </c>
      <c r="T619" s="9">
        <v>7409.9731949999996</v>
      </c>
      <c r="U619" s="9">
        <v>835139.61954099999</v>
      </c>
      <c r="V619" t="s">
        <v>935</v>
      </c>
    </row>
    <row r="620" spans="1:22" x14ac:dyDescent="0.25">
      <c r="A620" s="70" t="e">
        <f>VLOOKUP(B620,'Lake Assessments'!$D$2:$E$52,2,0)</f>
        <v>#N/A</v>
      </c>
      <c r="B620">
        <v>86003100</v>
      </c>
      <c r="C620" t="s">
        <v>1364</v>
      </c>
      <c r="D620" t="s">
        <v>878</v>
      </c>
      <c r="E620" s="107">
        <v>40717</v>
      </c>
      <c r="F620" s="9">
        <v>11</v>
      </c>
      <c r="G620" s="9">
        <v>15.980100999999999</v>
      </c>
      <c r="H620" s="9">
        <v>0</v>
      </c>
      <c r="I620" s="9">
        <v>-10.22415</v>
      </c>
      <c r="J620" s="9">
        <v>2</v>
      </c>
      <c r="K620" s="9">
        <v>11</v>
      </c>
      <c r="L620" s="9">
        <v>16</v>
      </c>
      <c r="M620" s="9">
        <v>15.980100999999999</v>
      </c>
      <c r="N620" s="9">
        <v>23</v>
      </c>
      <c r="O620" s="9">
        <v>0</v>
      </c>
      <c r="P620" s="9">
        <v>45.454545000000003</v>
      </c>
      <c r="Q620" s="9">
        <v>-10.22415</v>
      </c>
      <c r="R620" s="9">
        <v>29.213483</v>
      </c>
      <c r="S620" s="9" t="s">
        <v>1059</v>
      </c>
      <c r="T620" s="9">
        <v>61328.828466999999</v>
      </c>
      <c r="U620" s="9">
        <v>14217888.799764</v>
      </c>
      <c r="V620" t="s">
        <v>935</v>
      </c>
    </row>
    <row r="621" spans="1:22" x14ac:dyDescent="0.25">
      <c r="A621" s="70" t="e">
        <f>VLOOKUP(B621,'Lake Assessments'!$D$2:$E$52,2,0)</f>
        <v>#N/A</v>
      </c>
      <c r="B621">
        <v>86002300</v>
      </c>
      <c r="C621" t="s">
        <v>1365</v>
      </c>
      <c r="D621" t="s">
        <v>878</v>
      </c>
      <c r="E621" s="107">
        <v>36347</v>
      </c>
      <c r="F621" s="9">
        <v>19</v>
      </c>
      <c r="G621" s="9">
        <v>24.088652</v>
      </c>
      <c r="H621" s="9">
        <v>58.333333000000003</v>
      </c>
      <c r="I621" s="9">
        <v>29.508882</v>
      </c>
      <c r="J621" s="9">
        <v>1</v>
      </c>
      <c r="K621" s="9">
        <v>19</v>
      </c>
      <c r="L621" s="9">
        <v>19</v>
      </c>
      <c r="M621" s="9">
        <v>24.088652</v>
      </c>
      <c r="N621" s="9">
        <v>24.088652</v>
      </c>
      <c r="O621" s="9">
        <v>58.333333000000003</v>
      </c>
      <c r="P621" s="9">
        <v>58.333333000000003</v>
      </c>
      <c r="Q621" s="9">
        <v>29.508882</v>
      </c>
      <c r="R621" s="9">
        <v>29.508882</v>
      </c>
      <c r="S621" s="9" t="s">
        <v>1059</v>
      </c>
      <c r="T621" s="9">
        <v>7136.3214770000004</v>
      </c>
      <c r="U621" s="9">
        <v>1306645.2490060001</v>
      </c>
      <c r="V621" t="s">
        <v>935</v>
      </c>
    </row>
    <row r="622" spans="1:22" x14ac:dyDescent="0.25">
      <c r="A622" s="70" t="e">
        <f>VLOOKUP(B622,'Lake Assessments'!$D$2:$E$52,2,0)</f>
        <v>#N/A</v>
      </c>
      <c r="B622">
        <v>10004200</v>
      </c>
      <c r="C622" t="s">
        <v>1366</v>
      </c>
      <c r="D622" t="s">
        <v>878</v>
      </c>
      <c r="E622" s="107">
        <v>42256</v>
      </c>
      <c r="F622" s="9">
        <v>3</v>
      </c>
      <c r="G622" s="9">
        <v>6.9282029999999999</v>
      </c>
      <c r="H622" s="9">
        <v>-75</v>
      </c>
      <c r="I622" s="9">
        <v>-62.751595999999999</v>
      </c>
      <c r="J622" s="9">
        <v>2</v>
      </c>
      <c r="K622" s="9">
        <v>3</v>
      </c>
      <c r="L622" s="9">
        <v>5</v>
      </c>
      <c r="M622" s="9">
        <v>6.9282029999999999</v>
      </c>
      <c r="N622" s="9">
        <v>8.0498449999999995</v>
      </c>
      <c r="O622" s="9">
        <v>-75</v>
      </c>
      <c r="P622" s="9">
        <v>-58.333333000000003</v>
      </c>
      <c r="Q622" s="9">
        <v>-62.751595999999999</v>
      </c>
      <c r="R622" s="9">
        <v>-56.721265000000002</v>
      </c>
      <c r="S622" s="9" t="s">
        <v>1059</v>
      </c>
      <c r="T622" s="9">
        <v>6070.1965890000001</v>
      </c>
      <c r="U622" s="9">
        <v>1043762.82602</v>
      </c>
      <c r="V622" t="s">
        <v>932</v>
      </c>
    </row>
    <row r="623" spans="1:22" x14ac:dyDescent="0.25">
      <c r="A623" s="70" t="e">
        <f>VLOOKUP(B623,'Lake Assessments'!$D$2:$E$52,2,0)</f>
        <v>#N/A</v>
      </c>
      <c r="B623">
        <v>27018600</v>
      </c>
      <c r="C623" t="s">
        <v>120</v>
      </c>
      <c r="D623" t="s">
        <v>878</v>
      </c>
      <c r="E623" s="107">
        <v>41137</v>
      </c>
      <c r="F623" s="9">
        <v>1</v>
      </c>
      <c r="G623" s="9">
        <v>3</v>
      </c>
      <c r="H623" s="9">
        <v>-90.909091000000004</v>
      </c>
      <c r="I623" s="9">
        <v>-83.146067000000002</v>
      </c>
      <c r="J623" s="9">
        <v>1</v>
      </c>
      <c r="K623" s="9">
        <v>1</v>
      </c>
      <c r="L623" s="9">
        <v>1</v>
      </c>
      <c r="M623" s="9">
        <v>3</v>
      </c>
      <c r="N623" s="9">
        <v>3</v>
      </c>
      <c r="O623" s="9">
        <v>-90.909091000000004</v>
      </c>
      <c r="P623" s="9">
        <v>-90.909091000000004</v>
      </c>
      <c r="Q623" s="9">
        <v>-83.146067000000002</v>
      </c>
      <c r="R623" s="9">
        <v>-83.146067000000002</v>
      </c>
      <c r="S623" s="9" t="s">
        <v>1059</v>
      </c>
      <c r="T623" s="9">
        <v>3284.3497149999998</v>
      </c>
      <c r="U623" s="9">
        <v>377295.07796199998</v>
      </c>
      <c r="V623" t="s">
        <v>932</v>
      </c>
    </row>
    <row r="624" spans="1:22" x14ac:dyDescent="0.25">
      <c r="A624" s="70" t="e">
        <f>VLOOKUP(B624,'Lake Assessments'!$D$2:$E$52,2,0)</f>
        <v>#N/A</v>
      </c>
      <c r="B624">
        <v>10005900</v>
      </c>
      <c r="C624" t="s">
        <v>1368</v>
      </c>
      <c r="D624" t="s">
        <v>878</v>
      </c>
      <c r="E624" s="107">
        <v>36003</v>
      </c>
      <c r="F624" s="9">
        <v>16</v>
      </c>
      <c r="G624" s="9">
        <v>20.5</v>
      </c>
      <c r="H624" s="9">
        <v>33.333333000000003</v>
      </c>
      <c r="I624" s="9">
        <v>10.215054</v>
      </c>
      <c r="J624" s="9">
        <v>1</v>
      </c>
      <c r="K624" s="9">
        <v>16</v>
      </c>
      <c r="L624" s="9">
        <v>16</v>
      </c>
      <c r="M624" s="9">
        <v>20.5</v>
      </c>
      <c r="N624" s="9">
        <v>20.5</v>
      </c>
      <c r="O624" s="9">
        <v>33.333333000000003</v>
      </c>
      <c r="P624" s="9">
        <v>33.333333000000003</v>
      </c>
      <c r="Q624" s="9">
        <v>10.215054</v>
      </c>
      <c r="R624" s="9">
        <v>10.215054</v>
      </c>
      <c r="S624" s="9" t="s">
        <v>1059</v>
      </c>
      <c r="T624" s="9">
        <v>17515.078366000002</v>
      </c>
      <c r="U624" s="9">
        <v>12465778.097332001</v>
      </c>
      <c r="V624" t="s">
        <v>935</v>
      </c>
    </row>
    <row r="625" spans="1:22" x14ac:dyDescent="0.25">
      <c r="A625" s="70" t="e">
        <f>VLOOKUP(B625,'Lake Assessments'!$D$2:$E$52,2,0)</f>
        <v>#N/A</v>
      </c>
      <c r="B625">
        <v>86000900</v>
      </c>
      <c r="C625" t="s">
        <v>1369</v>
      </c>
      <c r="D625" t="s">
        <v>878</v>
      </c>
      <c r="E625" s="107">
        <v>42242</v>
      </c>
      <c r="F625" s="9">
        <v>9</v>
      </c>
      <c r="G625" s="9">
        <v>14</v>
      </c>
      <c r="H625" s="9">
        <v>-30.769231000000001</v>
      </c>
      <c r="I625" s="9">
        <v>-25.133690000000001</v>
      </c>
      <c r="J625" s="9">
        <v>3</v>
      </c>
      <c r="K625" s="9">
        <v>7</v>
      </c>
      <c r="L625" s="9">
        <v>9</v>
      </c>
      <c r="M625" s="9">
        <v>13.435029</v>
      </c>
      <c r="N625" s="9">
        <v>14.740614000000001</v>
      </c>
      <c r="O625" s="9">
        <v>-41.666666999999997</v>
      </c>
      <c r="P625" s="9">
        <v>-30.769231000000001</v>
      </c>
      <c r="Q625" s="9">
        <v>-27.768661999999999</v>
      </c>
      <c r="R625" s="9">
        <v>-20.749385</v>
      </c>
      <c r="S625" s="9" t="s">
        <v>1059</v>
      </c>
      <c r="T625" s="9">
        <v>2368.6378519999998</v>
      </c>
      <c r="U625" s="9">
        <v>379572.54484799999</v>
      </c>
      <c r="V625" t="s">
        <v>932</v>
      </c>
    </row>
    <row r="626" spans="1:22" x14ac:dyDescent="0.25">
      <c r="A626" s="70">
        <f>VLOOKUP(B626,'Lake Assessments'!$D$2:$E$52,2,0)</f>
        <v>1693</v>
      </c>
      <c r="B626">
        <v>86003200</v>
      </c>
      <c r="C626" t="s">
        <v>411</v>
      </c>
      <c r="D626" t="s">
        <v>878</v>
      </c>
      <c r="E626" s="107">
        <v>41116</v>
      </c>
      <c r="F626" s="9">
        <v>0</v>
      </c>
      <c r="G626" s="9">
        <v>0</v>
      </c>
      <c r="H626" s="9">
        <v>-100</v>
      </c>
      <c r="I626" s="9">
        <v>-100</v>
      </c>
      <c r="J626" s="9">
        <v>1</v>
      </c>
      <c r="K626" s="9">
        <v>0</v>
      </c>
      <c r="L626" s="9">
        <v>0</v>
      </c>
      <c r="M626" s="9">
        <v>0</v>
      </c>
      <c r="N626" s="9">
        <v>0</v>
      </c>
      <c r="O626" s="9">
        <v>-100</v>
      </c>
      <c r="P626" s="9">
        <v>-100</v>
      </c>
      <c r="Q626" s="9">
        <v>-100</v>
      </c>
      <c r="R626" s="9">
        <v>-100</v>
      </c>
      <c r="S626" s="9" t="s">
        <v>1059</v>
      </c>
      <c r="T626" s="9">
        <v>5206.8700049999998</v>
      </c>
      <c r="U626" s="9">
        <v>566139.494068</v>
      </c>
      <c r="V626" t="s">
        <v>932</v>
      </c>
    </row>
    <row r="627" spans="1:22" x14ac:dyDescent="0.25">
      <c r="A627" s="70" t="e">
        <f>VLOOKUP(B627,'Lake Assessments'!$D$2:$E$52,2,0)</f>
        <v>#N/A</v>
      </c>
      <c r="B627">
        <v>71008200</v>
      </c>
      <c r="C627" t="s">
        <v>1370</v>
      </c>
      <c r="D627" t="s">
        <v>878</v>
      </c>
      <c r="E627" s="107">
        <v>40395</v>
      </c>
      <c r="F627" s="9">
        <v>16</v>
      </c>
      <c r="G627" s="9">
        <v>23.25</v>
      </c>
      <c r="H627" s="9">
        <v>33.333333000000003</v>
      </c>
      <c r="I627" s="9">
        <v>25</v>
      </c>
      <c r="J627" s="9">
        <v>4</v>
      </c>
      <c r="K627" s="9">
        <v>12</v>
      </c>
      <c r="L627" s="9">
        <v>16</v>
      </c>
      <c r="M627" s="9">
        <v>20.207259000000001</v>
      </c>
      <c r="N627" s="9">
        <v>23.25</v>
      </c>
      <c r="O627" s="9">
        <v>0</v>
      </c>
      <c r="P627" s="9">
        <v>33.333333000000003</v>
      </c>
      <c r="Q627" s="9">
        <v>8.6411800000000003</v>
      </c>
      <c r="R627" s="9">
        <v>25</v>
      </c>
      <c r="S627" s="9" t="s">
        <v>1059</v>
      </c>
      <c r="T627" s="9">
        <v>3816.688345</v>
      </c>
      <c r="U627" s="9">
        <v>1026545.413639</v>
      </c>
      <c r="V627" t="s">
        <v>935</v>
      </c>
    </row>
    <row r="628" spans="1:22" x14ac:dyDescent="0.25">
      <c r="A628" s="70">
        <f>VLOOKUP(B628,'Lake Assessments'!$D$2:$E$52,2,0)</f>
        <v>1696</v>
      </c>
      <c r="B628">
        <v>27017800</v>
      </c>
      <c r="C628" t="s">
        <v>397</v>
      </c>
      <c r="D628" t="s">
        <v>878</v>
      </c>
      <c r="E628" s="107">
        <v>41116</v>
      </c>
      <c r="F628" s="9">
        <v>1</v>
      </c>
      <c r="G628" s="9">
        <v>3</v>
      </c>
      <c r="H628" s="9">
        <v>-90.909091000000004</v>
      </c>
      <c r="I628" s="9">
        <v>-83.146067000000002</v>
      </c>
      <c r="J628" s="9">
        <v>1</v>
      </c>
      <c r="K628" s="9">
        <v>1</v>
      </c>
      <c r="L628" s="9">
        <v>1</v>
      </c>
      <c r="M628" s="9">
        <v>3</v>
      </c>
      <c r="N628" s="9">
        <v>3</v>
      </c>
      <c r="O628" s="9">
        <v>-90.909091000000004</v>
      </c>
      <c r="P628" s="9">
        <v>-90.909091000000004</v>
      </c>
      <c r="Q628" s="9">
        <v>-83.146067000000002</v>
      </c>
      <c r="R628" s="9">
        <v>-83.146067000000002</v>
      </c>
      <c r="S628" s="9" t="s">
        <v>1059</v>
      </c>
      <c r="T628" s="9">
        <v>5472.3036709999997</v>
      </c>
      <c r="U628" s="9">
        <v>480916.29935500002</v>
      </c>
      <c r="V628" t="s">
        <v>932</v>
      </c>
    </row>
    <row r="629" spans="1:22" x14ac:dyDescent="0.25">
      <c r="A629" s="70" t="e">
        <f>VLOOKUP(B629,'Lake Assessments'!$D$2:$E$52,2,0)</f>
        <v>#N/A</v>
      </c>
      <c r="B629">
        <v>10016100</v>
      </c>
      <c r="C629" t="s">
        <v>879</v>
      </c>
      <c r="D629" t="s">
        <v>878</v>
      </c>
      <c r="E629" s="107">
        <v>41499</v>
      </c>
      <c r="F629" s="9">
        <v>5</v>
      </c>
      <c r="G629" s="9">
        <v>12.521981</v>
      </c>
      <c r="H629" s="9">
        <v>-54.545454999999997</v>
      </c>
      <c r="I629" s="9">
        <v>-29.651793999999999</v>
      </c>
      <c r="J629" s="9">
        <v>1</v>
      </c>
      <c r="K629" s="9">
        <v>5</v>
      </c>
      <c r="L629" s="9">
        <v>5</v>
      </c>
      <c r="M629" s="9">
        <v>12.521981</v>
      </c>
      <c r="N629" s="9">
        <v>12.521981</v>
      </c>
      <c r="O629" s="9">
        <v>-54.545454999999997</v>
      </c>
      <c r="P629" s="9">
        <v>-54.545454999999997</v>
      </c>
      <c r="Q629" s="9">
        <v>-29.651793999999999</v>
      </c>
      <c r="R629" s="9">
        <v>-29.651793999999999</v>
      </c>
      <c r="S629" s="9" t="s">
        <v>1059</v>
      </c>
      <c r="T629" s="9">
        <v>2122.1448869999999</v>
      </c>
      <c r="U629" s="9">
        <v>82430.018861000004</v>
      </c>
      <c r="V629" t="s">
        <v>932</v>
      </c>
    </row>
    <row r="630" spans="1:22" x14ac:dyDescent="0.25">
      <c r="A630" s="70" t="e">
        <f>VLOOKUP(B630,'Lake Assessments'!$D$2:$E$52,2,0)</f>
        <v>#N/A</v>
      </c>
      <c r="B630">
        <v>10005100</v>
      </c>
      <c r="C630" t="s">
        <v>1371</v>
      </c>
      <c r="D630" t="s">
        <v>878</v>
      </c>
      <c r="E630" s="107">
        <v>41528</v>
      </c>
      <c r="F630" s="9">
        <v>3</v>
      </c>
      <c r="G630" s="9">
        <v>7.5055529999999999</v>
      </c>
      <c r="H630" s="9">
        <v>-75</v>
      </c>
      <c r="I630" s="9">
        <v>-59.647562000000001</v>
      </c>
      <c r="J630" s="9">
        <v>1</v>
      </c>
      <c r="K630" s="9">
        <v>3</v>
      </c>
      <c r="L630" s="9">
        <v>3</v>
      </c>
      <c r="M630" s="9">
        <v>7.5055529999999999</v>
      </c>
      <c r="N630" s="9">
        <v>7.5055529999999999</v>
      </c>
      <c r="O630" s="9">
        <v>-75</v>
      </c>
      <c r="P630" s="9">
        <v>-75</v>
      </c>
      <c r="Q630" s="9">
        <v>-59.647562000000001</v>
      </c>
      <c r="R630" s="9">
        <v>-59.647562000000001</v>
      </c>
      <c r="S630" s="9" t="s">
        <v>1059</v>
      </c>
      <c r="T630" s="9">
        <v>1565.0077140000001</v>
      </c>
      <c r="U630" s="9">
        <v>159209.183498</v>
      </c>
      <c r="V630" t="s">
        <v>932</v>
      </c>
    </row>
    <row r="631" spans="1:22" x14ac:dyDescent="0.25">
      <c r="A631" s="70" t="e">
        <f>VLOOKUP(B631,'Lake Assessments'!$D$2:$E$52,2,0)</f>
        <v>#N/A</v>
      </c>
      <c r="B631">
        <v>10004300</v>
      </c>
      <c r="C631" t="s">
        <v>1372</v>
      </c>
      <c r="D631" t="s">
        <v>878</v>
      </c>
      <c r="E631" s="107">
        <v>41164</v>
      </c>
      <c r="F631" s="9">
        <v>6</v>
      </c>
      <c r="G631" s="9">
        <v>13.063945</v>
      </c>
      <c r="H631" s="9">
        <v>-45.454545000000003</v>
      </c>
      <c r="I631" s="9">
        <v>-26.607049</v>
      </c>
      <c r="J631" s="9">
        <v>2</v>
      </c>
      <c r="K631" s="9">
        <v>6</v>
      </c>
      <c r="L631" s="9">
        <v>6</v>
      </c>
      <c r="M631" s="9">
        <v>13.063945</v>
      </c>
      <c r="N631" s="9">
        <v>13.063945</v>
      </c>
      <c r="O631" s="9">
        <v>-45.454545000000003</v>
      </c>
      <c r="P631" s="9">
        <v>-45.454545000000003</v>
      </c>
      <c r="Q631" s="9">
        <v>-26.607049</v>
      </c>
      <c r="R631" s="9">
        <v>-26.607049</v>
      </c>
      <c r="S631" s="9" t="s">
        <v>1059</v>
      </c>
      <c r="T631" s="9">
        <v>7599.5493809999998</v>
      </c>
      <c r="U631" s="9">
        <v>592643.27397800004</v>
      </c>
      <c r="V631" t="s">
        <v>932</v>
      </c>
    </row>
    <row r="632" spans="1:22" x14ac:dyDescent="0.25">
      <c r="A632" s="70" t="e">
        <f>VLOOKUP(B632,'Lake Assessments'!$D$2:$E$52,2,0)</f>
        <v>#N/A</v>
      </c>
      <c r="B632">
        <v>71008100</v>
      </c>
      <c r="C632" t="s">
        <v>1373</v>
      </c>
      <c r="D632" t="s">
        <v>878</v>
      </c>
      <c r="E632" s="107">
        <v>40395</v>
      </c>
      <c r="F632" s="9">
        <v>18</v>
      </c>
      <c r="G632" s="9">
        <v>25.220141999999999</v>
      </c>
      <c r="H632" s="9">
        <v>50</v>
      </c>
      <c r="I632" s="9">
        <v>35.592160999999997</v>
      </c>
      <c r="J632" s="9">
        <v>4</v>
      </c>
      <c r="K632" s="9">
        <v>12</v>
      </c>
      <c r="L632" s="9">
        <v>18</v>
      </c>
      <c r="M632" s="9">
        <v>19.052558999999999</v>
      </c>
      <c r="N632" s="9">
        <v>25.220141999999999</v>
      </c>
      <c r="O632" s="9">
        <v>0</v>
      </c>
      <c r="P632" s="9">
        <v>50</v>
      </c>
      <c r="Q632" s="9">
        <v>2.4331119999999999</v>
      </c>
      <c r="R632" s="9">
        <v>35.592160999999997</v>
      </c>
      <c r="S632" s="9" t="s">
        <v>1059</v>
      </c>
      <c r="T632" s="9">
        <v>3506.2646759999998</v>
      </c>
      <c r="U632" s="9">
        <v>685960.69602000003</v>
      </c>
      <c r="V632" t="s">
        <v>935</v>
      </c>
    </row>
    <row r="633" spans="1:22" x14ac:dyDescent="0.25">
      <c r="A633" s="70">
        <f>VLOOKUP(B633,'Lake Assessments'!$D$2:$E$52,2,0)</f>
        <v>1665</v>
      </c>
      <c r="B633">
        <v>27018800</v>
      </c>
      <c r="C633" t="s">
        <v>407</v>
      </c>
      <c r="D633" t="s">
        <v>878</v>
      </c>
      <c r="E633" s="107">
        <v>41465</v>
      </c>
      <c r="F633" s="9">
        <v>12</v>
      </c>
      <c r="G633" s="9">
        <v>19.052558999999999</v>
      </c>
      <c r="H633" s="9">
        <v>9.0909089999999999</v>
      </c>
      <c r="I633" s="9">
        <v>7.036848</v>
      </c>
      <c r="J633" s="9">
        <v>3</v>
      </c>
      <c r="K633" s="9">
        <v>5</v>
      </c>
      <c r="L633" s="9">
        <v>12</v>
      </c>
      <c r="M633" s="9">
        <v>10.733126</v>
      </c>
      <c r="N633" s="9">
        <v>19.052558999999999</v>
      </c>
      <c r="O633" s="9">
        <v>-54.545454999999997</v>
      </c>
      <c r="P633" s="9">
        <v>9.0909089999999999</v>
      </c>
      <c r="Q633" s="9">
        <v>-39.701537999999999</v>
      </c>
      <c r="R633" s="9">
        <v>7.036848</v>
      </c>
      <c r="S633" s="9" t="s">
        <v>1059</v>
      </c>
      <c r="T633" s="9">
        <v>6699.529031</v>
      </c>
      <c r="U633" s="9">
        <v>951367.86301099998</v>
      </c>
      <c r="V633" t="s">
        <v>935</v>
      </c>
    </row>
    <row r="634" spans="1:22" x14ac:dyDescent="0.25">
      <c r="A634" s="70">
        <f>VLOOKUP(B634,'Lake Assessments'!$D$2:$E$52,2,0)</f>
        <v>1715</v>
      </c>
      <c r="B634">
        <v>10009300</v>
      </c>
      <c r="C634" t="s">
        <v>382</v>
      </c>
      <c r="D634" t="s">
        <v>878</v>
      </c>
      <c r="E634" s="107">
        <v>38623</v>
      </c>
      <c r="F634" s="9">
        <v>9</v>
      </c>
      <c r="G634" s="9">
        <v>14.333333</v>
      </c>
      <c r="H634" s="9">
        <v>-18.181818</v>
      </c>
      <c r="I634" s="9">
        <v>-19.475655</v>
      </c>
      <c r="J634" s="9">
        <v>2</v>
      </c>
      <c r="K634" s="9">
        <v>9</v>
      </c>
      <c r="L634" s="9">
        <v>11</v>
      </c>
      <c r="M634" s="9">
        <v>14.333333</v>
      </c>
      <c r="N634" s="9">
        <v>16.583124000000002</v>
      </c>
      <c r="O634" s="9">
        <v>-18.181818</v>
      </c>
      <c r="P634" s="9">
        <v>0</v>
      </c>
      <c r="Q634" s="9">
        <v>-19.475655</v>
      </c>
      <c r="R634" s="9">
        <v>-6.8363820000000004</v>
      </c>
      <c r="S634" s="9" t="s">
        <v>1059</v>
      </c>
      <c r="T634" s="9">
        <v>11271.767123</v>
      </c>
      <c r="U634" s="9">
        <v>1348276.4516360001</v>
      </c>
      <c r="V634" t="s">
        <v>932</v>
      </c>
    </row>
    <row r="635" spans="1:22" x14ac:dyDescent="0.25">
      <c r="A635" s="70" t="e">
        <f>VLOOKUP(B635,'Lake Assessments'!$D$2:$E$52,2,0)</f>
        <v>#N/A</v>
      </c>
      <c r="B635">
        <v>10005200</v>
      </c>
      <c r="C635" t="s">
        <v>1374</v>
      </c>
      <c r="D635" t="s">
        <v>878</v>
      </c>
      <c r="E635" s="107">
        <v>34173</v>
      </c>
      <c r="F635" s="9">
        <v>6</v>
      </c>
      <c r="G635" s="9">
        <v>12.247449</v>
      </c>
      <c r="H635" s="9">
        <v>-50</v>
      </c>
      <c r="I635" s="9">
        <v>-34.153502000000003</v>
      </c>
      <c r="J635" s="9">
        <v>1</v>
      </c>
      <c r="K635" s="9">
        <v>6</v>
      </c>
      <c r="L635" s="9">
        <v>6</v>
      </c>
      <c r="M635" s="9">
        <v>12.247449</v>
      </c>
      <c r="N635" s="9">
        <v>12.247449</v>
      </c>
      <c r="O635" s="9">
        <v>-50</v>
      </c>
      <c r="P635" s="9">
        <v>-50</v>
      </c>
      <c r="Q635" s="9">
        <v>-34.153502000000003</v>
      </c>
      <c r="R635" s="9">
        <v>-34.153502000000003</v>
      </c>
      <c r="S635" s="9" t="s">
        <v>1059</v>
      </c>
      <c r="T635" s="9">
        <v>3344.3354060000001</v>
      </c>
      <c r="U635" s="9">
        <v>374014.49083099997</v>
      </c>
      <c r="V635" t="s">
        <v>932</v>
      </c>
    </row>
    <row r="636" spans="1:22" x14ac:dyDescent="0.25">
      <c r="A636" s="70" t="e">
        <f>VLOOKUP(B636,'Lake Assessments'!$D$2:$E$52,2,0)</f>
        <v>#N/A</v>
      </c>
      <c r="B636">
        <v>86002700</v>
      </c>
      <c r="C636" t="s">
        <v>1375</v>
      </c>
      <c r="D636" t="s">
        <v>878</v>
      </c>
      <c r="E636" s="107">
        <v>41514</v>
      </c>
      <c r="F636" s="9">
        <v>4</v>
      </c>
      <c r="G636" s="9">
        <v>9</v>
      </c>
      <c r="H636" s="9">
        <v>-63.636364</v>
      </c>
      <c r="I636" s="9">
        <v>-49.438201999999997</v>
      </c>
      <c r="J636" s="9">
        <v>1</v>
      </c>
      <c r="K636" s="9">
        <v>4</v>
      </c>
      <c r="L636" s="9">
        <v>4</v>
      </c>
      <c r="M636" s="9">
        <v>9</v>
      </c>
      <c r="N636" s="9">
        <v>9</v>
      </c>
      <c r="O636" s="9">
        <v>-63.636364</v>
      </c>
      <c r="P636" s="9">
        <v>-63.636364</v>
      </c>
      <c r="Q636" s="9">
        <v>-49.438201999999997</v>
      </c>
      <c r="R636" s="9">
        <v>-49.438201999999997</v>
      </c>
      <c r="S636" s="9" t="s">
        <v>1059</v>
      </c>
      <c r="T636" s="9">
        <v>1844.606127</v>
      </c>
      <c r="U636" s="9">
        <v>218210.71843099999</v>
      </c>
      <c r="V636" t="s">
        <v>932</v>
      </c>
    </row>
    <row r="637" spans="1:22" x14ac:dyDescent="0.25">
      <c r="A637" s="70">
        <f>VLOOKUP(B637,'Lake Assessments'!$D$2:$E$52,2,0)</f>
        <v>1737</v>
      </c>
      <c r="B637">
        <v>10009500</v>
      </c>
      <c r="C637" t="s">
        <v>385</v>
      </c>
      <c r="D637" t="s">
        <v>878</v>
      </c>
      <c r="E637" s="107">
        <v>41092</v>
      </c>
      <c r="F637" s="9">
        <v>3</v>
      </c>
      <c r="G637" s="9">
        <v>10.392305</v>
      </c>
      <c r="H637" s="9">
        <v>-72.727272999999997</v>
      </c>
      <c r="I637" s="9">
        <v>-41.616264999999999</v>
      </c>
      <c r="J637" s="9">
        <v>3</v>
      </c>
      <c r="K637" s="9">
        <v>3</v>
      </c>
      <c r="L637" s="9">
        <v>10</v>
      </c>
      <c r="M637" s="9">
        <v>6.9282029999999999</v>
      </c>
      <c r="N637" s="9">
        <v>15.811388000000001</v>
      </c>
      <c r="O637" s="9">
        <v>-72.727272999999997</v>
      </c>
      <c r="P637" s="9">
        <v>-9.0909089999999999</v>
      </c>
      <c r="Q637" s="9">
        <v>-61.077509999999997</v>
      </c>
      <c r="R637" s="9">
        <v>-11.171976000000001</v>
      </c>
      <c r="S637" s="9" t="s">
        <v>1059</v>
      </c>
      <c r="T637" s="9">
        <v>5901.5413410000001</v>
      </c>
      <c r="U637" s="9">
        <v>1751587.9401380001</v>
      </c>
      <c r="V637" t="s">
        <v>932</v>
      </c>
    </row>
    <row r="638" spans="1:22" x14ac:dyDescent="0.25">
      <c r="A638" s="70">
        <f>VLOOKUP(B638,'Lake Assessments'!$D$2:$E$52,2,0)</f>
        <v>1656</v>
      </c>
      <c r="B638">
        <v>27019200</v>
      </c>
      <c r="C638" t="s">
        <v>372</v>
      </c>
      <c r="D638" t="s">
        <v>878</v>
      </c>
      <c r="E638" s="107">
        <v>36318</v>
      </c>
      <c r="F638" s="9">
        <v>9</v>
      </c>
      <c r="G638" s="9">
        <v>15</v>
      </c>
      <c r="H638" s="9">
        <v>-25</v>
      </c>
      <c r="I638" s="9">
        <v>-19.354838999999998</v>
      </c>
      <c r="J638" s="9">
        <v>1</v>
      </c>
      <c r="K638" s="9">
        <v>9</v>
      </c>
      <c r="L638" s="9">
        <v>9</v>
      </c>
      <c r="M638" s="9">
        <v>15</v>
      </c>
      <c r="N638" s="9">
        <v>15</v>
      </c>
      <c r="O638" s="9">
        <v>-25</v>
      </c>
      <c r="P638" s="9">
        <v>-25</v>
      </c>
      <c r="Q638" s="9">
        <v>-19.354838999999998</v>
      </c>
      <c r="R638" s="9">
        <v>-19.354838999999998</v>
      </c>
      <c r="S638" s="9" t="s">
        <v>1059</v>
      </c>
      <c r="T638" s="9">
        <v>5023.7395450000004</v>
      </c>
      <c r="U638" s="9">
        <v>1065443.226116</v>
      </c>
      <c r="V638" t="s">
        <v>932</v>
      </c>
    </row>
    <row r="639" spans="1:22" x14ac:dyDescent="0.25">
      <c r="A639" s="70" t="e">
        <f>VLOOKUP(B639,'Lake Assessments'!$D$2:$E$52,2,0)</f>
        <v>#N/A</v>
      </c>
      <c r="B639">
        <v>86001100</v>
      </c>
      <c r="C639" t="s">
        <v>1376</v>
      </c>
      <c r="D639" t="s">
        <v>878</v>
      </c>
      <c r="E639" s="107">
        <v>42214</v>
      </c>
      <c r="F639" s="9">
        <v>13</v>
      </c>
      <c r="G639" s="9">
        <v>24.684159000000001</v>
      </c>
      <c r="H639" s="9">
        <v>0</v>
      </c>
      <c r="I639" s="9">
        <v>32.000849000000002</v>
      </c>
      <c r="J639" s="9">
        <v>4</v>
      </c>
      <c r="K639" s="9">
        <v>13</v>
      </c>
      <c r="L639" s="9">
        <v>28</v>
      </c>
      <c r="M639" s="9">
        <v>24.684159000000001</v>
      </c>
      <c r="N639" s="9">
        <v>32.504944999999999</v>
      </c>
      <c r="O639" s="9">
        <v>0</v>
      </c>
      <c r="P639" s="9">
        <v>133.33333300000001</v>
      </c>
      <c r="Q639" s="9">
        <v>32.000849000000002</v>
      </c>
      <c r="R639" s="9">
        <v>74.757767000000001</v>
      </c>
      <c r="S639" s="9" t="s">
        <v>1059</v>
      </c>
      <c r="T639" s="9">
        <v>6133.7876889999998</v>
      </c>
      <c r="U639" s="9">
        <v>1017537.7934880001</v>
      </c>
      <c r="V639" t="s">
        <v>935</v>
      </c>
    </row>
    <row r="640" spans="1:22" x14ac:dyDescent="0.25">
      <c r="A640" s="70" t="e">
        <f>VLOOKUP(B640,'Lake Assessments'!$D$2:$E$52,2,0)</f>
        <v>#N/A</v>
      </c>
      <c r="B640">
        <v>27018400</v>
      </c>
      <c r="C640" t="s">
        <v>894</v>
      </c>
      <c r="D640" t="s">
        <v>878</v>
      </c>
      <c r="E640" s="107">
        <v>34148</v>
      </c>
      <c r="F640" s="9">
        <v>10</v>
      </c>
      <c r="G640" s="9">
        <v>16.443843999999999</v>
      </c>
      <c r="H640" s="9">
        <v>-16.666667</v>
      </c>
      <c r="I640" s="9">
        <v>-11.592237000000001</v>
      </c>
      <c r="J640" s="9">
        <v>1</v>
      </c>
      <c r="K640" s="9">
        <v>10</v>
      </c>
      <c r="L640" s="9">
        <v>10</v>
      </c>
      <c r="M640" s="9">
        <v>16.443843999999999</v>
      </c>
      <c r="N640" s="9">
        <v>16.443843999999999</v>
      </c>
      <c r="O640" s="9">
        <v>-16.666667</v>
      </c>
      <c r="P640" s="9">
        <v>-16.666667</v>
      </c>
      <c r="Q640" s="9">
        <v>-11.592237000000001</v>
      </c>
      <c r="R640" s="9">
        <v>-11.592237000000001</v>
      </c>
      <c r="S640" s="9" t="s">
        <v>1059</v>
      </c>
      <c r="T640" s="9">
        <v>11050.889913999999</v>
      </c>
      <c r="U640" s="9">
        <v>2064044.393166</v>
      </c>
      <c r="V640" t="s">
        <v>932</v>
      </c>
    </row>
    <row r="641" spans="1:22" x14ac:dyDescent="0.25">
      <c r="A641" s="70" t="e">
        <f>VLOOKUP(B641,'Lake Assessments'!$D$2:$E$52,2,0)</f>
        <v>#N/A</v>
      </c>
      <c r="B641">
        <v>10005300</v>
      </c>
      <c r="C641" t="s">
        <v>1377</v>
      </c>
      <c r="D641" t="s">
        <v>878</v>
      </c>
      <c r="E641" s="107">
        <v>42257</v>
      </c>
      <c r="F641" s="9">
        <v>21</v>
      </c>
      <c r="G641" s="9">
        <v>26.840800000000002</v>
      </c>
      <c r="H641" s="9">
        <v>75</v>
      </c>
      <c r="I641" s="9">
        <v>44.305379000000002</v>
      </c>
      <c r="J641" s="9">
        <v>1</v>
      </c>
      <c r="K641" s="9">
        <v>21</v>
      </c>
      <c r="L641" s="9">
        <v>21</v>
      </c>
      <c r="M641" s="9">
        <v>26.840800000000002</v>
      </c>
      <c r="N641" s="9">
        <v>26.840800000000002</v>
      </c>
      <c r="O641" s="9">
        <v>75</v>
      </c>
      <c r="P641" s="9">
        <v>75</v>
      </c>
      <c r="Q641" s="9">
        <v>44.305379000000002</v>
      </c>
      <c r="R641" s="9">
        <v>44.305379000000002</v>
      </c>
      <c r="S641" s="9" t="s">
        <v>1059</v>
      </c>
      <c r="T641" s="9">
        <v>6485.6248320000004</v>
      </c>
      <c r="U641" s="9">
        <v>1080152.423194</v>
      </c>
      <c r="V641" t="s">
        <v>935</v>
      </c>
    </row>
    <row r="642" spans="1:22" x14ac:dyDescent="0.25">
      <c r="A642" s="70" t="e">
        <f>VLOOKUP(B642,'Lake Assessments'!$D$2:$E$52,2,0)</f>
        <v>#N/A</v>
      </c>
      <c r="B642">
        <v>27018100</v>
      </c>
      <c r="C642" t="s">
        <v>1331</v>
      </c>
      <c r="D642" t="s">
        <v>878</v>
      </c>
      <c r="E642" s="107">
        <v>35275</v>
      </c>
      <c r="F642" s="9">
        <v>10</v>
      </c>
      <c r="G642" s="9">
        <v>15.178933000000001</v>
      </c>
      <c r="H642" s="9">
        <v>-16.666667</v>
      </c>
      <c r="I642" s="9">
        <v>-18.392835000000002</v>
      </c>
      <c r="J642" s="9">
        <v>1</v>
      </c>
      <c r="K642" s="9">
        <v>10</v>
      </c>
      <c r="L642" s="9">
        <v>10</v>
      </c>
      <c r="M642" s="9">
        <v>15.178933000000001</v>
      </c>
      <c r="N642" s="9">
        <v>15.178933000000001</v>
      </c>
      <c r="O642" s="9">
        <v>-16.666667</v>
      </c>
      <c r="P642" s="9">
        <v>-16.666667</v>
      </c>
      <c r="Q642" s="9">
        <v>-18.392835000000002</v>
      </c>
      <c r="R642" s="9">
        <v>-18.392835000000002</v>
      </c>
      <c r="S642" s="9" t="s">
        <v>1059</v>
      </c>
      <c r="T642" s="9">
        <v>5100.2381690000002</v>
      </c>
      <c r="U642" s="9">
        <v>698988.04375199997</v>
      </c>
      <c r="V642" t="s">
        <v>932</v>
      </c>
    </row>
    <row r="643" spans="1:22" x14ac:dyDescent="0.25">
      <c r="A643" s="70" t="e">
        <f>VLOOKUP(B643,'Lake Assessments'!$D$2:$E$52,2,0)</f>
        <v>#N/A</v>
      </c>
      <c r="B643">
        <v>71005700</v>
      </c>
      <c r="C643" t="s">
        <v>1358</v>
      </c>
      <c r="D643" t="s">
        <v>878</v>
      </c>
      <c r="E643" s="107">
        <v>42178</v>
      </c>
      <c r="F643" s="9">
        <v>16</v>
      </c>
      <c r="G643" s="9">
        <v>19</v>
      </c>
      <c r="H643" s="9">
        <v>23.076923000000001</v>
      </c>
      <c r="I643" s="9">
        <v>1.6042780000000001</v>
      </c>
      <c r="J643" s="9">
        <v>3</v>
      </c>
      <c r="K643" s="9">
        <v>16</v>
      </c>
      <c r="L643" s="9">
        <v>21</v>
      </c>
      <c r="M643" s="9">
        <v>19</v>
      </c>
      <c r="N643" s="9">
        <v>27.495453999999999</v>
      </c>
      <c r="O643" s="9">
        <v>23.076923000000001</v>
      </c>
      <c r="P643" s="9">
        <v>75</v>
      </c>
      <c r="Q643" s="9">
        <v>1.6042780000000001</v>
      </c>
      <c r="R643" s="9">
        <v>47.825021999999997</v>
      </c>
      <c r="S643" s="9" t="s">
        <v>1059</v>
      </c>
      <c r="T643" s="9">
        <v>4890.6495480000003</v>
      </c>
      <c r="U643" s="9">
        <v>642542.11238800001</v>
      </c>
      <c r="V643" t="s">
        <v>935</v>
      </c>
    </row>
    <row r="644" spans="1:22" x14ac:dyDescent="0.25">
      <c r="A644" s="70" t="e">
        <f>VLOOKUP(B644,'Lake Assessments'!$D$2:$E$52,2,0)</f>
        <v>#N/A</v>
      </c>
      <c r="B644">
        <v>71001300</v>
      </c>
      <c r="C644" t="s">
        <v>1378</v>
      </c>
      <c r="D644" t="s">
        <v>878</v>
      </c>
      <c r="E644" s="107">
        <v>39664</v>
      </c>
      <c r="F644" s="9">
        <v>11</v>
      </c>
      <c r="G644" s="9">
        <v>15.980100999999999</v>
      </c>
      <c r="H644" s="9">
        <v>-8.3333329999999997</v>
      </c>
      <c r="I644" s="9">
        <v>-14.085476999999999</v>
      </c>
      <c r="J644" s="9">
        <v>1</v>
      </c>
      <c r="K644" s="9">
        <v>11</v>
      </c>
      <c r="L644" s="9">
        <v>11</v>
      </c>
      <c r="M644" s="9">
        <v>15.980100999999999</v>
      </c>
      <c r="N644" s="9">
        <v>15.980100999999999</v>
      </c>
      <c r="O644" s="9">
        <v>-8.3333329999999997</v>
      </c>
      <c r="P644" s="9">
        <v>-8.3333329999999997</v>
      </c>
      <c r="Q644" s="9">
        <v>-14.085476999999999</v>
      </c>
      <c r="R644" s="9">
        <v>-14.085476999999999</v>
      </c>
      <c r="S644" s="9" t="s">
        <v>1059</v>
      </c>
      <c r="T644" s="9">
        <v>19582.072615000001</v>
      </c>
      <c r="U644" s="9">
        <v>1216103.6057740001</v>
      </c>
      <c r="V644" t="s">
        <v>932</v>
      </c>
    </row>
    <row r="645" spans="1:22" x14ac:dyDescent="0.25">
      <c r="A645" s="70" t="e">
        <f>VLOOKUP(B645,'Lake Assessments'!$D$2:$E$52,2,0)</f>
        <v>#N/A</v>
      </c>
      <c r="B645">
        <v>27018200</v>
      </c>
      <c r="C645" t="s">
        <v>1379</v>
      </c>
      <c r="D645" t="s">
        <v>878</v>
      </c>
      <c r="E645" s="107">
        <v>34156</v>
      </c>
      <c r="F645" s="9">
        <v>3</v>
      </c>
      <c r="G645" s="9">
        <v>8.0829039999999992</v>
      </c>
      <c r="H645" s="9">
        <v>-75</v>
      </c>
      <c r="I645" s="9">
        <v>-56.543528000000002</v>
      </c>
      <c r="J645" s="9">
        <v>1</v>
      </c>
      <c r="K645" s="9">
        <v>3</v>
      </c>
      <c r="L645" s="9">
        <v>3</v>
      </c>
      <c r="M645" s="9">
        <v>8.0829039999999992</v>
      </c>
      <c r="N645" s="9">
        <v>8.0829039999999992</v>
      </c>
      <c r="O645" s="9">
        <v>-75</v>
      </c>
      <c r="P645" s="9">
        <v>-75</v>
      </c>
      <c r="Q645" s="9">
        <v>-56.543528000000002</v>
      </c>
      <c r="R645" s="9">
        <v>-56.543528000000002</v>
      </c>
      <c r="S645" s="9" t="s">
        <v>1059</v>
      </c>
      <c r="T645" s="9">
        <v>3319.9620570000002</v>
      </c>
      <c r="U645" s="9">
        <v>580087.26143099996</v>
      </c>
      <c r="V645" t="s">
        <v>932</v>
      </c>
    </row>
    <row r="646" spans="1:22" x14ac:dyDescent="0.25">
      <c r="A646" s="70" t="e">
        <f>VLOOKUP(B646,'Lake Assessments'!$D$2:$E$52,2,0)</f>
        <v>#N/A</v>
      </c>
      <c r="B646">
        <v>27017900</v>
      </c>
      <c r="C646" t="s">
        <v>885</v>
      </c>
      <c r="D646" t="s">
        <v>878</v>
      </c>
      <c r="E646" s="107">
        <v>36025</v>
      </c>
      <c r="F646" s="9">
        <v>37</v>
      </c>
      <c r="G646" s="9">
        <v>36.825372999999999</v>
      </c>
      <c r="H646" s="9">
        <v>184.615385</v>
      </c>
      <c r="I646" s="9">
        <v>96.927128999999994</v>
      </c>
      <c r="J646" s="9">
        <v>2</v>
      </c>
      <c r="K646" s="9">
        <v>21</v>
      </c>
      <c r="L646" s="9">
        <v>37</v>
      </c>
      <c r="M646" s="9">
        <v>24.876839</v>
      </c>
      <c r="N646" s="9">
        <v>36.825372999999999</v>
      </c>
      <c r="O646" s="9">
        <v>75</v>
      </c>
      <c r="P646" s="9">
        <v>184.615385</v>
      </c>
      <c r="Q646" s="9">
        <v>33.746448999999998</v>
      </c>
      <c r="R646" s="9">
        <v>96.927128999999994</v>
      </c>
      <c r="S646" s="9" t="s">
        <v>1059</v>
      </c>
      <c r="T646" s="9">
        <v>3418.950386</v>
      </c>
      <c r="U646" s="9">
        <v>281091.083002</v>
      </c>
      <c r="V646" t="s">
        <v>935</v>
      </c>
    </row>
    <row r="647" spans="1:22" x14ac:dyDescent="0.25">
      <c r="A647" s="70" t="e">
        <f>VLOOKUP(B647,'Lake Assessments'!$D$2:$E$52,2,0)</f>
        <v>#N/A</v>
      </c>
      <c r="B647">
        <v>10000900</v>
      </c>
      <c r="C647" t="s">
        <v>1380</v>
      </c>
      <c r="D647" t="s">
        <v>878</v>
      </c>
      <c r="E647" s="107">
        <v>37081</v>
      </c>
      <c r="F647" s="9">
        <v>26</v>
      </c>
      <c r="G647" s="9">
        <v>29.41742</v>
      </c>
      <c r="H647" s="9">
        <v>116.666667</v>
      </c>
      <c r="I647" s="9">
        <v>58.158172999999998</v>
      </c>
      <c r="J647" s="9">
        <v>2</v>
      </c>
      <c r="K647" s="9">
        <v>23</v>
      </c>
      <c r="L647" s="9">
        <v>26</v>
      </c>
      <c r="M647" s="9">
        <v>28.566475000000001</v>
      </c>
      <c r="N647" s="9">
        <v>29.41742</v>
      </c>
      <c r="O647" s="9">
        <v>91.666667000000004</v>
      </c>
      <c r="P647" s="9">
        <v>116.666667</v>
      </c>
      <c r="Q647" s="9">
        <v>53.583196999999998</v>
      </c>
      <c r="R647" s="9">
        <v>58.158172999999998</v>
      </c>
      <c r="S647" s="9" t="s">
        <v>1059</v>
      </c>
      <c r="T647" s="9">
        <v>14656.613240999999</v>
      </c>
      <c r="U647" s="9">
        <v>2739529.802534</v>
      </c>
      <c r="V647" t="s">
        <v>935</v>
      </c>
    </row>
    <row r="648" spans="1:22" x14ac:dyDescent="0.25">
      <c r="A648" s="70" t="e">
        <f>VLOOKUP(B648,'Lake Assessments'!$D$2:$E$52,2,0)</f>
        <v>#N/A</v>
      </c>
      <c r="B648">
        <v>27013300</v>
      </c>
      <c r="C648" t="s">
        <v>1381</v>
      </c>
      <c r="D648" t="s">
        <v>878</v>
      </c>
      <c r="E648" s="107">
        <v>40697</v>
      </c>
      <c r="F648" s="9">
        <v>17</v>
      </c>
      <c r="G648" s="9">
        <v>25.223704999999999</v>
      </c>
      <c r="H648" s="9">
        <v>41.666666999999997</v>
      </c>
      <c r="I648" s="9">
        <v>35.611317</v>
      </c>
      <c r="J648" s="9">
        <v>1</v>
      </c>
      <c r="K648" s="9">
        <v>17</v>
      </c>
      <c r="L648" s="9">
        <v>17</v>
      </c>
      <c r="M648" s="9">
        <v>25.223704999999999</v>
      </c>
      <c r="N648" s="9">
        <v>25.223704999999999</v>
      </c>
      <c r="O648" s="9">
        <v>41.666666999999997</v>
      </c>
      <c r="P648" s="9">
        <v>41.666666999999997</v>
      </c>
      <c r="Q648" s="9">
        <v>35.611317</v>
      </c>
      <c r="R648" s="9">
        <v>35.611317</v>
      </c>
      <c r="S648" s="9" t="s">
        <v>1059</v>
      </c>
      <c r="T648" s="9">
        <v>214509.31244800001</v>
      </c>
      <c r="U648" s="9">
        <v>57488029.729552999</v>
      </c>
      <c r="V648" t="s">
        <v>935</v>
      </c>
    </row>
    <row r="649" spans="1:22" x14ac:dyDescent="0.25">
      <c r="A649" s="70" t="e">
        <f>VLOOKUP(B649,'Lake Assessments'!$D$2:$E$52,2,0)</f>
        <v>#N/A</v>
      </c>
      <c r="B649">
        <v>27019100</v>
      </c>
      <c r="C649" t="s">
        <v>1172</v>
      </c>
      <c r="D649" t="s">
        <v>878</v>
      </c>
      <c r="E649" s="107">
        <v>37089</v>
      </c>
      <c r="F649" s="9">
        <v>16</v>
      </c>
      <c r="G649" s="9">
        <v>21.75</v>
      </c>
      <c r="H649" s="9">
        <v>33.333333000000003</v>
      </c>
      <c r="I649" s="9">
        <v>16.935483999999999</v>
      </c>
      <c r="J649" s="9">
        <v>1</v>
      </c>
      <c r="K649" s="9">
        <v>16</v>
      </c>
      <c r="L649" s="9">
        <v>16</v>
      </c>
      <c r="M649" s="9">
        <v>21.75</v>
      </c>
      <c r="N649" s="9">
        <v>21.75</v>
      </c>
      <c r="O649" s="9">
        <v>33.333333000000003</v>
      </c>
      <c r="P649" s="9">
        <v>33.333333000000003</v>
      </c>
      <c r="Q649" s="9">
        <v>16.935483999999999</v>
      </c>
      <c r="R649" s="9">
        <v>16.935483999999999</v>
      </c>
      <c r="S649" s="9" t="s">
        <v>1059</v>
      </c>
      <c r="T649" s="9">
        <v>12366.309394</v>
      </c>
      <c r="U649" s="9">
        <v>2271123.459113</v>
      </c>
      <c r="V649" t="s">
        <v>935</v>
      </c>
    </row>
    <row r="650" spans="1:22" x14ac:dyDescent="0.25">
      <c r="A650" s="70" t="e">
        <f>VLOOKUP(B650,'Lake Assessments'!$D$2:$E$52,2,0)</f>
        <v>#N/A</v>
      </c>
      <c r="B650">
        <v>10005600</v>
      </c>
      <c r="C650" t="s">
        <v>1382</v>
      </c>
      <c r="D650" t="s">
        <v>878</v>
      </c>
      <c r="E650" s="107">
        <v>42265</v>
      </c>
      <c r="F650" s="9">
        <v>8</v>
      </c>
      <c r="G650" s="9">
        <v>13.081474999999999</v>
      </c>
      <c r="H650" s="9">
        <v>-33.333333000000003</v>
      </c>
      <c r="I650" s="9">
        <v>-29.669487</v>
      </c>
      <c r="J650" s="9">
        <v>1</v>
      </c>
      <c r="K650" s="9">
        <v>8</v>
      </c>
      <c r="L650" s="9">
        <v>8</v>
      </c>
      <c r="M650" s="9">
        <v>13.081474999999999</v>
      </c>
      <c r="N650" s="9">
        <v>13.081474999999999</v>
      </c>
      <c r="O650" s="9">
        <v>-33.333333000000003</v>
      </c>
      <c r="P650" s="9">
        <v>-33.333333000000003</v>
      </c>
      <c r="Q650" s="9">
        <v>-29.669487</v>
      </c>
      <c r="R650" s="9">
        <v>-29.669487</v>
      </c>
      <c r="S650" s="9" t="s">
        <v>1059</v>
      </c>
      <c r="T650" s="9">
        <v>2416.7427769999999</v>
      </c>
      <c r="U650" s="9">
        <v>390486.94230599998</v>
      </c>
      <c r="V650" t="s">
        <v>932</v>
      </c>
    </row>
    <row r="651" spans="1:22" x14ac:dyDescent="0.25">
      <c r="A651" s="70" t="e">
        <f>VLOOKUP(B651,'Lake Assessments'!$D$2:$E$52,2,0)</f>
        <v>#N/A</v>
      </c>
      <c r="B651">
        <v>10022600</v>
      </c>
      <c r="C651" t="s">
        <v>1383</v>
      </c>
      <c r="D651" t="s">
        <v>878</v>
      </c>
      <c r="E651" s="107">
        <v>35611</v>
      </c>
      <c r="F651" s="9">
        <v>10</v>
      </c>
      <c r="G651" s="9">
        <v>16.127616</v>
      </c>
      <c r="H651" s="9">
        <v>-16.666667</v>
      </c>
      <c r="I651" s="9">
        <v>-13.292387</v>
      </c>
      <c r="J651" s="9">
        <v>1</v>
      </c>
      <c r="K651" s="9">
        <v>10</v>
      </c>
      <c r="L651" s="9">
        <v>10</v>
      </c>
      <c r="M651" s="9">
        <v>16.127616</v>
      </c>
      <c r="N651" s="9">
        <v>16.127616</v>
      </c>
      <c r="O651" s="9">
        <v>-16.666667</v>
      </c>
      <c r="P651" s="9">
        <v>-16.666667</v>
      </c>
      <c r="Q651" s="9">
        <v>-13.292387</v>
      </c>
      <c r="R651" s="9">
        <v>-13.292387</v>
      </c>
      <c r="S651" s="9" t="s">
        <v>1059</v>
      </c>
      <c r="T651" s="9">
        <v>1056.3646759999999</v>
      </c>
      <c r="U651" s="9">
        <v>37514.421559000002</v>
      </c>
      <c r="V651" t="s">
        <v>932</v>
      </c>
    </row>
    <row r="652" spans="1:22" x14ac:dyDescent="0.25">
      <c r="A652" s="70" t="e">
        <f>VLOOKUP(B652,'Lake Assessments'!$D$2:$E$52,2,0)</f>
        <v>#N/A</v>
      </c>
      <c r="B652">
        <v>10001900</v>
      </c>
      <c r="C652" t="s">
        <v>1384</v>
      </c>
      <c r="D652" t="s">
        <v>878</v>
      </c>
      <c r="E652" s="107">
        <v>37445</v>
      </c>
      <c r="F652" s="9">
        <v>15</v>
      </c>
      <c r="G652" s="9">
        <v>18.848519</v>
      </c>
      <c r="H652" s="9">
        <v>25</v>
      </c>
      <c r="I652" s="9">
        <v>1.3361229999999999</v>
      </c>
      <c r="J652" s="9">
        <v>2</v>
      </c>
      <c r="K652" s="9">
        <v>15</v>
      </c>
      <c r="L652" s="9">
        <v>19</v>
      </c>
      <c r="M652" s="9">
        <v>18.848519</v>
      </c>
      <c r="N652" s="9">
        <v>22.253326000000001</v>
      </c>
      <c r="O652" s="9">
        <v>25</v>
      </c>
      <c r="P652" s="9">
        <v>58.333333000000003</v>
      </c>
      <c r="Q652" s="9">
        <v>1.3361229999999999</v>
      </c>
      <c r="R652" s="9">
        <v>19.641539000000002</v>
      </c>
      <c r="S652" s="9" t="s">
        <v>1059</v>
      </c>
      <c r="T652" s="9">
        <v>4014.3048869999998</v>
      </c>
      <c r="U652" s="9">
        <v>673629.53515200003</v>
      </c>
      <c r="V652" t="s">
        <v>935</v>
      </c>
    </row>
    <row r="653" spans="1:22" x14ac:dyDescent="0.25">
      <c r="A653" s="70" t="e">
        <f>VLOOKUP(B653,'Lake Assessments'!$D$2:$E$52,2,0)</f>
        <v>#N/A</v>
      </c>
      <c r="B653">
        <v>10001800</v>
      </c>
      <c r="C653" t="s">
        <v>1385</v>
      </c>
      <c r="D653" t="s">
        <v>878</v>
      </c>
      <c r="E653" s="107">
        <v>42238</v>
      </c>
      <c r="F653" s="9">
        <v>5</v>
      </c>
      <c r="G653" s="9">
        <v>9.3914860000000004</v>
      </c>
      <c r="H653" s="9">
        <v>-58.333333000000003</v>
      </c>
      <c r="I653" s="9">
        <v>-49.508141999999999</v>
      </c>
      <c r="J653" s="9">
        <v>2</v>
      </c>
      <c r="K653" s="9">
        <v>5</v>
      </c>
      <c r="L653" s="9">
        <v>11</v>
      </c>
      <c r="M653" s="9">
        <v>9.3914860000000004</v>
      </c>
      <c r="N653" s="9">
        <v>17.186146999999998</v>
      </c>
      <c r="O653" s="9">
        <v>-58.333333000000003</v>
      </c>
      <c r="P653" s="9">
        <v>-8.3333329999999997</v>
      </c>
      <c r="Q653" s="9">
        <v>-49.508141999999999</v>
      </c>
      <c r="R653" s="9">
        <v>-7.601362</v>
      </c>
      <c r="S653" s="9" t="s">
        <v>1059</v>
      </c>
      <c r="T653" s="9">
        <v>3329.0483549999999</v>
      </c>
      <c r="U653" s="9">
        <v>430456.22814100003</v>
      </c>
      <c r="V653" t="s">
        <v>932</v>
      </c>
    </row>
    <row r="654" spans="1:22" x14ac:dyDescent="0.25">
      <c r="A654" s="70" t="e">
        <f>VLOOKUP(B654,'Lake Assessments'!$D$2:$E$52,2,0)</f>
        <v>#N/A</v>
      </c>
      <c r="B654">
        <v>10004700</v>
      </c>
      <c r="C654" t="s">
        <v>1386</v>
      </c>
      <c r="D654" t="s">
        <v>878</v>
      </c>
      <c r="E654" s="107">
        <v>41530</v>
      </c>
      <c r="F654" s="9">
        <v>2</v>
      </c>
      <c r="G654" s="9">
        <v>4.2426409999999999</v>
      </c>
      <c r="H654" s="9">
        <v>-83.333332999999996</v>
      </c>
      <c r="I654" s="9">
        <v>-77.190104000000005</v>
      </c>
      <c r="J654" s="9">
        <v>1</v>
      </c>
      <c r="K654" s="9">
        <v>2</v>
      </c>
      <c r="L654" s="9">
        <v>2</v>
      </c>
      <c r="M654" s="9">
        <v>4.2426409999999999</v>
      </c>
      <c r="N654" s="9">
        <v>4.2426409999999999</v>
      </c>
      <c r="O654" s="9">
        <v>-83.333332999999996</v>
      </c>
      <c r="P654" s="9">
        <v>-83.333332999999996</v>
      </c>
      <c r="Q654" s="9">
        <v>-77.190104000000005</v>
      </c>
      <c r="R654" s="9">
        <v>-77.190104000000005</v>
      </c>
      <c r="S654" s="9" t="s">
        <v>1059</v>
      </c>
      <c r="T654" s="9">
        <v>1245.8875860000001</v>
      </c>
      <c r="U654" s="9">
        <v>79684.304676999993</v>
      </c>
      <c r="V654" t="s">
        <v>932</v>
      </c>
    </row>
    <row r="655" spans="1:22" x14ac:dyDescent="0.25">
      <c r="A655" s="70" t="e">
        <f>VLOOKUP(B655,'Lake Assessments'!$D$2:$E$52,2,0)</f>
        <v>#N/A</v>
      </c>
      <c r="B655">
        <v>10004800</v>
      </c>
      <c r="C655" t="s">
        <v>1387</v>
      </c>
      <c r="D655" t="s">
        <v>878</v>
      </c>
      <c r="E655" s="107">
        <v>42244</v>
      </c>
      <c r="F655" s="9">
        <v>6</v>
      </c>
      <c r="G655" s="9">
        <v>11.430952</v>
      </c>
      <c r="H655" s="9">
        <v>-50</v>
      </c>
      <c r="I655" s="9">
        <v>-38.543267999999998</v>
      </c>
      <c r="J655" s="9">
        <v>2</v>
      </c>
      <c r="K655" s="9">
        <v>6</v>
      </c>
      <c r="L655" s="9">
        <v>9</v>
      </c>
      <c r="M655" s="9">
        <v>11.430952</v>
      </c>
      <c r="N655" s="9">
        <v>12.666667</v>
      </c>
      <c r="O655" s="9">
        <v>-50</v>
      </c>
      <c r="P655" s="9">
        <v>-25</v>
      </c>
      <c r="Q655" s="9">
        <v>-38.543267999999998</v>
      </c>
      <c r="R655" s="9">
        <v>-31.899642</v>
      </c>
      <c r="S655" s="9" t="s">
        <v>1059</v>
      </c>
      <c r="T655" s="9">
        <v>4177.4850710000001</v>
      </c>
      <c r="U655" s="9">
        <v>686666.30772299995</v>
      </c>
      <c r="V655" t="s">
        <v>932</v>
      </c>
    </row>
    <row r="656" spans="1:22" x14ac:dyDescent="0.25">
      <c r="A656" s="70" t="e">
        <f>VLOOKUP(B656,'Lake Assessments'!$D$2:$E$52,2,0)</f>
        <v>#N/A</v>
      </c>
      <c r="B656">
        <v>10004100</v>
      </c>
      <c r="C656" t="s">
        <v>1388</v>
      </c>
      <c r="D656" t="s">
        <v>878</v>
      </c>
      <c r="E656" s="107">
        <v>42261</v>
      </c>
      <c r="F656" s="9">
        <v>9</v>
      </c>
      <c r="G656" s="9">
        <v>14</v>
      </c>
      <c r="H656" s="9">
        <v>-25</v>
      </c>
      <c r="I656" s="9">
        <v>-24.731183000000001</v>
      </c>
      <c r="J656" s="9">
        <v>3</v>
      </c>
      <c r="K656" s="9">
        <v>9</v>
      </c>
      <c r="L656" s="9">
        <v>17</v>
      </c>
      <c r="M656" s="9">
        <v>14</v>
      </c>
      <c r="N656" s="9">
        <v>22.313278</v>
      </c>
      <c r="O656" s="9">
        <v>-25</v>
      </c>
      <c r="P656" s="9">
        <v>41.666666999999997</v>
      </c>
      <c r="Q656" s="9">
        <v>-24.731183000000001</v>
      </c>
      <c r="R656" s="9">
        <v>19.963857999999998</v>
      </c>
      <c r="S656" s="9" t="s">
        <v>1059</v>
      </c>
      <c r="T656" s="9">
        <v>9252.5252170000003</v>
      </c>
      <c r="U656" s="9">
        <v>1097242.3810759999</v>
      </c>
      <c r="V656" t="s">
        <v>932</v>
      </c>
    </row>
    <row r="657" spans="1:22" x14ac:dyDescent="0.25">
      <c r="A657" s="70" t="e">
        <f>VLOOKUP(B657,'Lake Assessments'!$D$2:$E$52,2,0)</f>
        <v>#N/A</v>
      </c>
      <c r="B657">
        <v>10004500</v>
      </c>
      <c r="C657" t="s">
        <v>1389</v>
      </c>
      <c r="D657" t="s">
        <v>878</v>
      </c>
      <c r="E657" s="107">
        <v>42255</v>
      </c>
      <c r="F657" s="9">
        <v>11</v>
      </c>
      <c r="G657" s="9">
        <v>18.392192000000001</v>
      </c>
      <c r="H657" s="9">
        <v>-8.3333329999999997</v>
      </c>
      <c r="I657" s="9">
        <v>-1.1172470000000001</v>
      </c>
      <c r="J657" s="9">
        <v>2</v>
      </c>
      <c r="K657" s="9">
        <v>11</v>
      </c>
      <c r="L657" s="9">
        <v>16</v>
      </c>
      <c r="M657" s="9">
        <v>18.392192000000001</v>
      </c>
      <c r="N657" s="9">
        <v>22.75</v>
      </c>
      <c r="O657" s="9">
        <v>-8.3333329999999997</v>
      </c>
      <c r="P657" s="9">
        <v>33.333333000000003</v>
      </c>
      <c r="Q657" s="9">
        <v>-1.1172470000000001</v>
      </c>
      <c r="R657" s="9">
        <v>22.311827999999998</v>
      </c>
      <c r="S657" s="9" t="s">
        <v>1059</v>
      </c>
      <c r="T657" s="9">
        <v>3668.441026</v>
      </c>
      <c r="U657" s="9">
        <v>671288.67159599997</v>
      </c>
      <c r="V657" t="s">
        <v>932</v>
      </c>
    </row>
    <row r="658" spans="1:22" x14ac:dyDescent="0.25">
      <c r="A658" s="70" t="e">
        <f>VLOOKUP(B658,'Lake Assessments'!$D$2:$E$52,2,0)</f>
        <v>#N/A</v>
      </c>
      <c r="B658">
        <v>27019900</v>
      </c>
      <c r="C658" t="s">
        <v>1390</v>
      </c>
      <c r="D658" t="s">
        <v>878</v>
      </c>
      <c r="E658" s="107">
        <v>34169</v>
      </c>
      <c r="F658" s="9">
        <v>8</v>
      </c>
      <c r="G658" s="9">
        <v>13.435029</v>
      </c>
      <c r="H658" s="9">
        <v>-33.333333000000003</v>
      </c>
      <c r="I658" s="9">
        <v>-27.768661999999999</v>
      </c>
      <c r="J658" s="9">
        <v>1</v>
      </c>
      <c r="K658" s="9">
        <v>8</v>
      </c>
      <c r="L658" s="9">
        <v>8</v>
      </c>
      <c r="M658" s="9">
        <v>13.435029</v>
      </c>
      <c r="N658" s="9">
        <v>13.435029</v>
      </c>
      <c r="O658" s="9">
        <v>-33.333333000000003</v>
      </c>
      <c r="P658" s="9">
        <v>-33.333333000000003</v>
      </c>
      <c r="Q658" s="9">
        <v>-27.768661999999999</v>
      </c>
      <c r="R658" s="9">
        <v>-27.768661999999999</v>
      </c>
      <c r="S658" s="9" t="s">
        <v>1059</v>
      </c>
      <c r="T658" s="9">
        <v>1465.5186329999999</v>
      </c>
      <c r="U658" s="9">
        <v>148490.89394800001</v>
      </c>
      <c r="V658" t="s">
        <v>932</v>
      </c>
    </row>
    <row r="659" spans="1:22" x14ac:dyDescent="0.25">
      <c r="A659" s="70" t="e">
        <f>VLOOKUP(B659,'Lake Assessments'!$D$2:$E$52,2,0)</f>
        <v>#N/A</v>
      </c>
      <c r="B659">
        <v>10005400</v>
      </c>
      <c r="C659" t="s">
        <v>1215</v>
      </c>
      <c r="D659" t="s">
        <v>941</v>
      </c>
      <c r="E659" s="107">
        <v>41149</v>
      </c>
      <c r="F659" s="9">
        <v>11</v>
      </c>
      <c r="G659" s="9">
        <v>18.090681</v>
      </c>
      <c r="H659" s="9">
        <v>0</v>
      </c>
      <c r="I659" s="9">
        <v>1.6330370000000001</v>
      </c>
      <c r="J659" s="9">
        <v>1</v>
      </c>
      <c r="K659" s="9">
        <v>11</v>
      </c>
      <c r="L659" s="9">
        <v>11</v>
      </c>
      <c r="M659" s="9">
        <v>18.090681</v>
      </c>
      <c r="N659" s="9">
        <v>18.090681</v>
      </c>
      <c r="O659" s="9">
        <v>0</v>
      </c>
      <c r="P659" s="9">
        <v>0</v>
      </c>
      <c r="Q659" s="9">
        <v>1.6330370000000001</v>
      </c>
      <c r="R659" s="9">
        <v>1.6330370000000001</v>
      </c>
      <c r="S659" s="9" t="s">
        <v>1059</v>
      </c>
      <c r="T659" s="9">
        <v>3787.5788379999999</v>
      </c>
      <c r="U659" s="9">
        <v>562014.04483499995</v>
      </c>
      <c r="V659" t="s">
        <v>935</v>
      </c>
    </row>
    <row r="660" spans="1:22" x14ac:dyDescent="0.25">
      <c r="A660" s="70" t="e">
        <f>VLOOKUP(B660,'Lake Assessments'!$D$2:$E$52,2,0)</f>
        <v>#N/A</v>
      </c>
      <c r="B660">
        <v>10021800</v>
      </c>
      <c r="C660" t="s">
        <v>1391</v>
      </c>
      <c r="D660" t="s">
        <v>878</v>
      </c>
      <c r="E660" s="107">
        <v>35950</v>
      </c>
      <c r="F660" s="9">
        <v>3</v>
      </c>
      <c r="G660" s="9">
        <v>7.5055529999999999</v>
      </c>
      <c r="H660" s="9">
        <v>-75</v>
      </c>
      <c r="I660" s="9">
        <v>-59.647562000000001</v>
      </c>
      <c r="J660" s="9">
        <v>1</v>
      </c>
      <c r="K660" s="9">
        <v>3</v>
      </c>
      <c r="L660" s="9">
        <v>3</v>
      </c>
      <c r="M660" s="9">
        <v>7.5055529999999999</v>
      </c>
      <c r="N660" s="9">
        <v>7.5055529999999999</v>
      </c>
      <c r="O660" s="9">
        <v>-75</v>
      </c>
      <c r="P660" s="9">
        <v>-75</v>
      </c>
      <c r="Q660" s="9">
        <v>-59.647562000000001</v>
      </c>
      <c r="R660" s="9">
        <v>-59.647562000000001</v>
      </c>
      <c r="S660" s="9" t="s">
        <v>1059</v>
      </c>
      <c r="T660" s="9">
        <v>1520.870641</v>
      </c>
      <c r="U660" s="9">
        <v>81675.487573000006</v>
      </c>
      <c r="V660" t="s">
        <v>932</v>
      </c>
    </row>
    <row r="661" spans="1:22" x14ac:dyDescent="0.25">
      <c r="A661" s="70" t="e">
        <f>VLOOKUP(B661,'Lake Assessments'!$D$2:$E$52,2,0)</f>
        <v>#N/A</v>
      </c>
      <c r="B661">
        <v>86030200</v>
      </c>
      <c r="C661" t="s">
        <v>879</v>
      </c>
      <c r="D661" t="s">
        <v>878</v>
      </c>
      <c r="E661" s="107">
        <v>41081</v>
      </c>
      <c r="F661" s="9">
        <v>4</v>
      </c>
      <c r="G661" s="9">
        <v>10</v>
      </c>
      <c r="H661" s="9">
        <v>-63.636364</v>
      </c>
      <c r="I661" s="9">
        <v>-43.820225000000001</v>
      </c>
      <c r="J661" s="9">
        <v>1</v>
      </c>
      <c r="K661" s="9">
        <v>4</v>
      </c>
      <c r="L661" s="9">
        <v>4</v>
      </c>
      <c r="M661" s="9">
        <v>10</v>
      </c>
      <c r="N661" s="9">
        <v>10</v>
      </c>
      <c r="O661" s="9">
        <v>-63.636364</v>
      </c>
      <c r="P661" s="9">
        <v>-63.636364</v>
      </c>
      <c r="Q661" s="9">
        <v>-43.820225000000001</v>
      </c>
      <c r="R661" s="9">
        <v>-43.820225000000001</v>
      </c>
      <c r="S661" s="9" t="s">
        <v>1059</v>
      </c>
      <c r="T661" s="9">
        <v>624.54070200000001</v>
      </c>
      <c r="U661" s="9">
        <v>20712.023235000001</v>
      </c>
      <c r="V661" t="s">
        <v>932</v>
      </c>
    </row>
    <row r="662" spans="1:22" x14ac:dyDescent="0.25">
      <c r="A662" s="70">
        <f>VLOOKUP(B662,'Lake Assessments'!$D$2:$E$52,2,0)</f>
        <v>1662</v>
      </c>
      <c r="B662">
        <v>27017600</v>
      </c>
      <c r="C662" t="s">
        <v>395</v>
      </c>
      <c r="D662" t="s">
        <v>878</v>
      </c>
      <c r="E662" s="107">
        <v>34540</v>
      </c>
      <c r="F662" s="9">
        <v>16</v>
      </c>
      <c r="G662" s="9">
        <v>19.25</v>
      </c>
      <c r="H662" s="9">
        <v>33.333333000000003</v>
      </c>
      <c r="I662" s="9">
        <v>3.494624</v>
      </c>
      <c r="J662" s="9">
        <v>1</v>
      </c>
      <c r="K662" s="9">
        <v>16</v>
      </c>
      <c r="L662" s="9">
        <v>16</v>
      </c>
      <c r="M662" s="9">
        <v>19.25</v>
      </c>
      <c r="N662" s="9">
        <v>19.25</v>
      </c>
      <c r="O662" s="9">
        <v>33.333333000000003</v>
      </c>
      <c r="P662" s="9">
        <v>33.333333000000003</v>
      </c>
      <c r="Q662" s="9">
        <v>3.494624</v>
      </c>
      <c r="R662" s="9">
        <v>3.494624</v>
      </c>
      <c r="S662" s="9" t="s">
        <v>1059</v>
      </c>
      <c r="T662" s="9">
        <v>12025.669673</v>
      </c>
      <c r="U662" s="9">
        <v>3367073.1428809999</v>
      </c>
      <c r="V662" t="s">
        <v>935</v>
      </c>
    </row>
    <row r="663" spans="1:22" x14ac:dyDescent="0.25">
      <c r="A663" s="70" t="e">
        <f>VLOOKUP(B663,'Lake Assessments'!$D$2:$E$52,2,0)</f>
        <v>#N/A</v>
      </c>
      <c r="B663">
        <v>10005000</v>
      </c>
      <c r="C663" t="s">
        <v>1392</v>
      </c>
      <c r="D663" t="s">
        <v>878</v>
      </c>
      <c r="E663" s="107">
        <v>41157</v>
      </c>
      <c r="F663" s="9">
        <v>5</v>
      </c>
      <c r="G663" s="9">
        <v>10.285913000000001</v>
      </c>
      <c r="H663" s="9">
        <v>-54.545454999999997</v>
      </c>
      <c r="I663" s="9">
        <v>-42.213974</v>
      </c>
      <c r="J663" s="9">
        <v>1</v>
      </c>
      <c r="K663" s="9">
        <v>5</v>
      </c>
      <c r="L663" s="9">
        <v>5</v>
      </c>
      <c r="M663" s="9">
        <v>10.285913000000001</v>
      </c>
      <c r="N663" s="9">
        <v>10.285913000000001</v>
      </c>
      <c r="O663" s="9">
        <v>-54.545454999999997</v>
      </c>
      <c r="P663" s="9">
        <v>-54.545454999999997</v>
      </c>
      <c r="Q663" s="9">
        <v>-42.213974</v>
      </c>
      <c r="R663" s="9">
        <v>-42.213974</v>
      </c>
      <c r="S663" s="9" t="s">
        <v>1059</v>
      </c>
      <c r="T663" s="9">
        <v>1585.152568</v>
      </c>
      <c r="U663" s="9">
        <v>177808.67694899999</v>
      </c>
      <c r="V663" t="s">
        <v>932</v>
      </c>
    </row>
    <row r="664" spans="1:22" x14ac:dyDescent="0.25">
      <c r="A664" s="70" t="e">
        <f>VLOOKUP(B664,'Lake Assessments'!$D$2:$E$52,2,0)</f>
        <v>#N/A</v>
      </c>
      <c r="B664">
        <v>10001000</v>
      </c>
      <c r="C664" t="s">
        <v>1393</v>
      </c>
      <c r="D664" t="s">
        <v>878</v>
      </c>
      <c r="E664" s="107">
        <v>34554</v>
      </c>
      <c r="F664" s="9">
        <v>8</v>
      </c>
      <c r="G664" s="9">
        <v>14.142136000000001</v>
      </c>
      <c r="H664" s="9">
        <v>-33.333333000000003</v>
      </c>
      <c r="I664" s="9">
        <v>-23.967013000000001</v>
      </c>
      <c r="J664" s="9">
        <v>1</v>
      </c>
      <c r="K664" s="9">
        <v>8</v>
      </c>
      <c r="L664" s="9">
        <v>8</v>
      </c>
      <c r="M664" s="9">
        <v>14.142136000000001</v>
      </c>
      <c r="N664" s="9">
        <v>14.142136000000001</v>
      </c>
      <c r="O664" s="9">
        <v>-33.333333000000003</v>
      </c>
      <c r="P664" s="9">
        <v>-33.333333000000003</v>
      </c>
      <c r="Q664" s="9">
        <v>-23.967013000000001</v>
      </c>
      <c r="R664" s="9">
        <v>-23.967013000000001</v>
      </c>
      <c r="S664" s="9" t="s">
        <v>1059</v>
      </c>
      <c r="T664" s="9">
        <v>1378.489004</v>
      </c>
      <c r="U664" s="9">
        <v>114656.212644</v>
      </c>
      <c r="V664" t="s">
        <v>932</v>
      </c>
    </row>
    <row r="665" spans="1:22" x14ac:dyDescent="0.25">
      <c r="A665" s="70" t="e">
        <f>VLOOKUP(B665,'Lake Assessments'!$D$2:$E$52,2,0)</f>
        <v>#N/A</v>
      </c>
      <c r="B665">
        <v>10004600</v>
      </c>
      <c r="C665" t="s">
        <v>1246</v>
      </c>
      <c r="D665" t="s">
        <v>878</v>
      </c>
      <c r="E665" s="107">
        <v>41541</v>
      </c>
      <c r="F665" s="9">
        <v>7</v>
      </c>
      <c r="G665" s="9">
        <v>12.850792</v>
      </c>
      <c r="H665" s="9">
        <v>-41.666666999999997</v>
      </c>
      <c r="I665" s="9">
        <v>-30.90972</v>
      </c>
      <c r="J665" s="9">
        <v>2</v>
      </c>
      <c r="K665" s="9">
        <v>3</v>
      </c>
      <c r="L665" s="9">
        <v>7</v>
      </c>
      <c r="M665" s="9">
        <v>8.0829039999999992</v>
      </c>
      <c r="N665" s="9">
        <v>12.850792</v>
      </c>
      <c r="O665" s="9">
        <v>-75</v>
      </c>
      <c r="P665" s="9">
        <v>-41.666666999999997</v>
      </c>
      <c r="Q665" s="9">
        <v>-56.543528000000002</v>
      </c>
      <c r="R665" s="9">
        <v>-30.90972</v>
      </c>
      <c r="S665" s="9" t="s">
        <v>1059</v>
      </c>
      <c r="T665" s="9">
        <v>1121.4331870000001</v>
      </c>
      <c r="U665" s="9">
        <v>64913.204841999999</v>
      </c>
      <c r="V665" t="s">
        <v>932</v>
      </c>
    </row>
    <row r="666" spans="1:22" x14ac:dyDescent="0.25">
      <c r="A666" s="70" t="e">
        <f>VLOOKUP(B666,'Lake Assessments'!$D$2:$E$52,2,0)</f>
        <v>#N/A</v>
      </c>
      <c r="B666">
        <v>10004400</v>
      </c>
      <c r="C666" t="s">
        <v>1394</v>
      </c>
      <c r="D666" t="s">
        <v>878</v>
      </c>
      <c r="E666" s="107">
        <v>37119</v>
      </c>
      <c r="F666" s="9">
        <v>9</v>
      </c>
      <c r="G666" s="9">
        <v>14.333333</v>
      </c>
      <c r="H666" s="9">
        <v>-25</v>
      </c>
      <c r="I666" s="9">
        <v>-22.939067999999999</v>
      </c>
      <c r="J666" s="9">
        <v>3</v>
      </c>
      <c r="K666" s="9">
        <v>9</v>
      </c>
      <c r="L666" s="9">
        <v>12</v>
      </c>
      <c r="M666" s="9">
        <v>13.597794</v>
      </c>
      <c r="N666" s="9">
        <v>17.320508</v>
      </c>
      <c r="O666" s="9">
        <v>-25</v>
      </c>
      <c r="P666" s="9">
        <v>0</v>
      </c>
      <c r="Q666" s="9">
        <v>-26.893581000000001</v>
      </c>
      <c r="R666" s="9">
        <v>-6.8789889999999998</v>
      </c>
      <c r="S666" s="9" t="s">
        <v>1059</v>
      </c>
      <c r="T666" s="9">
        <v>6726.0259120000001</v>
      </c>
      <c r="U666" s="9">
        <v>1175838.959913</v>
      </c>
      <c r="V666" t="s">
        <v>932</v>
      </c>
    </row>
    <row r="667" spans="1:22" x14ac:dyDescent="0.25">
      <c r="A667" s="70" t="e">
        <f>VLOOKUP(B667,'Lake Assessments'!$D$2:$E$52,2,0)</f>
        <v>#N/A</v>
      </c>
      <c r="B667">
        <v>86000200</v>
      </c>
      <c r="C667" t="s">
        <v>411</v>
      </c>
      <c r="D667" t="s">
        <v>878</v>
      </c>
      <c r="E667" s="107">
        <v>41081</v>
      </c>
      <c r="F667" s="9">
        <v>2</v>
      </c>
      <c r="G667" s="9">
        <v>4.2426409999999999</v>
      </c>
      <c r="H667" s="9">
        <v>-81.818181999999993</v>
      </c>
      <c r="I667" s="9">
        <v>-76.164940000000001</v>
      </c>
      <c r="J667" s="9">
        <v>1</v>
      </c>
      <c r="K667" s="9">
        <v>2</v>
      </c>
      <c r="L667" s="9">
        <v>2</v>
      </c>
      <c r="M667" s="9">
        <v>4.2426409999999999</v>
      </c>
      <c r="N667" s="9">
        <v>4.2426409999999999</v>
      </c>
      <c r="O667" s="9">
        <v>-81.818181999999993</v>
      </c>
      <c r="P667" s="9">
        <v>-81.818181999999993</v>
      </c>
      <c r="Q667" s="9">
        <v>-76.164940000000001</v>
      </c>
      <c r="R667" s="9">
        <v>-76.164940000000001</v>
      </c>
      <c r="S667" s="9" t="s">
        <v>1059</v>
      </c>
      <c r="T667" s="9">
        <v>1646.0348059999999</v>
      </c>
      <c r="U667" s="9">
        <v>177275.73373499999</v>
      </c>
      <c r="V667" t="s">
        <v>932</v>
      </c>
    </row>
    <row r="668" spans="1:22" x14ac:dyDescent="0.25">
      <c r="A668" s="70" t="e">
        <f>VLOOKUP(B668,'Lake Assessments'!$D$2:$E$52,2,0)</f>
        <v>#N/A</v>
      </c>
      <c r="B668">
        <v>86000800</v>
      </c>
      <c r="C668" t="s">
        <v>879</v>
      </c>
      <c r="D668" t="s">
        <v>878</v>
      </c>
      <c r="E668" s="107">
        <v>41081</v>
      </c>
      <c r="F668" s="9">
        <v>3</v>
      </c>
      <c r="G668" s="9">
        <v>8.0829039999999992</v>
      </c>
      <c r="H668" s="9">
        <v>-72.727272999999997</v>
      </c>
      <c r="I668" s="9">
        <v>-54.590428000000003</v>
      </c>
      <c r="J668" s="9">
        <v>1</v>
      </c>
      <c r="K668" s="9">
        <v>3</v>
      </c>
      <c r="L668" s="9">
        <v>3</v>
      </c>
      <c r="M668" s="9">
        <v>8.0829039999999992</v>
      </c>
      <c r="N668" s="9">
        <v>8.0829039999999992</v>
      </c>
      <c r="O668" s="9">
        <v>-72.727272999999997</v>
      </c>
      <c r="P668" s="9">
        <v>-72.727272999999997</v>
      </c>
      <c r="Q668" s="9">
        <v>-54.590428000000003</v>
      </c>
      <c r="R668" s="9">
        <v>-54.590428000000003</v>
      </c>
      <c r="S668" s="9" t="s">
        <v>1059</v>
      </c>
      <c r="T668" s="9">
        <v>1422.4087979999999</v>
      </c>
      <c r="U668" s="9">
        <v>102947.872785</v>
      </c>
      <c r="V668" t="s">
        <v>932</v>
      </c>
    </row>
    <row r="669" spans="1:22" x14ac:dyDescent="0.25">
      <c r="A669" s="70" t="e">
        <f>VLOOKUP(B669,'Lake Assessments'!$D$2:$E$52,2,0)</f>
        <v>#N/A</v>
      </c>
      <c r="B669">
        <v>27015800</v>
      </c>
      <c r="C669" t="s">
        <v>1395</v>
      </c>
      <c r="D669" t="s">
        <v>878</v>
      </c>
      <c r="E669" s="107">
        <v>34533</v>
      </c>
      <c r="F669" s="9">
        <v>10</v>
      </c>
      <c r="G669" s="9">
        <v>15.495161</v>
      </c>
      <c r="H669" s="9">
        <v>-9.0909089999999999</v>
      </c>
      <c r="I669" s="9">
        <v>-12.948536000000001</v>
      </c>
      <c r="J669" s="9">
        <v>1</v>
      </c>
      <c r="K669" s="9">
        <v>10</v>
      </c>
      <c r="L669" s="9">
        <v>10</v>
      </c>
      <c r="M669" s="9">
        <v>15.495161</v>
      </c>
      <c r="N669" s="9">
        <v>15.495161</v>
      </c>
      <c r="O669" s="9">
        <v>-9.0909089999999999</v>
      </c>
      <c r="P669" s="9">
        <v>-9.0909089999999999</v>
      </c>
      <c r="Q669" s="9">
        <v>-12.948536000000001</v>
      </c>
      <c r="R669" s="9">
        <v>-12.948536000000001</v>
      </c>
      <c r="S669" s="9" t="s">
        <v>1059</v>
      </c>
      <c r="T669" s="9">
        <v>2971.6939339999999</v>
      </c>
      <c r="U669" s="9">
        <v>286593.55660700001</v>
      </c>
      <c r="V669" t="s">
        <v>932</v>
      </c>
    </row>
    <row r="670" spans="1:22" x14ac:dyDescent="0.25">
      <c r="A670" s="70" t="e">
        <f>VLOOKUP(B670,'Lake Assessments'!$D$2:$E$52,2,0)</f>
        <v>#N/A</v>
      </c>
      <c r="B670">
        <v>10000600</v>
      </c>
      <c r="C670" t="s">
        <v>1396</v>
      </c>
      <c r="D670" t="s">
        <v>878</v>
      </c>
      <c r="E670" s="107">
        <v>34554</v>
      </c>
      <c r="F670" s="9">
        <v>14</v>
      </c>
      <c r="G670" s="9">
        <v>20.044592999999999</v>
      </c>
      <c r="H670" s="9">
        <v>16.666667</v>
      </c>
      <c r="I670" s="9">
        <v>7.7666300000000001</v>
      </c>
      <c r="J670" s="9">
        <v>1</v>
      </c>
      <c r="K670" s="9">
        <v>14</v>
      </c>
      <c r="L670" s="9">
        <v>14</v>
      </c>
      <c r="M670" s="9">
        <v>20.044592999999999</v>
      </c>
      <c r="N670" s="9">
        <v>20.044592999999999</v>
      </c>
      <c r="O670" s="9">
        <v>16.666667</v>
      </c>
      <c r="P670" s="9">
        <v>16.666667</v>
      </c>
      <c r="Q670" s="9">
        <v>7.7666300000000001</v>
      </c>
      <c r="R670" s="9">
        <v>7.7666300000000001</v>
      </c>
      <c r="S670" s="9" t="s">
        <v>1059</v>
      </c>
      <c r="T670" s="9">
        <v>7749.7283010000001</v>
      </c>
      <c r="U670" s="9">
        <v>992084.74691700004</v>
      </c>
      <c r="V670" t="s">
        <v>935</v>
      </c>
    </row>
    <row r="671" spans="1:22" x14ac:dyDescent="0.25">
      <c r="A671" s="70" t="e">
        <f>VLOOKUP(B671,'Lake Assessments'!$D$2:$E$52,2,0)</f>
        <v>#N/A</v>
      </c>
      <c r="B671">
        <v>10000200</v>
      </c>
      <c r="C671" t="s">
        <v>1397</v>
      </c>
      <c r="D671" t="s">
        <v>878</v>
      </c>
      <c r="E671" s="107">
        <v>34862</v>
      </c>
      <c r="F671" s="9">
        <v>6</v>
      </c>
      <c r="G671" s="9">
        <v>9.7979590000000005</v>
      </c>
      <c r="H671" s="9">
        <v>-50</v>
      </c>
      <c r="I671" s="9">
        <v>-47.322800999999998</v>
      </c>
      <c r="J671" s="9">
        <v>1</v>
      </c>
      <c r="K671" s="9">
        <v>6</v>
      </c>
      <c r="L671" s="9">
        <v>6</v>
      </c>
      <c r="M671" s="9">
        <v>9.7979590000000005</v>
      </c>
      <c r="N671" s="9">
        <v>9.7979590000000005</v>
      </c>
      <c r="O671" s="9">
        <v>-50</v>
      </c>
      <c r="P671" s="9">
        <v>-50</v>
      </c>
      <c r="Q671" s="9">
        <v>-47.322800999999998</v>
      </c>
      <c r="R671" s="9">
        <v>-47.322800999999998</v>
      </c>
      <c r="S671" s="9" t="s">
        <v>1059</v>
      </c>
      <c r="T671" s="9">
        <v>5226.392425</v>
      </c>
      <c r="U671" s="9">
        <v>1198725.1323800001</v>
      </c>
      <c r="V671" t="s">
        <v>932</v>
      </c>
    </row>
    <row r="672" spans="1:22" x14ac:dyDescent="0.25">
      <c r="A672" s="70" t="e">
        <f>VLOOKUP(B672,'Lake Assessments'!$D$2:$E$52,2,0)</f>
        <v>#N/A</v>
      </c>
      <c r="B672">
        <v>10001300</v>
      </c>
      <c r="C672" t="s">
        <v>1398</v>
      </c>
      <c r="D672" t="s">
        <v>878</v>
      </c>
      <c r="E672" s="107">
        <v>34173</v>
      </c>
      <c r="F672" s="9">
        <v>8</v>
      </c>
      <c r="G672" s="9">
        <v>14.142136000000001</v>
      </c>
      <c r="H672" s="9">
        <v>-33.333333000000003</v>
      </c>
      <c r="I672" s="9">
        <v>-23.967013000000001</v>
      </c>
      <c r="J672" s="9">
        <v>1</v>
      </c>
      <c r="K672" s="9">
        <v>8</v>
      </c>
      <c r="L672" s="9">
        <v>8</v>
      </c>
      <c r="M672" s="9">
        <v>14.142136000000001</v>
      </c>
      <c r="N672" s="9">
        <v>14.142136000000001</v>
      </c>
      <c r="O672" s="9">
        <v>-33.333333000000003</v>
      </c>
      <c r="P672" s="9">
        <v>-33.333333000000003</v>
      </c>
      <c r="Q672" s="9">
        <v>-23.967013000000001</v>
      </c>
      <c r="R672" s="9">
        <v>-23.967013000000001</v>
      </c>
      <c r="S672" s="9" t="s">
        <v>1059</v>
      </c>
      <c r="T672" s="9">
        <v>2429.7572960000002</v>
      </c>
      <c r="U672" s="9">
        <v>357488.62520499999</v>
      </c>
      <c r="V672" t="s">
        <v>932</v>
      </c>
    </row>
    <row r="673" spans="1:22" x14ac:dyDescent="0.25">
      <c r="A673" s="70" t="e">
        <f>VLOOKUP(B673,'Lake Assessments'!$D$2:$E$52,2,0)</f>
        <v>#N/A</v>
      </c>
      <c r="B673">
        <v>10000700</v>
      </c>
      <c r="C673" t="s">
        <v>1399</v>
      </c>
      <c r="D673" t="s">
        <v>878</v>
      </c>
      <c r="E673" s="107">
        <v>36684</v>
      </c>
      <c r="F673" s="9">
        <v>12</v>
      </c>
      <c r="G673" s="9">
        <v>18.186533000000001</v>
      </c>
      <c r="H673" s="9">
        <v>0</v>
      </c>
      <c r="I673" s="9">
        <v>-2.2229380000000001</v>
      </c>
      <c r="J673" s="9">
        <v>1</v>
      </c>
      <c r="K673" s="9">
        <v>12</v>
      </c>
      <c r="L673" s="9">
        <v>12</v>
      </c>
      <c r="M673" s="9">
        <v>18.186533000000001</v>
      </c>
      <c r="N673" s="9">
        <v>18.186533000000001</v>
      </c>
      <c r="O673" s="9">
        <v>0</v>
      </c>
      <c r="P673" s="9">
        <v>0</v>
      </c>
      <c r="Q673" s="9">
        <v>-2.2229380000000001</v>
      </c>
      <c r="R673" s="9">
        <v>-2.2229380000000001</v>
      </c>
      <c r="S673" s="9" t="s">
        <v>1059</v>
      </c>
      <c r="T673" s="9">
        <v>3736.397426</v>
      </c>
      <c r="U673" s="9">
        <v>354235.64367800002</v>
      </c>
      <c r="V673" t="s">
        <v>935</v>
      </c>
    </row>
    <row r="674" spans="1:22" x14ac:dyDescent="0.25">
      <c r="A674" s="70" t="e">
        <f>VLOOKUP(B674,'Lake Assessments'!$D$2:$E$52,2,0)</f>
        <v>#N/A</v>
      </c>
      <c r="B674">
        <v>27016000</v>
      </c>
      <c r="C674" t="s">
        <v>615</v>
      </c>
      <c r="D674" t="s">
        <v>878</v>
      </c>
      <c r="E674" s="107">
        <v>35254</v>
      </c>
      <c r="F674" s="9">
        <v>12</v>
      </c>
      <c r="G674" s="9">
        <v>16.165807999999998</v>
      </c>
      <c r="H674" s="9">
        <v>0</v>
      </c>
      <c r="I674" s="9">
        <v>-13.087056</v>
      </c>
      <c r="J674" s="9">
        <v>1</v>
      </c>
      <c r="K674" s="9">
        <v>12</v>
      </c>
      <c r="L674" s="9">
        <v>12</v>
      </c>
      <c r="M674" s="9">
        <v>16.165807999999998</v>
      </c>
      <c r="N674" s="9">
        <v>16.165807999999998</v>
      </c>
      <c r="O674" s="9">
        <v>0</v>
      </c>
      <c r="P674" s="9">
        <v>0</v>
      </c>
      <c r="Q674" s="9">
        <v>-13.087056</v>
      </c>
      <c r="R674" s="9">
        <v>-13.087056</v>
      </c>
      <c r="S674" s="9" t="s">
        <v>1059</v>
      </c>
      <c r="T674" s="9">
        <v>6220.5899330000002</v>
      </c>
      <c r="U674" s="9">
        <v>1153327.1495930001</v>
      </c>
      <c r="V674" t="s">
        <v>935</v>
      </c>
    </row>
    <row r="675" spans="1:22" x14ac:dyDescent="0.25">
      <c r="A675" s="70" t="e">
        <f>VLOOKUP(B675,'Lake Assessments'!$D$2:$E$52,2,0)</f>
        <v>#N/A</v>
      </c>
      <c r="B675">
        <v>27015900</v>
      </c>
      <c r="C675" t="s">
        <v>1400</v>
      </c>
      <c r="D675" t="s">
        <v>878</v>
      </c>
      <c r="E675" s="107">
        <v>34498</v>
      </c>
      <c r="F675" s="9">
        <v>12</v>
      </c>
      <c r="G675" s="9">
        <v>21.073284999999998</v>
      </c>
      <c r="H675" s="9">
        <v>0</v>
      </c>
      <c r="I675" s="9">
        <v>13.297230000000001</v>
      </c>
      <c r="J675" s="9">
        <v>1</v>
      </c>
      <c r="K675" s="9">
        <v>12</v>
      </c>
      <c r="L675" s="9">
        <v>12</v>
      </c>
      <c r="M675" s="9">
        <v>21.073284999999998</v>
      </c>
      <c r="N675" s="9">
        <v>21.073284999999998</v>
      </c>
      <c r="O675" s="9">
        <v>0</v>
      </c>
      <c r="P675" s="9">
        <v>0</v>
      </c>
      <c r="Q675" s="9">
        <v>13.297230000000001</v>
      </c>
      <c r="R675" s="9">
        <v>13.297230000000001</v>
      </c>
      <c r="S675" s="9" t="s">
        <v>1059</v>
      </c>
      <c r="T675" s="9">
        <v>965.30716500000005</v>
      </c>
      <c r="U675" s="9">
        <v>51319.626772000003</v>
      </c>
      <c r="V675" t="s">
        <v>935</v>
      </c>
    </row>
    <row r="676" spans="1:22" x14ac:dyDescent="0.25">
      <c r="A676" s="70" t="e">
        <f>VLOOKUP(B676,'Lake Assessments'!$D$2:$E$52,2,0)</f>
        <v>#N/A</v>
      </c>
      <c r="B676">
        <v>10000500</v>
      </c>
      <c r="C676" t="s">
        <v>1401</v>
      </c>
      <c r="D676" t="s">
        <v>878</v>
      </c>
      <c r="E676" s="107">
        <v>34584</v>
      </c>
      <c r="F676" s="9">
        <v>4</v>
      </c>
      <c r="G676" s="9">
        <v>12</v>
      </c>
      <c r="H676" s="9">
        <v>-66.666667000000004</v>
      </c>
      <c r="I676" s="9">
        <v>-35.483871000000001</v>
      </c>
      <c r="J676" s="9">
        <v>1</v>
      </c>
      <c r="K676" s="9">
        <v>4</v>
      </c>
      <c r="L676" s="9">
        <v>4</v>
      </c>
      <c r="M676" s="9">
        <v>12</v>
      </c>
      <c r="N676" s="9">
        <v>12</v>
      </c>
      <c r="O676" s="9">
        <v>-66.666667000000004</v>
      </c>
      <c r="P676" s="9">
        <v>-66.666667000000004</v>
      </c>
      <c r="Q676" s="9">
        <v>-35.483871000000001</v>
      </c>
      <c r="R676" s="9">
        <v>-35.483871000000001</v>
      </c>
      <c r="S676" s="9" t="s">
        <v>1059</v>
      </c>
      <c r="T676" s="9">
        <v>1038.939134</v>
      </c>
      <c r="U676" s="9">
        <v>48626.156602000003</v>
      </c>
      <c r="V676" t="s">
        <v>932</v>
      </c>
    </row>
    <row r="677" spans="1:22" x14ac:dyDescent="0.25">
      <c r="A677" s="70" t="e">
        <f>VLOOKUP(B677,'Lake Assessments'!$D$2:$E$52,2,0)</f>
        <v>#N/A</v>
      </c>
      <c r="B677">
        <v>27013700</v>
      </c>
      <c r="C677" t="s">
        <v>1402</v>
      </c>
      <c r="D677" t="s">
        <v>878</v>
      </c>
      <c r="E677" s="107">
        <v>39671</v>
      </c>
      <c r="F677" s="9">
        <v>28</v>
      </c>
      <c r="G677" s="9">
        <v>32.315961999999999</v>
      </c>
      <c r="H677" s="9">
        <v>133.33333300000001</v>
      </c>
      <c r="I677" s="9">
        <v>73.741733999999994</v>
      </c>
      <c r="J677" s="9">
        <v>3</v>
      </c>
      <c r="K677" s="9">
        <v>16</v>
      </c>
      <c r="L677" s="9">
        <v>28</v>
      </c>
      <c r="M677" s="9">
        <v>22.25</v>
      </c>
      <c r="N677" s="9">
        <v>32.315961999999999</v>
      </c>
      <c r="O677" s="9">
        <v>33.333333000000003</v>
      </c>
      <c r="P677" s="9">
        <v>133.33333300000001</v>
      </c>
      <c r="Q677" s="9">
        <v>19.623656</v>
      </c>
      <c r="R677" s="9">
        <v>73.741733999999994</v>
      </c>
      <c r="S677" s="9" t="s">
        <v>1059</v>
      </c>
      <c r="T677" s="9">
        <v>6110.5236809999997</v>
      </c>
      <c r="U677" s="9">
        <v>1081183.8111169999</v>
      </c>
      <c r="V677" t="s">
        <v>935</v>
      </c>
    </row>
    <row r="678" spans="1:22" x14ac:dyDescent="0.25">
      <c r="A678" s="70" t="e">
        <f>VLOOKUP(B678,'Lake Assessments'!$D$2:$E$52,2,0)</f>
        <v>#N/A</v>
      </c>
      <c r="B678">
        <v>10001200</v>
      </c>
      <c r="C678" t="s">
        <v>1338</v>
      </c>
      <c r="D678" t="s">
        <v>878</v>
      </c>
      <c r="E678" s="107">
        <v>36689</v>
      </c>
      <c r="F678" s="9">
        <v>16</v>
      </c>
      <c r="G678" s="9">
        <v>20.75</v>
      </c>
      <c r="H678" s="9">
        <v>33.333333000000003</v>
      </c>
      <c r="I678" s="9">
        <v>11.559139999999999</v>
      </c>
      <c r="J678" s="9">
        <v>1</v>
      </c>
      <c r="K678" s="9">
        <v>16</v>
      </c>
      <c r="L678" s="9">
        <v>16</v>
      </c>
      <c r="M678" s="9">
        <v>20.75</v>
      </c>
      <c r="N678" s="9">
        <v>20.75</v>
      </c>
      <c r="O678" s="9">
        <v>33.333333000000003</v>
      </c>
      <c r="P678" s="9">
        <v>33.333333000000003</v>
      </c>
      <c r="Q678" s="9">
        <v>11.559139999999999</v>
      </c>
      <c r="R678" s="9">
        <v>11.559139999999999</v>
      </c>
      <c r="S678" s="9" t="s">
        <v>1059</v>
      </c>
      <c r="T678" s="9">
        <v>2654.5021400000001</v>
      </c>
      <c r="U678" s="9">
        <v>468379.25488299999</v>
      </c>
      <c r="V678" t="s">
        <v>935</v>
      </c>
    </row>
    <row r="679" spans="1:22" x14ac:dyDescent="0.25">
      <c r="A679" s="70" t="e">
        <f>VLOOKUP(B679,'Lake Assessments'!$D$2:$E$52,2,0)</f>
        <v>#N/A</v>
      </c>
      <c r="B679">
        <v>71000100</v>
      </c>
      <c r="C679" t="s">
        <v>1403</v>
      </c>
      <c r="D679" t="s">
        <v>878</v>
      </c>
      <c r="E679" s="107">
        <v>41458</v>
      </c>
      <c r="F679" s="9">
        <v>24</v>
      </c>
      <c r="G679" s="9">
        <v>28.781504000000002</v>
      </c>
      <c r="H679" s="9">
        <v>84.615385000000003</v>
      </c>
      <c r="I679" s="9">
        <v>53.911788999999999</v>
      </c>
      <c r="J679" s="9">
        <v>1</v>
      </c>
      <c r="K679" s="9">
        <v>24</v>
      </c>
      <c r="L679" s="9">
        <v>24</v>
      </c>
      <c r="M679" s="9">
        <v>28.781504000000002</v>
      </c>
      <c r="N679" s="9">
        <v>28.781504000000002</v>
      </c>
      <c r="O679" s="9">
        <v>84.615385000000003</v>
      </c>
      <c r="P679" s="9">
        <v>84.615385000000003</v>
      </c>
      <c r="Q679" s="9">
        <v>53.911788999999999</v>
      </c>
      <c r="R679" s="9">
        <v>53.911788999999999</v>
      </c>
      <c r="S679" s="9" t="s">
        <v>1059</v>
      </c>
      <c r="T679" s="9">
        <v>1504.0528159999999</v>
      </c>
      <c r="U679" s="9">
        <v>163145.612822</v>
      </c>
      <c r="V679" t="s">
        <v>935</v>
      </c>
    </row>
    <row r="680" spans="1:22" x14ac:dyDescent="0.25">
      <c r="A680" s="70" t="e">
        <f>VLOOKUP(B680,'Lake Assessments'!$D$2:$E$52,2,0)</f>
        <v>#N/A</v>
      </c>
      <c r="B680">
        <v>2012200</v>
      </c>
      <c r="C680" t="s">
        <v>1404</v>
      </c>
      <c r="D680" t="s">
        <v>878</v>
      </c>
      <c r="E680" s="107">
        <v>34869</v>
      </c>
      <c r="F680" s="9">
        <v>11</v>
      </c>
      <c r="G680" s="9">
        <v>16.884634999999999</v>
      </c>
      <c r="H680" s="9">
        <v>-8.3333329999999997</v>
      </c>
      <c r="I680" s="9">
        <v>-9.222391</v>
      </c>
      <c r="J680" s="9">
        <v>1</v>
      </c>
      <c r="K680" s="9">
        <v>11</v>
      </c>
      <c r="L680" s="9">
        <v>11</v>
      </c>
      <c r="M680" s="9">
        <v>16.884634999999999</v>
      </c>
      <c r="N680" s="9">
        <v>16.884634999999999</v>
      </c>
      <c r="O680" s="9">
        <v>-8.3333329999999997</v>
      </c>
      <c r="P680" s="9">
        <v>-8.3333329999999997</v>
      </c>
      <c r="Q680" s="9">
        <v>-9.222391</v>
      </c>
      <c r="R680" s="9">
        <v>-9.222391</v>
      </c>
      <c r="S680" s="9" t="s">
        <v>1059</v>
      </c>
      <c r="T680" s="9">
        <v>6465.8536029999996</v>
      </c>
      <c r="U680" s="9">
        <v>384179.42231499997</v>
      </c>
      <c r="V680" t="s">
        <v>932</v>
      </c>
    </row>
    <row r="681" spans="1:22" x14ac:dyDescent="0.25">
      <c r="A681" s="70" t="e">
        <f>VLOOKUP(B681,'Lake Assessments'!$D$2:$E$52,2,0)</f>
        <v>#N/A</v>
      </c>
      <c r="B681">
        <v>27011900</v>
      </c>
      <c r="C681" t="s">
        <v>1405</v>
      </c>
      <c r="D681" t="s">
        <v>878</v>
      </c>
      <c r="E681" s="107">
        <v>41451</v>
      </c>
      <c r="F681" s="9">
        <v>6</v>
      </c>
      <c r="G681" s="9">
        <v>11.8392</v>
      </c>
      <c r="H681" s="9">
        <v>-45.454545000000003</v>
      </c>
      <c r="I681" s="9">
        <v>-33.487637999999997</v>
      </c>
      <c r="J681" s="9">
        <v>1</v>
      </c>
      <c r="K681" s="9">
        <v>6</v>
      </c>
      <c r="L681" s="9">
        <v>6</v>
      </c>
      <c r="M681" s="9">
        <v>11.8392</v>
      </c>
      <c r="N681" s="9">
        <v>11.8392</v>
      </c>
      <c r="O681" s="9">
        <v>-45.454545000000003</v>
      </c>
      <c r="P681" s="9">
        <v>-45.454545000000003</v>
      </c>
      <c r="Q681" s="9">
        <v>-33.487637999999997</v>
      </c>
      <c r="R681" s="9">
        <v>-33.487637999999997</v>
      </c>
      <c r="S681" s="9" t="s">
        <v>1059</v>
      </c>
      <c r="T681" s="9">
        <v>4116.1783759999998</v>
      </c>
      <c r="U681" s="9">
        <v>340168.60156400001</v>
      </c>
      <c r="V681" t="s">
        <v>932</v>
      </c>
    </row>
    <row r="682" spans="1:22" x14ac:dyDescent="0.25">
      <c r="A682" s="70" t="e">
        <f>VLOOKUP(B682,'Lake Assessments'!$D$2:$E$52,2,0)</f>
        <v>#N/A</v>
      </c>
      <c r="B682">
        <v>27010000</v>
      </c>
      <c r="C682" t="s">
        <v>1406</v>
      </c>
      <c r="D682" t="s">
        <v>878</v>
      </c>
      <c r="E682" s="107">
        <v>34520</v>
      </c>
      <c r="F682" s="9">
        <v>9</v>
      </c>
      <c r="G682" s="9">
        <v>13</v>
      </c>
      <c r="H682" s="9">
        <v>-25</v>
      </c>
      <c r="I682" s="9">
        <v>-30.107527000000001</v>
      </c>
      <c r="J682" s="9">
        <v>1</v>
      </c>
      <c r="K682" s="9">
        <v>9</v>
      </c>
      <c r="L682" s="9">
        <v>9</v>
      </c>
      <c r="M682" s="9">
        <v>13</v>
      </c>
      <c r="N682" s="9">
        <v>13</v>
      </c>
      <c r="O682" s="9">
        <v>-25</v>
      </c>
      <c r="P682" s="9">
        <v>-25</v>
      </c>
      <c r="Q682" s="9">
        <v>-30.107527000000001</v>
      </c>
      <c r="R682" s="9">
        <v>-30.107527000000001</v>
      </c>
      <c r="S682" s="9" t="s">
        <v>1059</v>
      </c>
      <c r="T682" s="9">
        <v>1247.6295520000001</v>
      </c>
      <c r="U682" s="9">
        <v>103980.797335</v>
      </c>
      <c r="V682" t="s">
        <v>932</v>
      </c>
    </row>
    <row r="683" spans="1:22" x14ac:dyDescent="0.25">
      <c r="A683" s="70" t="e">
        <f>VLOOKUP(B683,'Lake Assessments'!$D$2:$E$52,2,0)</f>
        <v>#N/A</v>
      </c>
      <c r="B683">
        <v>27007800</v>
      </c>
      <c r="C683" t="s">
        <v>1407</v>
      </c>
      <c r="D683" t="s">
        <v>878</v>
      </c>
      <c r="E683" s="107">
        <v>34869</v>
      </c>
      <c r="F683" s="9">
        <v>8</v>
      </c>
      <c r="G683" s="9">
        <v>14.142136000000001</v>
      </c>
      <c r="H683" s="9">
        <v>-33.333333000000003</v>
      </c>
      <c r="I683" s="9">
        <v>-23.967013000000001</v>
      </c>
      <c r="J683" s="9">
        <v>1</v>
      </c>
      <c r="K683" s="9">
        <v>8</v>
      </c>
      <c r="L683" s="9">
        <v>8</v>
      </c>
      <c r="M683" s="9">
        <v>14.142136000000001</v>
      </c>
      <c r="N683" s="9">
        <v>14.142136000000001</v>
      </c>
      <c r="O683" s="9">
        <v>-33.333333000000003</v>
      </c>
      <c r="P683" s="9">
        <v>-33.333333000000003</v>
      </c>
      <c r="Q683" s="9">
        <v>-23.967013000000001</v>
      </c>
      <c r="R683" s="9">
        <v>-23.967013000000001</v>
      </c>
      <c r="S683" s="9" t="s">
        <v>1059</v>
      </c>
      <c r="T683" s="9">
        <v>3227.7672240000002</v>
      </c>
      <c r="U683" s="9">
        <v>676389.96500700002</v>
      </c>
      <c r="V683" t="s">
        <v>932</v>
      </c>
    </row>
    <row r="684" spans="1:22" x14ac:dyDescent="0.25">
      <c r="A684" s="70" t="e">
        <f>VLOOKUP(B684,'Lake Assessments'!$D$2:$E$52,2,0)</f>
        <v>#N/A</v>
      </c>
      <c r="B684">
        <v>27010700</v>
      </c>
      <c r="C684" t="s">
        <v>1408</v>
      </c>
      <c r="D684" t="s">
        <v>878</v>
      </c>
      <c r="E684" s="107">
        <v>34855</v>
      </c>
      <c r="F684" s="9">
        <v>8</v>
      </c>
      <c r="G684" s="9">
        <v>13.435029</v>
      </c>
      <c r="H684" s="9">
        <v>-33.333333000000003</v>
      </c>
      <c r="I684" s="9">
        <v>-27.768661999999999</v>
      </c>
      <c r="J684" s="9">
        <v>1</v>
      </c>
      <c r="K684" s="9">
        <v>8</v>
      </c>
      <c r="L684" s="9">
        <v>8</v>
      </c>
      <c r="M684" s="9">
        <v>13.435029</v>
      </c>
      <c r="N684" s="9">
        <v>13.435029</v>
      </c>
      <c r="O684" s="9">
        <v>-33.333333000000003</v>
      </c>
      <c r="P684" s="9">
        <v>-33.333333000000003</v>
      </c>
      <c r="Q684" s="9">
        <v>-27.768661999999999</v>
      </c>
      <c r="R684" s="9">
        <v>-27.768661999999999</v>
      </c>
      <c r="S684" s="9" t="s">
        <v>1059</v>
      </c>
      <c r="T684" s="9">
        <v>2822.887776</v>
      </c>
      <c r="U684" s="9">
        <v>405386.16544299998</v>
      </c>
      <c r="V684" t="s">
        <v>932</v>
      </c>
    </row>
    <row r="685" spans="1:22" x14ac:dyDescent="0.25">
      <c r="A685" s="70" t="e">
        <f>VLOOKUP(B685,'Lake Assessments'!$D$2:$E$52,2,0)</f>
        <v>#N/A</v>
      </c>
      <c r="B685">
        <v>2013000</v>
      </c>
      <c r="C685" t="s">
        <v>1409</v>
      </c>
      <c r="D685" t="s">
        <v>878</v>
      </c>
      <c r="E685" s="107">
        <v>41452</v>
      </c>
      <c r="F685" s="9">
        <v>15</v>
      </c>
      <c r="G685" s="9">
        <v>24.787092999999999</v>
      </c>
      <c r="H685" s="9">
        <v>25</v>
      </c>
      <c r="I685" s="9">
        <v>38.475382000000003</v>
      </c>
      <c r="J685" s="9">
        <v>1</v>
      </c>
      <c r="K685" s="9">
        <v>15</v>
      </c>
      <c r="L685" s="9">
        <v>15</v>
      </c>
      <c r="M685" s="9">
        <v>24.787092999999999</v>
      </c>
      <c r="N685" s="9">
        <v>24.787092999999999</v>
      </c>
      <c r="O685" s="9">
        <v>25</v>
      </c>
      <c r="P685" s="9">
        <v>25</v>
      </c>
      <c r="Q685" s="9">
        <v>38.475382000000003</v>
      </c>
      <c r="R685" s="9">
        <v>38.475382000000003</v>
      </c>
      <c r="S685" s="9" t="s">
        <v>1059</v>
      </c>
      <c r="T685" s="9">
        <v>4382.0045179999997</v>
      </c>
      <c r="U685" s="9">
        <v>964675.51447599998</v>
      </c>
      <c r="V685" t="s">
        <v>935</v>
      </c>
    </row>
    <row r="686" spans="1:22" x14ac:dyDescent="0.25">
      <c r="A686" s="70" t="e">
        <f>VLOOKUP(B686,'Lake Assessments'!$D$2:$E$52,2,0)</f>
        <v>#N/A</v>
      </c>
      <c r="B686">
        <v>2013300</v>
      </c>
      <c r="C686" t="s">
        <v>1170</v>
      </c>
      <c r="D686" t="s">
        <v>878</v>
      </c>
      <c r="E686" s="107">
        <v>41458</v>
      </c>
      <c r="F686" s="9">
        <v>28</v>
      </c>
      <c r="G686" s="9">
        <v>32.126980000000003</v>
      </c>
      <c r="H686" s="9">
        <v>115.384615</v>
      </c>
      <c r="I686" s="9">
        <v>71.802032999999994</v>
      </c>
      <c r="J686" s="9">
        <v>3</v>
      </c>
      <c r="K686" s="9">
        <v>17</v>
      </c>
      <c r="L686" s="9">
        <v>28</v>
      </c>
      <c r="M686" s="9">
        <v>25.466241</v>
      </c>
      <c r="N686" s="9">
        <v>32.126980000000003</v>
      </c>
      <c r="O686" s="9">
        <v>41.666666999999997</v>
      </c>
      <c r="P686" s="9">
        <v>115.384615</v>
      </c>
      <c r="Q686" s="9">
        <v>36.915272000000002</v>
      </c>
      <c r="R686" s="9">
        <v>71.802032999999994</v>
      </c>
      <c r="S686" s="9" t="s">
        <v>1059</v>
      </c>
      <c r="T686" s="9">
        <v>3488.961886</v>
      </c>
      <c r="U686" s="9">
        <v>372258.18307799997</v>
      </c>
      <c r="V686" t="s">
        <v>935</v>
      </c>
    </row>
    <row r="687" spans="1:22" x14ac:dyDescent="0.25">
      <c r="A687" s="70" t="e">
        <f>VLOOKUP(B687,'Lake Assessments'!$D$2:$E$52,2,0)</f>
        <v>#N/A</v>
      </c>
      <c r="B687">
        <v>27011700</v>
      </c>
      <c r="C687" t="s">
        <v>1410</v>
      </c>
      <c r="D687" t="s">
        <v>878</v>
      </c>
      <c r="E687" s="107">
        <v>34890</v>
      </c>
      <c r="F687" s="9">
        <v>16</v>
      </c>
      <c r="G687" s="9">
        <v>21.75</v>
      </c>
      <c r="H687" s="9">
        <v>33.333333000000003</v>
      </c>
      <c r="I687" s="9">
        <v>16.935483999999999</v>
      </c>
      <c r="J687" s="9">
        <v>1</v>
      </c>
      <c r="K687" s="9">
        <v>16</v>
      </c>
      <c r="L687" s="9">
        <v>16</v>
      </c>
      <c r="M687" s="9">
        <v>21.75</v>
      </c>
      <c r="N687" s="9">
        <v>21.75</v>
      </c>
      <c r="O687" s="9">
        <v>33.333333000000003</v>
      </c>
      <c r="P687" s="9">
        <v>33.333333000000003</v>
      </c>
      <c r="Q687" s="9">
        <v>16.935483999999999</v>
      </c>
      <c r="R687" s="9">
        <v>16.935483999999999</v>
      </c>
      <c r="S687" s="9" t="s">
        <v>1059</v>
      </c>
      <c r="T687" s="9">
        <v>3942.1218279999998</v>
      </c>
      <c r="U687" s="9">
        <v>615490.16641099995</v>
      </c>
      <c r="V687" t="s">
        <v>935</v>
      </c>
    </row>
    <row r="688" spans="1:22" x14ac:dyDescent="0.25">
      <c r="A688" s="70" t="e">
        <f>VLOOKUP(B688,'Lake Assessments'!$D$2:$E$52,2,0)</f>
        <v>#N/A</v>
      </c>
      <c r="B688">
        <v>27011600</v>
      </c>
      <c r="C688" t="s">
        <v>411</v>
      </c>
      <c r="D688" t="s">
        <v>878</v>
      </c>
      <c r="E688" s="107">
        <v>34526</v>
      </c>
      <c r="F688" s="9">
        <v>6</v>
      </c>
      <c r="G688" s="9">
        <v>11.022703999999999</v>
      </c>
      <c r="H688" s="9">
        <v>-45.454545000000003</v>
      </c>
      <c r="I688" s="9">
        <v>-38.074697999999998</v>
      </c>
      <c r="J688" s="9">
        <v>1</v>
      </c>
      <c r="K688" s="9">
        <v>6</v>
      </c>
      <c r="L688" s="9">
        <v>6</v>
      </c>
      <c r="M688" s="9">
        <v>11.022703999999999</v>
      </c>
      <c r="N688" s="9">
        <v>11.022703999999999</v>
      </c>
      <c r="O688" s="9">
        <v>-45.454545000000003</v>
      </c>
      <c r="P688" s="9">
        <v>-45.454545000000003</v>
      </c>
      <c r="Q688" s="9">
        <v>-38.074697999999998</v>
      </c>
      <c r="R688" s="9">
        <v>-38.074697999999998</v>
      </c>
      <c r="S688" s="9" t="s">
        <v>1059</v>
      </c>
      <c r="T688" s="9">
        <v>15337.277926999999</v>
      </c>
      <c r="U688" s="9">
        <v>1479059.0391279999</v>
      </c>
      <c r="V688" t="s">
        <v>932</v>
      </c>
    </row>
    <row r="689" spans="1:22" x14ac:dyDescent="0.25">
      <c r="A689" s="70" t="e">
        <f>VLOOKUP(B689,'Lake Assessments'!$D$2:$E$52,2,0)</f>
        <v>#N/A</v>
      </c>
      <c r="B689">
        <v>27006100</v>
      </c>
      <c r="C689" t="s">
        <v>1411</v>
      </c>
      <c r="D689" t="s">
        <v>878</v>
      </c>
      <c r="E689" s="107">
        <v>40763</v>
      </c>
      <c r="F689" s="9">
        <v>12</v>
      </c>
      <c r="G689" s="9">
        <v>17.609183000000002</v>
      </c>
      <c r="H689" s="9">
        <v>9.0909089999999999</v>
      </c>
      <c r="I689" s="9">
        <v>-1.072004</v>
      </c>
      <c r="J689" s="9">
        <v>2</v>
      </c>
      <c r="K689" s="9">
        <v>7</v>
      </c>
      <c r="L689" s="9">
        <v>12</v>
      </c>
      <c r="M689" s="9">
        <v>10.205041</v>
      </c>
      <c r="N689" s="9">
        <v>17.609183000000002</v>
      </c>
      <c r="O689" s="9">
        <v>-36.363636</v>
      </c>
      <c r="P689" s="9">
        <v>9.0909089999999999</v>
      </c>
      <c r="Q689" s="9">
        <v>-42.668309999999998</v>
      </c>
      <c r="R689" s="9">
        <v>-1.072004</v>
      </c>
      <c r="S689" s="9" t="s">
        <v>1059</v>
      </c>
      <c r="T689" s="9">
        <v>3762.6805850000001</v>
      </c>
      <c r="U689" s="9">
        <v>150615.140525</v>
      </c>
      <c r="V689" t="s">
        <v>935</v>
      </c>
    </row>
    <row r="690" spans="1:22" x14ac:dyDescent="0.25">
      <c r="A690" s="70" t="e">
        <f>VLOOKUP(B690,'Lake Assessments'!$D$2:$E$52,2,0)</f>
        <v>#N/A</v>
      </c>
      <c r="B690">
        <v>27011102</v>
      </c>
      <c r="C690" t="s">
        <v>1412</v>
      </c>
      <c r="D690" t="s">
        <v>878</v>
      </c>
      <c r="E690" s="107">
        <v>34169</v>
      </c>
      <c r="F690" s="9">
        <v>9</v>
      </c>
      <c r="G690" s="9">
        <v>14.666667</v>
      </c>
      <c r="H690" s="9">
        <v>-25</v>
      </c>
      <c r="I690" s="9">
        <v>-21.146953</v>
      </c>
      <c r="J690" s="9">
        <v>1</v>
      </c>
      <c r="K690" s="9">
        <v>9</v>
      </c>
      <c r="L690" s="9">
        <v>9</v>
      </c>
      <c r="M690" s="9">
        <v>14.666667</v>
      </c>
      <c r="N690" s="9">
        <v>14.666667</v>
      </c>
      <c r="O690" s="9">
        <v>-25</v>
      </c>
      <c r="P690" s="9">
        <v>-25</v>
      </c>
      <c r="Q690" s="9">
        <v>-21.146953</v>
      </c>
      <c r="R690" s="9">
        <v>-21.146953</v>
      </c>
      <c r="S690" s="9" t="s">
        <v>1059</v>
      </c>
      <c r="T690" s="9">
        <v>2457.1327339999998</v>
      </c>
      <c r="U690" s="9">
        <v>229317.84890099999</v>
      </c>
      <c r="V690" t="s">
        <v>932</v>
      </c>
    </row>
    <row r="691" spans="1:22" x14ac:dyDescent="0.25">
      <c r="A691" s="70" t="e">
        <f>VLOOKUP(B691,'Lake Assessments'!$D$2:$E$52,2,0)</f>
        <v>#N/A</v>
      </c>
      <c r="B691">
        <v>27004800</v>
      </c>
      <c r="C691" t="s">
        <v>1413</v>
      </c>
      <c r="D691" t="s">
        <v>878</v>
      </c>
      <c r="E691" s="107">
        <v>37410</v>
      </c>
      <c r="F691" s="9">
        <v>6</v>
      </c>
      <c r="G691" s="9">
        <v>11.022703999999999</v>
      </c>
      <c r="H691" s="9">
        <v>-45.454545000000003</v>
      </c>
      <c r="I691" s="9">
        <v>-38.074697999999998</v>
      </c>
      <c r="J691" s="9">
        <v>1</v>
      </c>
      <c r="K691" s="9">
        <v>6</v>
      </c>
      <c r="L691" s="9">
        <v>6</v>
      </c>
      <c r="M691" s="9">
        <v>11.022703999999999</v>
      </c>
      <c r="N691" s="9">
        <v>11.022703999999999</v>
      </c>
      <c r="O691" s="9">
        <v>-45.454545000000003</v>
      </c>
      <c r="P691" s="9">
        <v>-45.454545000000003</v>
      </c>
      <c r="Q691" s="9">
        <v>-38.074697999999998</v>
      </c>
      <c r="R691" s="9">
        <v>-38.074697999999998</v>
      </c>
      <c r="S691" s="9" t="s">
        <v>1059</v>
      </c>
      <c r="T691" s="9">
        <v>3671.9148660000001</v>
      </c>
      <c r="U691" s="9">
        <v>339590.419436</v>
      </c>
      <c r="V691" t="s">
        <v>932</v>
      </c>
    </row>
    <row r="692" spans="1:22" x14ac:dyDescent="0.25">
      <c r="A692" s="70" t="e">
        <f>VLOOKUP(B692,'Lake Assessments'!$D$2:$E$52,2,0)</f>
        <v>#N/A</v>
      </c>
      <c r="B692">
        <v>2010600</v>
      </c>
      <c r="C692" t="s">
        <v>1414</v>
      </c>
      <c r="D692" t="s">
        <v>878</v>
      </c>
      <c r="E692" s="107">
        <v>41452</v>
      </c>
      <c r="F692" s="9">
        <v>34</v>
      </c>
      <c r="G692" s="9">
        <v>35.671706</v>
      </c>
      <c r="H692" s="9">
        <v>161.53846200000001</v>
      </c>
      <c r="I692" s="9">
        <v>90.757784999999998</v>
      </c>
      <c r="J692" s="9">
        <v>2</v>
      </c>
      <c r="K692" s="9">
        <v>16</v>
      </c>
      <c r="L692" s="9">
        <v>34</v>
      </c>
      <c r="M692" s="9">
        <v>24</v>
      </c>
      <c r="N692" s="9">
        <v>35.671706</v>
      </c>
      <c r="O692" s="9">
        <v>33.333333000000003</v>
      </c>
      <c r="P692" s="9">
        <v>161.53846200000001</v>
      </c>
      <c r="Q692" s="9">
        <v>29.032257999999999</v>
      </c>
      <c r="R692" s="9">
        <v>90.757784999999998</v>
      </c>
      <c r="S692" s="9" t="s">
        <v>1059</v>
      </c>
      <c r="T692" s="9">
        <v>2528.6628860000001</v>
      </c>
      <c r="U692" s="9">
        <v>219262.245417</v>
      </c>
      <c r="V692" t="s">
        <v>935</v>
      </c>
    </row>
    <row r="693" spans="1:22" x14ac:dyDescent="0.25">
      <c r="A693" s="70" t="e">
        <f>VLOOKUP(B693,'Lake Assessments'!$D$2:$E$52,2,0)</f>
        <v>#N/A</v>
      </c>
      <c r="B693">
        <v>27010400</v>
      </c>
      <c r="C693" t="s">
        <v>1415</v>
      </c>
      <c r="D693" t="s">
        <v>878</v>
      </c>
      <c r="E693" s="107">
        <v>35625</v>
      </c>
      <c r="F693" s="9">
        <v>15</v>
      </c>
      <c r="G693" s="9">
        <v>19.364916999999998</v>
      </c>
      <c r="H693" s="9">
        <v>25</v>
      </c>
      <c r="I693" s="9">
        <v>4.1124559999999999</v>
      </c>
      <c r="J693" s="9">
        <v>1</v>
      </c>
      <c r="K693" s="9">
        <v>15</v>
      </c>
      <c r="L693" s="9">
        <v>15</v>
      </c>
      <c r="M693" s="9">
        <v>19.364916999999998</v>
      </c>
      <c r="N693" s="9">
        <v>19.364916999999998</v>
      </c>
      <c r="O693" s="9">
        <v>25</v>
      </c>
      <c r="P693" s="9">
        <v>25</v>
      </c>
      <c r="Q693" s="9">
        <v>4.1124559999999999</v>
      </c>
      <c r="R693" s="9">
        <v>4.1124559999999999</v>
      </c>
      <c r="S693" s="9" t="s">
        <v>1059</v>
      </c>
      <c r="T693" s="9">
        <v>14218.615929</v>
      </c>
      <c r="U693" s="9">
        <v>3744326.2058609999</v>
      </c>
      <c r="V693" t="s">
        <v>935</v>
      </c>
    </row>
    <row r="694" spans="1:22" x14ac:dyDescent="0.25">
      <c r="A694" s="70" t="e">
        <f>VLOOKUP(B694,'Lake Assessments'!$D$2:$E$52,2,0)</f>
        <v>#N/A</v>
      </c>
      <c r="B694">
        <v>27004500</v>
      </c>
      <c r="C694" t="s">
        <v>1416</v>
      </c>
      <c r="D694" t="s">
        <v>878</v>
      </c>
      <c r="E694" s="107">
        <v>34913</v>
      </c>
      <c r="F694" s="9">
        <v>13</v>
      </c>
      <c r="G694" s="9">
        <v>19.414507</v>
      </c>
      <c r="H694" s="9">
        <v>18.181818</v>
      </c>
      <c r="I694" s="9">
        <v>9.0702630000000006</v>
      </c>
      <c r="J694" s="9">
        <v>1</v>
      </c>
      <c r="K694" s="9">
        <v>13</v>
      </c>
      <c r="L694" s="9">
        <v>13</v>
      </c>
      <c r="M694" s="9">
        <v>19.414507</v>
      </c>
      <c r="N694" s="9">
        <v>19.414507</v>
      </c>
      <c r="O694" s="9">
        <v>18.181818</v>
      </c>
      <c r="P694" s="9">
        <v>18.181818</v>
      </c>
      <c r="Q694" s="9">
        <v>9.0702630000000006</v>
      </c>
      <c r="R694" s="9">
        <v>9.0702630000000006</v>
      </c>
      <c r="S694" s="9" t="s">
        <v>1059</v>
      </c>
      <c r="T694" s="9">
        <v>1758.6539660000001</v>
      </c>
      <c r="U694" s="9">
        <v>89149.091965</v>
      </c>
      <c r="V694" t="s">
        <v>935</v>
      </c>
    </row>
    <row r="695" spans="1:22" x14ac:dyDescent="0.25">
      <c r="A695" s="70" t="e">
        <f>VLOOKUP(B695,'Lake Assessments'!$D$2:$E$52,2,0)</f>
        <v>#N/A</v>
      </c>
      <c r="B695">
        <v>27025600</v>
      </c>
      <c r="C695" t="s">
        <v>1417</v>
      </c>
      <c r="D695" t="s">
        <v>878</v>
      </c>
      <c r="E695" s="107">
        <v>35248</v>
      </c>
      <c r="F695" s="9">
        <v>2</v>
      </c>
      <c r="G695" s="9">
        <v>4.2426409999999999</v>
      </c>
      <c r="H695" s="9">
        <v>-81.818181999999993</v>
      </c>
      <c r="I695" s="9">
        <v>-76.164940000000001</v>
      </c>
      <c r="J695" s="9">
        <v>1</v>
      </c>
      <c r="K695" s="9">
        <v>2</v>
      </c>
      <c r="L695" s="9">
        <v>2</v>
      </c>
      <c r="M695" s="9">
        <v>4.2426409999999999</v>
      </c>
      <c r="N695" s="9">
        <v>4.2426409999999999</v>
      </c>
      <c r="O695" s="9">
        <v>-81.818181999999993</v>
      </c>
      <c r="P695" s="9">
        <v>-81.818181999999993</v>
      </c>
      <c r="Q695" s="9">
        <v>-76.164940000000001</v>
      </c>
      <c r="R695" s="9">
        <v>-76.164940000000001</v>
      </c>
      <c r="S695" s="9" t="s">
        <v>1059</v>
      </c>
      <c r="T695" s="9">
        <v>999.70821999999998</v>
      </c>
      <c r="U695" s="9">
        <v>46136.457609999998</v>
      </c>
      <c r="V695" t="s">
        <v>932</v>
      </c>
    </row>
    <row r="696" spans="1:22" x14ac:dyDescent="0.25">
      <c r="A696" s="70" t="e">
        <f>VLOOKUP(B696,'Lake Assessments'!$D$2:$E$52,2,0)</f>
        <v>#N/A</v>
      </c>
      <c r="B696">
        <v>27006700</v>
      </c>
      <c r="C696" t="s">
        <v>1418</v>
      </c>
      <c r="D696" t="s">
        <v>878</v>
      </c>
      <c r="E696" s="107">
        <v>37126</v>
      </c>
      <c r="F696" s="9">
        <v>15</v>
      </c>
      <c r="G696" s="9">
        <v>19.623116</v>
      </c>
      <c r="H696" s="9">
        <v>25</v>
      </c>
      <c r="I696" s="9">
        <v>5.5006219999999999</v>
      </c>
      <c r="J696" s="9">
        <v>2</v>
      </c>
      <c r="K696" s="9">
        <v>14</v>
      </c>
      <c r="L696" s="9">
        <v>15</v>
      </c>
      <c r="M696" s="9">
        <v>18.708286999999999</v>
      </c>
      <c r="N696" s="9">
        <v>19.623116</v>
      </c>
      <c r="O696" s="9">
        <v>16.666667</v>
      </c>
      <c r="P696" s="9">
        <v>25</v>
      </c>
      <c r="Q696" s="9">
        <v>0.58218800000000004</v>
      </c>
      <c r="R696" s="9">
        <v>5.5006219999999999</v>
      </c>
      <c r="S696" s="9" t="s">
        <v>1059</v>
      </c>
      <c r="T696" s="9">
        <v>5426.5250290000004</v>
      </c>
      <c r="U696" s="9">
        <v>718820.59299899999</v>
      </c>
      <c r="V696" t="s">
        <v>935</v>
      </c>
    </row>
    <row r="697" spans="1:22" x14ac:dyDescent="0.25">
      <c r="A697" s="70" t="e">
        <f>VLOOKUP(B697,'Lake Assessments'!$D$2:$E$52,2,0)</f>
        <v>#N/A</v>
      </c>
      <c r="B697">
        <v>27011101</v>
      </c>
      <c r="C697" t="s">
        <v>300</v>
      </c>
      <c r="D697" t="s">
        <v>878</v>
      </c>
      <c r="E697" s="107">
        <v>34172</v>
      </c>
      <c r="F697" s="9">
        <v>16</v>
      </c>
      <c r="G697" s="9">
        <v>21.5</v>
      </c>
      <c r="H697" s="9">
        <v>33.333333000000003</v>
      </c>
      <c r="I697" s="9">
        <v>15.591398</v>
      </c>
      <c r="J697" s="9">
        <v>1</v>
      </c>
      <c r="K697" s="9">
        <v>16</v>
      </c>
      <c r="L697" s="9">
        <v>16</v>
      </c>
      <c r="M697" s="9">
        <v>21.5</v>
      </c>
      <c r="N697" s="9">
        <v>21.5</v>
      </c>
      <c r="O697" s="9">
        <v>33.333333000000003</v>
      </c>
      <c r="P697" s="9">
        <v>33.333333000000003</v>
      </c>
      <c r="Q697" s="9">
        <v>15.591398</v>
      </c>
      <c r="R697" s="9">
        <v>15.591398</v>
      </c>
      <c r="S697" s="9" t="s">
        <v>1059</v>
      </c>
      <c r="T697" s="9">
        <v>8175.8701149999997</v>
      </c>
      <c r="U697" s="9">
        <v>1198679.4410989999</v>
      </c>
      <c r="V697" t="s">
        <v>935</v>
      </c>
    </row>
    <row r="698" spans="1:22" x14ac:dyDescent="0.25">
      <c r="A698" s="70" t="e">
        <f>VLOOKUP(B698,'Lake Assessments'!$D$2:$E$52,2,0)</f>
        <v>#N/A</v>
      </c>
      <c r="B698">
        <v>27005400</v>
      </c>
      <c r="C698" t="s">
        <v>1419</v>
      </c>
      <c r="D698" t="s">
        <v>878</v>
      </c>
      <c r="E698" s="107">
        <v>42157</v>
      </c>
      <c r="F698" s="9">
        <v>8</v>
      </c>
      <c r="G698" s="9">
        <v>11.667261999999999</v>
      </c>
      <c r="H698" s="9">
        <v>-27.272727</v>
      </c>
      <c r="I698" s="9">
        <v>-34.453584999999997</v>
      </c>
      <c r="J698" s="9">
        <v>1</v>
      </c>
      <c r="K698" s="9">
        <v>8</v>
      </c>
      <c r="L698" s="9">
        <v>8</v>
      </c>
      <c r="M698" s="9">
        <v>11.667261999999999</v>
      </c>
      <c r="N698" s="9">
        <v>11.667261999999999</v>
      </c>
      <c r="O698" s="9">
        <v>-27.272727</v>
      </c>
      <c r="P698" s="9">
        <v>-27.272727</v>
      </c>
      <c r="Q698" s="9">
        <v>-34.453584999999997</v>
      </c>
      <c r="R698" s="9">
        <v>-34.453584999999997</v>
      </c>
      <c r="S698" s="9" t="s">
        <v>1059</v>
      </c>
      <c r="T698" s="9">
        <v>1237.0430469999999</v>
      </c>
      <c r="U698" s="9">
        <v>87957.371534999998</v>
      </c>
      <c r="V698" t="s">
        <v>932</v>
      </c>
    </row>
    <row r="699" spans="1:22" x14ac:dyDescent="0.25">
      <c r="A699" s="70" t="e">
        <f>VLOOKUP(B699,'Lake Assessments'!$D$2:$E$52,2,0)</f>
        <v>#N/A</v>
      </c>
      <c r="B699">
        <v>27010300</v>
      </c>
      <c r="C699" t="s">
        <v>1420</v>
      </c>
      <c r="D699" t="s">
        <v>878</v>
      </c>
      <c r="E699" s="107">
        <v>40360</v>
      </c>
      <c r="F699" s="9">
        <v>4</v>
      </c>
      <c r="G699" s="9">
        <v>10.5</v>
      </c>
      <c r="H699" s="9">
        <v>-63.636364</v>
      </c>
      <c r="I699" s="9">
        <v>-41.011235999999997</v>
      </c>
      <c r="J699" s="9">
        <v>1</v>
      </c>
      <c r="K699" s="9">
        <v>4</v>
      </c>
      <c r="L699" s="9">
        <v>4</v>
      </c>
      <c r="M699" s="9">
        <v>10.5</v>
      </c>
      <c r="N699" s="9">
        <v>10.5</v>
      </c>
      <c r="O699" s="9">
        <v>-63.636364</v>
      </c>
      <c r="P699" s="9">
        <v>-63.636364</v>
      </c>
      <c r="Q699" s="9">
        <v>-41.011235999999997</v>
      </c>
      <c r="R699" s="9">
        <v>-41.011235999999997</v>
      </c>
      <c r="S699" s="9" t="s">
        <v>1059</v>
      </c>
      <c r="T699" s="9">
        <v>1267.61106</v>
      </c>
      <c r="U699" s="9">
        <v>92980.701698999997</v>
      </c>
      <c r="V699" t="s">
        <v>932</v>
      </c>
    </row>
    <row r="700" spans="1:22" x14ac:dyDescent="0.25">
      <c r="A700" s="70" t="e">
        <f>VLOOKUP(B700,'Lake Assessments'!$D$2:$E$52,2,0)</f>
        <v>#N/A</v>
      </c>
      <c r="B700">
        <v>27001700</v>
      </c>
      <c r="C700" t="s">
        <v>1421</v>
      </c>
      <c r="D700" t="s">
        <v>878</v>
      </c>
      <c r="E700" s="107">
        <v>42264</v>
      </c>
      <c r="F700" s="9">
        <v>4</v>
      </c>
      <c r="G700" s="9">
        <v>8.5</v>
      </c>
      <c r="H700" s="9">
        <v>-63.636364</v>
      </c>
      <c r="I700" s="9">
        <v>-52.247191000000001</v>
      </c>
      <c r="J700" s="9">
        <v>1</v>
      </c>
      <c r="K700" s="9">
        <v>4</v>
      </c>
      <c r="L700" s="9">
        <v>4</v>
      </c>
      <c r="M700" s="9">
        <v>8.5</v>
      </c>
      <c r="N700" s="9">
        <v>8.5</v>
      </c>
      <c r="O700" s="9">
        <v>-63.636364</v>
      </c>
      <c r="P700" s="9">
        <v>-63.636364</v>
      </c>
      <c r="Q700" s="9">
        <v>-52.247191000000001</v>
      </c>
      <c r="R700" s="9">
        <v>-52.247191000000001</v>
      </c>
      <c r="S700" s="9" t="s">
        <v>1059</v>
      </c>
      <c r="T700" s="9">
        <v>794.99841100000003</v>
      </c>
      <c r="U700" s="9">
        <v>36372.761860999999</v>
      </c>
      <c r="V700" t="s">
        <v>932</v>
      </c>
    </row>
    <row r="701" spans="1:22" x14ac:dyDescent="0.25">
      <c r="A701" s="70" t="e">
        <f>VLOOKUP(B701,'Lake Assessments'!$D$2:$E$52,2,0)</f>
        <v>#N/A</v>
      </c>
      <c r="B701">
        <v>27068500</v>
      </c>
      <c r="C701" t="s">
        <v>1422</v>
      </c>
      <c r="D701" t="s">
        <v>878</v>
      </c>
      <c r="E701" s="107">
        <v>42269</v>
      </c>
      <c r="F701" s="9">
        <v>0</v>
      </c>
      <c r="G701" s="9">
        <v>0</v>
      </c>
      <c r="H701" s="9">
        <v>-100</v>
      </c>
      <c r="I701" s="9">
        <v>-100</v>
      </c>
      <c r="J701" s="9">
        <v>1</v>
      </c>
      <c r="K701" s="9">
        <v>0</v>
      </c>
      <c r="L701" s="9">
        <v>0</v>
      </c>
      <c r="M701" s="9">
        <v>0</v>
      </c>
      <c r="N701" s="9">
        <v>0</v>
      </c>
      <c r="O701" s="9">
        <v>-100</v>
      </c>
      <c r="P701" s="9">
        <v>-100</v>
      </c>
      <c r="Q701" s="9">
        <v>-100</v>
      </c>
      <c r="R701" s="9">
        <v>-100</v>
      </c>
      <c r="S701" s="9" t="s">
        <v>1059</v>
      </c>
      <c r="T701" s="9">
        <v>467.10776099999998</v>
      </c>
      <c r="U701" s="9">
        <v>11926.383494</v>
      </c>
      <c r="V701" t="s">
        <v>932</v>
      </c>
    </row>
    <row r="702" spans="1:22" x14ac:dyDescent="0.25">
      <c r="A702" s="70" t="e">
        <f>VLOOKUP(B702,'Lake Assessments'!$D$2:$E$52,2,0)</f>
        <v>#N/A</v>
      </c>
      <c r="B702">
        <v>27003400</v>
      </c>
      <c r="C702" t="s">
        <v>1005</v>
      </c>
      <c r="D702" t="s">
        <v>878</v>
      </c>
      <c r="E702" s="107">
        <v>35989</v>
      </c>
      <c r="F702" s="9">
        <v>8</v>
      </c>
      <c r="G702" s="9">
        <v>15.909903</v>
      </c>
      <c r="H702" s="9">
        <v>-33.333333000000003</v>
      </c>
      <c r="I702" s="9">
        <v>-14.462889000000001</v>
      </c>
      <c r="J702" s="9">
        <v>1</v>
      </c>
      <c r="K702" s="9">
        <v>8</v>
      </c>
      <c r="L702" s="9">
        <v>8</v>
      </c>
      <c r="M702" s="9">
        <v>15.909903</v>
      </c>
      <c r="N702" s="9">
        <v>15.909903</v>
      </c>
      <c r="O702" s="9">
        <v>-33.333333000000003</v>
      </c>
      <c r="P702" s="9">
        <v>-33.333333000000003</v>
      </c>
      <c r="Q702" s="9">
        <v>-14.462889000000001</v>
      </c>
      <c r="R702" s="9">
        <v>-14.462889000000001</v>
      </c>
      <c r="S702" s="9" t="s">
        <v>1059</v>
      </c>
      <c r="T702" s="9">
        <v>2497.1636669999998</v>
      </c>
      <c r="U702" s="9">
        <v>320187.57108999998</v>
      </c>
      <c r="V702" t="s">
        <v>932</v>
      </c>
    </row>
    <row r="703" spans="1:22" x14ac:dyDescent="0.25">
      <c r="A703" s="70" t="e">
        <f>VLOOKUP(B703,'Lake Assessments'!$D$2:$E$52,2,0)</f>
        <v>#N/A</v>
      </c>
      <c r="B703">
        <v>27003700</v>
      </c>
      <c r="C703" t="s">
        <v>1423</v>
      </c>
      <c r="D703" t="s">
        <v>878</v>
      </c>
      <c r="E703" s="107">
        <v>35226</v>
      </c>
      <c r="F703" s="9">
        <v>5</v>
      </c>
      <c r="G703" s="9">
        <v>10.285913000000001</v>
      </c>
      <c r="H703" s="9">
        <v>-58.333333000000003</v>
      </c>
      <c r="I703" s="9">
        <v>-44.699393999999998</v>
      </c>
      <c r="J703" s="9">
        <v>1</v>
      </c>
      <c r="K703" s="9">
        <v>5</v>
      </c>
      <c r="L703" s="9">
        <v>5</v>
      </c>
      <c r="M703" s="9">
        <v>10.285913000000001</v>
      </c>
      <c r="N703" s="9">
        <v>10.285913000000001</v>
      </c>
      <c r="O703" s="9">
        <v>-58.333333000000003</v>
      </c>
      <c r="P703" s="9">
        <v>-58.333333000000003</v>
      </c>
      <c r="Q703" s="9">
        <v>-44.699393999999998</v>
      </c>
      <c r="R703" s="9">
        <v>-44.699393999999998</v>
      </c>
      <c r="S703" s="9" t="s">
        <v>1059</v>
      </c>
      <c r="T703" s="9">
        <v>1876.0140859999999</v>
      </c>
      <c r="U703" s="9">
        <v>161772.936109</v>
      </c>
      <c r="V703" t="s">
        <v>932</v>
      </c>
    </row>
    <row r="704" spans="1:22" x14ac:dyDescent="0.25">
      <c r="A704" s="70" t="e">
        <f>VLOOKUP(B704,'Lake Assessments'!$D$2:$E$52,2,0)</f>
        <v>#N/A</v>
      </c>
      <c r="B704">
        <v>27111800</v>
      </c>
      <c r="C704" t="s">
        <v>1424</v>
      </c>
      <c r="D704" t="s">
        <v>878</v>
      </c>
      <c r="E704" s="107">
        <v>34513</v>
      </c>
      <c r="F704" s="9">
        <v>1</v>
      </c>
      <c r="G704" s="9">
        <v>3</v>
      </c>
      <c r="H704" s="9">
        <v>-90.909091000000004</v>
      </c>
      <c r="I704" s="9">
        <v>-83.146067000000002</v>
      </c>
      <c r="J704" s="9">
        <v>1</v>
      </c>
      <c r="K704" s="9">
        <v>1</v>
      </c>
      <c r="L704" s="9">
        <v>1</v>
      </c>
      <c r="M704" s="9">
        <v>3</v>
      </c>
      <c r="N704" s="9">
        <v>3</v>
      </c>
      <c r="O704" s="9">
        <v>-90.909091000000004</v>
      </c>
      <c r="P704" s="9">
        <v>-90.909091000000004</v>
      </c>
      <c r="Q704" s="9">
        <v>-83.146067000000002</v>
      </c>
      <c r="R704" s="9">
        <v>-83.146067000000002</v>
      </c>
      <c r="S704" s="9" t="s">
        <v>1059</v>
      </c>
      <c r="T704" s="9">
        <v>446.16147699999999</v>
      </c>
      <c r="U704" s="9">
        <v>6567.7636259999999</v>
      </c>
      <c r="V704" t="s">
        <v>932</v>
      </c>
    </row>
    <row r="705" spans="1:22" x14ac:dyDescent="0.25">
      <c r="A705" s="70" t="e">
        <f>VLOOKUP(B705,'Lake Assessments'!$D$2:$E$52,2,0)</f>
        <v>#N/A</v>
      </c>
      <c r="B705">
        <v>2065400</v>
      </c>
      <c r="C705" t="s">
        <v>1425</v>
      </c>
      <c r="D705" t="s">
        <v>878</v>
      </c>
      <c r="E705" s="107">
        <v>37837</v>
      </c>
      <c r="F705" s="9">
        <v>5</v>
      </c>
      <c r="G705" s="9">
        <v>9.8386990000000001</v>
      </c>
      <c r="H705" s="9">
        <v>-58.333333000000003</v>
      </c>
      <c r="I705" s="9">
        <v>-47.103768000000002</v>
      </c>
      <c r="J705" s="9">
        <v>1</v>
      </c>
      <c r="K705" s="9">
        <v>5</v>
      </c>
      <c r="L705" s="9">
        <v>5</v>
      </c>
      <c r="M705" s="9">
        <v>9.8386990000000001</v>
      </c>
      <c r="N705" s="9">
        <v>9.8386990000000001</v>
      </c>
      <c r="O705" s="9">
        <v>-58.333333000000003</v>
      </c>
      <c r="P705" s="9">
        <v>-58.333333000000003</v>
      </c>
      <c r="Q705" s="9">
        <v>-47.103768000000002</v>
      </c>
      <c r="R705" s="9">
        <v>-47.103768000000002</v>
      </c>
      <c r="S705" s="9" t="s">
        <v>1059</v>
      </c>
      <c r="T705" s="9">
        <v>1524.7545729999999</v>
      </c>
      <c r="U705" s="9">
        <v>115712.518688</v>
      </c>
      <c r="V705" t="s">
        <v>932</v>
      </c>
    </row>
    <row r="706" spans="1:22" x14ac:dyDescent="0.25">
      <c r="A706" s="70" t="e">
        <f>VLOOKUP(B706,'Lake Assessments'!$D$2:$E$52,2,0)</f>
        <v>#N/A</v>
      </c>
      <c r="B706">
        <v>27067500</v>
      </c>
      <c r="C706" t="s">
        <v>1426</v>
      </c>
      <c r="D706" t="s">
        <v>878</v>
      </c>
      <c r="E706" s="107">
        <v>42264</v>
      </c>
      <c r="F706" s="9">
        <v>5</v>
      </c>
      <c r="G706" s="9">
        <v>12.074767</v>
      </c>
      <c r="H706" s="9">
        <v>-54.545454999999997</v>
      </c>
      <c r="I706" s="9">
        <v>-32.164230000000003</v>
      </c>
      <c r="J706" s="9">
        <v>1</v>
      </c>
      <c r="K706" s="9">
        <v>5</v>
      </c>
      <c r="L706" s="9">
        <v>5</v>
      </c>
      <c r="M706" s="9">
        <v>12.074767</v>
      </c>
      <c r="N706" s="9">
        <v>12.074767</v>
      </c>
      <c r="O706" s="9">
        <v>-54.545454999999997</v>
      </c>
      <c r="P706" s="9">
        <v>-54.545454999999997</v>
      </c>
      <c r="Q706" s="9">
        <v>-32.164230000000003</v>
      </c>
      <c r="R706" s="9">
        <v>-32.164230000000003</v>
      </c>
      <c r="S706" s="9" t="s">
        <v>1059</v>
      </c>
      <c r="T706" s="9">
        <v>447.85162000000003</v>
      </c>
      <c r="U706" s="9">
        <v>15338.029913</v>
      </c>
      <c r="V706" t="s">
        <v>932</v>
      </c>
    </row>
    <row r="707" spans="1:22" x14ac:dyDescent="0.25">
      <c r="A707" s="70" t="e">
        <f>VLOOKUP(B707,'Lake Assessments'!$D$2:$E$52,2,0)</f>
        <v>#N/A</v>
      </c>
      <c r="B707">
        <v>27003800</v>
      </c>
      <c r="C707" t="s">
        <v>1427</v>
      </c>
      <c r="D707" t="s">
        <v>878</v>
      </c>
      <c r="E707" s="107">
        <v>42227</v>
      </c>
      <c r="F707" s="9">
        <v>16</v>
      </c>
      <c r="G707" s="9">
        <v>20.5</v>
      </c>
      <c r="H707" s="9">
        <v>33.333333000000003</v>
      </c>
      <c r="I707" s="9">
        <v>10.215054</v>
      </c>
      <c r="J707" s="9">
        <v>1</v>
      </c>
      <c r="K707" s="9">
        <v>16</v>
      </c>
      <c r="L707" s="9">
        <v>16</v>
      </c>
      <c r="M707" s="9">
        <v>20.5</v>
      </c>
      <c r="N707" s="9">
        <v>20.5</v>
      </c>
      <c r="O707" s="9">
        <v>33.333333000000003</v>
      </c>
      <c r="P707" s="9">
        <v>33.333333000000003</v>
      </c>
      <c r="Q707" s="9">
        <v>10.215054</v>
      </c>
      <c r="R707" s="9">
        <v>10.215054</v>
      </c>
      <c r="S707" s="9" t="s">
        <v>1059</v>
      </c>
      <c r="T707" s="9">
        <v>887.16954099999998</v>
      </c>
      <c r="U707" s="9">
        <v>41499.308203000001</v>
      </c>
      <c r="V707" t="s">
        <v>935</v>
      </c>
    </row>
    <row r="708" spans="1:22" x14ac:dyDescent="0.25">
      <c r="A708" s="70" t="e">
        <f>VLOOKUP(B708,'Lake Assessments'!$D$2:$E$52,2,0)</f>
        <v>#N/A</v>
      </c>
      <c r="B708">
        <v>27067000</v>
      </c>
      <c r="C708" t="s">
        <v>1428</v>
      </c>
      <c r="D708" t="s">
        <v>878</v>
      </c>
      <c r="E708" s="107">
        <v>42264</v>
      </c>
      <c r="F708" s="9">
        <v>4</v>
      </c>
      <c r="G708" s="9">
        <v>9.5</v>
      </c>
      <c r="H708" s="9">
        <v>-63.636364</v>
      </c>
      <c r="I708" s="9">
        <v>-46.629213</v>
      </c>
      <c r="J708" s="9">
        <v>1</v>
      </c>
      <c r="K708" s="9">
        <v>4</v>
      </c>
      <c r="L708" s="9">
        <v>4</v>
      </c>
      <c r="M708" s="9">
        <v>9.5</v>
      </c>
      <c r="N708" s="9">
        <v>9.5</v>
      </c>
      <c r="O708" s="9">
        <v>-63.636364</v>
      </c>
      <c r="P708" s="9">
        <v>-63.636364</v>
      </c>
      <c r="Q708" s="9">
        <v>-46.629213</v>
      </c>
      <c r="R708" s="9">
        <v>-46.629213</v>
      </c>
      <c r="S708" s="9" t="s">
        <v>1059</v>
      </c>
      <c r="T708" s="9">
        <v>710.76935700000001</v>
      </c>
      <c r="U708" s="9">
        <v>18317.089468999999</v>
      </c>
      <c r="V708" t="s">
        <v>932</v>
      </c>
    </row>
    <row r="709" spans="1:22" x14ac:dyDescent="0.25">
      <c r="A709" s="70" t="e">
        <f>VLOOKUP(B709,'Lake Assessments'!$D$2:$E$52,2,0)</f>
        <v>#N/A</v>
      </c>
      <c r="B709">
        <v>27068300</v>
      </c>
      <c r="C709" t="s">
        <v>1429</v>
      </c>
      <c r="D709" t="s">
        <v>878</v>
      </c>
      <c r="E709" s="107">
        <v>41523</v>
      </c>
      <c r="F709" s="9">
        <v>2</v>
      </c>
      <c r="G709" s="9">
        <v>4.2426409999999999</v>
      </c>
      <c r="H709" s="9">
        <v>-83.333332999999996</v>
      </c>
      <c r="I709" s="9">
        <v>-77.190104000000005</v>
      </c>
      <c r="J709" s="9">
        <v>2</v>
      </c>
      <c r="K709" s="9">
        <v>2</v>
      </c>
      <c r="L709" s="9">
        <v>8</v>
      </c>
      <c r="M709" s="9">
        <v>4.2426409999999999</v>
      </c>
      <c r="N709" s="9">
        <v>13.081474999999999</v>
      </c>
      <c r="O709" s="9">
        <v>-83.333332999999996</v>
      </c>
      <c r="P709" s="9">
        <v>-33.333333000000003</v>
      </c>
      <c r="Q709" s="9">
        <v>-77.190104000000005</v>
      </c>
      <c r="R709" s="9">
        <v>-29.669487</v>
      </c>
      <c r="S709" s="9" t="s">
        <v>1059</v>
      </c>
      <c r="T709" s="9">
        <v>1053.1154879999999</v>
      </c>
      <c r="U709" s="9">
        <v>54850.196480999999</v>
      </c>
      <c r="V709" t="s">
        <v>932</v>
      </c>
    </row>
    <row r="710" spans="1:22" x14ac:dyDescent="0.25">
      <c r="A710" s="70" t="e">
        <f>VLOOKUP(B710,'Lake Assessments'!$D$2:$E$52,2,0)</f>
        <v>#N/A</v>
      </c>
      <c r="B710">
        <v>27063800</v>
      </c>
      <c r="C710" t="s">
        <v>879</v>
      </c>
      <c r="D710" t="s">
        <v>878</v>
      </c>
      <c r="E710" s="107">
        <v>34512</v>
      </c>
      <c r="F710" s="9">
        <v>3</v>
      </c>
      <c r="G710" s="9">
        <v>6.9282029999999999</v>
      </c>
      <c r="H710" s="9">
        <v>-72.727272999999997</v>
      </c>
      <c r="I710" s="9">
        <v>-61.077509999999997</v>
      </c>
      <c r="J710" s="9">
        <v>1</v>
      </c>
      <c r="K710" s="9">
        <v>3</v>
      </c>
      <c r="L710" s="9">
        <v>3</v>
      </c>
      <c r="M710" s="9">
        <v>6.9282029999999999</v>
      </c>
      <c r="N710" s="9">
        <v>6.9282029999999999</v>
      </c>
      <c r="O710" s="9">
        <v>-72.727272999999997</v>
      </c>
      <c r="P710" s="9">
        <v>-72.727272999999997</v>
      </c>
      <c r="Q710" s="9">
        <v>-61.077509999999997</v>
      </c>
      <c r="R710" s="9">
        <v>-61.077509999999997</v>
      </c>
      <c r="S710" s="9" t="s">
        <v>1059</v>
      </c>
      <c r="T710" s="9">
        <v>98.136345000000006</v>
      </c>
      <c r="U710" s="9">
        <v>548.19487300000003</v>
      </c>
      <c r="V710" t="s">
        <v>932</v>
      </c>
    </row>
    <row r="711" spans="1:22" x14ac:dyDescent="0.25">
      <c r="A711" s="70" t="e">
        <f>VLOOKUP(B711,'Lake Assessments'!$D$2:$E$52,2,0)</f>
        <v>#N/A</v>
      </c>
      <c r="B711">
        <v>27003900</v>
      </c>
      <c r="C711" t="s">
        <v>258</v>
      </c>
      <c r="D711" t="s">
        <v>878</v>
      </c>
      <c r="E711" s="107">
        <v>42227</v>
      </c>
      <c r="F711" s="9">
        <v>20</v>
      </c>
      <c r="G711" s="9">
        <v>25.491174999999998</v>
      </c>
      <c r="H711" s="9">
        <v>66.666667000000004</v>
      </c>
      <c r="I711" s="9">
        <v>37.049328000000003</v>
      </c>
      <c r="J711" s="9">
        <v>1</v>
      </c>
      <c r="K711" s="9">
        <v>20</v>
      </c>
      <c r="L711" s="9">
        <v>20</v>
      </c>
      <c r="M711" s="9">
        <v>25.491174999999998</v>
      </c>
      <c r="N711" s="9">
        <v>25.491174999999998</v>
      </c>
      <c r="O711" s="9">
        <v>66.666667000000004</v>
      </c>
      <c r="P711" s="9">
        <v>66.666667000000004</v>
      </c>
      <c r="Q711" s="9">
        <v>37.049328000000003</v>
      </c>
      <c r="R711" s="9">
        <v>37.049328000000003</v>
      </c>
      <c r="S711" s="9" t="s">
        <v>1059</v>
      </c>
      <c r="T711" s="9">
        <v>4863.6569959999997</v>
      </c>
      <c r="U711" s="9">
        <v>662845.45513899997</v>
      </c>
      <c r="V711" t="s">
        <v>935</v>
      </c>
    </row>
    <row r="712" spans="1:22" x14ac:dyDescent="0.25">
      <c r="A712" s="70" t="e">
        <f>VLOOKUP(B712,'Lake Assessments'!$D$2:$E$52,2,0)</f>
        <v>#N/A</v>
      </c>
      <c r="B712">
        <v>2008400</v>
      </c>
      <c r="C712" t="s">
        <v>1430</v>
      </c>
      <c r="D712" t="s">
        <v>878</v>
      </c>
      <c r="E712" s="107">
        <v>40014</v>
      </c>
      <c r="F712" s="9">
        <v>9</v>
      </c>
      <c r="G712" s="9">
        <v>16</v>
      </c>
      <c r="H712" s="9">
        <v>-25</v>
      </c>
      <c r="I712" s="9">
        <v>-13.978495000000001</v>
      </c>
      <c r="J712" s="9">
        <v>4</v>
      </c>
      <c r="K712" s="9">
        <v>9</v>
      </c>
      <c r="L712" s="9">
        <v>19</v>
      </c>
      <c r="M712" s="9">
        <v>16</v>
      </c>
      <c r="N712" s="9">
        <v>24.776899</v>
      </c>
      <c r="O712" s="9">
        <v>-25</v>
      </c>
      <c r="P712" s="9">
        <v>58.333333000000003</v>
      </c>
      <c r="Q712" s="9">
        <v>-13.978495000000001</v>
      </c>
      <c r="R712" s="9">
        <v>33.209136000000001</v>
      </c>
      <c r="S712" s="9" t="s">
        <v>1059</v>
      </c>
      <c r="T712" s="9">
        <v>4688.8638460000002</v>
      </c>
      <c r="U712" s="9">
        <v>465106.86141700001</v>
      </c>
      <c r="V712" t="s">
        <v>932</v>
      </c>
    </row>
    <row r="713" spans="1:22" x14ac:dyDescent="0.25">
      <c r="A713" s="70" t="e">
        <f>VLOOKUP(B713,'Lake Assessments'!$D$2:$E$52,2,0)</f>
        <v>#N/A</v>
      </c>
      <c r="B713">
        <v>2007501</v>
      </c>
      <c r="C713" t="s">
        <v>1431</v>
      </c>
      <c r="D713" t="s">
        <v>878</v>
      </c>
      <c r="E713" s="107">
        <v>38159</v>
      </c>
      <c r="F713" s="9">
        <v>9</v>
      </c>
      <c r="G713" s="9">
        <v>15.333333</v>
      </c>
      <c r="H713" s="9">
        <v>-25</v>
      </c>
      <c r="I713" s="9">
        <v>-17.562723999999999</v>
      </c>
      <c r="J713" s="9">
        <v>2</v>
      </c>
      <c r="K713" s="9">
        <v>8</v>
      </c>
      <c r="L713" s="9">
        <v>9</v>
      </c>
      <c r="M713" s="9">
        <v>13.788582</v>
      </c>
      <c r="N713" s="9">
        <v>15.333333</v>
      </c>
      <c r="O713" s="9">
        <v>-33.333333000000003</v>
      </c>
      <c r="P713" s="9">
        <v>-25</v>
      </c>
      <c r="Q713" s="9">
        <v>-25.867837000000002</v>
      </c>
      <c r="R713" s="9">
        <v>-17.562723999999999</v>
      </c>
      <c r="S713" s="9" t="s">
        <v>1059</v>
      </c>
      <c r="T713" s="9">
        <v>1852.5440550000001</v>
      </c>
      <c r="U713" s="9">
        <v>111338.52661099999</v>
      </c>
      <c r="V713" t="s">
        <v>932</v>
      </c>
    </row>
    <row r="714" spans="1:22" x14ac:dyDescent="0.25">
      <c r="A714" s="70" t="e">
        <f>VLOOKUP(B714,'Lake Assessments'!$D$2:$E$52,2,0)</f>
        <v>#N/A</v>
      </c>
      <c r="B714">
        <v>27002400</v>
      </c>
      <c r="C714" t="s">
        <v>1433</v>
      </c>
      <c r="D714" t="s">
        <v>878</v>
      </c>
      <c r="E714" s="107">
        <v>42269</v>
      </c>
      <c r="F714" s="9">
        <v>2</v>
      </c>
      <c r="G714" s="9">
        <v>4.2426409999999999</v>
      </c>
      <c r="H714" s="9">
        <v>-81.818181999999993</v>
      </c>
      <c r="I714" s="9">
        <v>-76.164940000000001</v>
      </c>
      <c r="J714" s="9">
        <v>1</v>
      </c>
      <c r="K714" s="9">
        <v>2</v>
      </c>
      <c r="L714" s="9">
        <v>2</v>
      </c>
      <c r="M714" s="9">
        <v>4.2426409999999999</v>
      </c>
      <c r="N714" s="9">
        <v>4.2426409999999999</v>
      </c>
      <c r="O714" s="9">
        <v>-81.818181999999993</v>
      </c>
      <c r="P714" s="9">
        <v>-81.818181999999993</v>
      </c>
      <c r="Q714" s="9">
        <v>-76.164940000000001</v>
      </c>
      <c r="R714" s="9">
        <v>-76.164940000000001</v>
      </c>
      <c r="S714" s="9" t="s">
        <v>1059</v>
      </c>
      <c r="T714" s="9">
        <v>2444.6369490000002</v>
      </c>
      <c r="U714" s="9">
        <v>225448.75018100001</v>
      </c>
      <c r="V714" t="s">
        <v>932</v>
      </c>
    </row>
    <row r="715" spans="1:22" x14ac:dyDescent="0.25">
      <c r="A715" s="70" t="e">
        <f>VLOOKUP(B715,'Lake Assessments'!$D$2:$E$52,2,0)</f>
        <v>#N/A</v>
      </c>
      <c r="B715">
        <v>27065600</v>
      </c>
      <c r="C715" t="s">
        <v>1403</v>
      </c>
      <c r="D715" t="s">
        <v>878</v>
      </c>
      <c r="E715" s="107">
        <v>42269</v>
      </c>
      <c r="F715" s="9">
        <v>3</v>
      </c>
      <c r="G715" s="9">
        <v>8.0829039999999992</v>
      </c>
      <c r="H715" s="9">
        <v>-72.727272999999997</v>
      </c>
      <c r="I715" s="9">
        <v>-54.590428000000003</v>
      </c>
      <c r="J715" s="9">
        <v>1</v>
      </c>
      <c r="K715" s="9">
        <v>3</v>
      </c>
      <c r="L715" s="9">
        <v>3</v>
      </c>
      <c r="M715" s="9">
        <v>8.0829039999999992</v>
      </c>
      <c r="N715" s="9">
        <v>8.0829039999999992</v>
      </c>
      <c r="O715" s="9">
        <v>-72.727272999999997</v>
      </c>
      <c r="P715" s="9">
        <v>-72.727272999999997</v>
      </c>
      <c r="Q715" s="9">
        <v>-54.590428000000003</v>
      </c>
      <c r="R715" s="9">
        <v>-54.590428000000003</v>
      </c>
      <c r="S715" s="9" t="s">
        <v>1059</v>
      </c>
      <c r="T715" s="9">
        <v>1117.188204</v>
      </c>
      <c r="U715" s="9">
        <v>45968.184345000001</v>
      </c>
      <c r="V715" t="s">
        <v>932</v>
      </c>
    </row>
    <row r="716" spans="1:22" x14ac:dyDescent="0.25">
      <c r="A716" s="70" t="e">
        <f>VLOOKUP(B716,'Lake Assessments'!$D$2:$E$52,2,0)</f>
        <v>#N/A</v>
      </c>
      <c r="B716">
        <v>27001600</v>
      </c>
      <c r="C716" t="s">
        <v>1434</v>
      </c>
      <c r="D716" t="s">
        <v>878</v>
      </c>
      <c r="E716" s="107">
        <v>42226</v>
      </c>
      <c r="F716" s="9">
        <v>11</v>
      </c>
      <c r="G716" s="9">
        <v>15.67859</v>
      </c>
      <c r="H716" s="9">
        <v>-8.3333329999999997</v>
      </c>
      <c r="I716" s="9">
        <v>-15.706505999999999</v>
      </c>
      <c r="J716" s="9">
        <v>2</v>
      </c>
      <c r="K716" s="9">
        <v>9</v>
      </c>
      <c r="L716" s="9">
        <v>11</v>
      </c>
      <c r="M716" s="9">
        <v>13.666667</v>
      </c>
      <c r="N716" s="9">
        <v>15.67859</v>
      </c>
      <c r="O716" s="9">
        <v>-25</v>
      </c>
      <c r="P716" s="9">
        <v>-8.3333329999999997</v>
      </c>
      <c r="Q716" s="9">
        <v>-26.523296999999999</v>
      </c>
      <c r="R716" s="9">
        <v>-15.706505999999999</v>
      </c>
      <c r="S716" s="9" t="s">
        <v>1059</v>
      </c>
      <c r="T716" s="9">
        <v>4341.1860370000004</v>
      </c>
      <c r="U716" s="9">
        <v>1380880.9375690001</v>
      </c>
      <c r="V716" t="s">
        <v>932</v>
      </c>
    </row>
    <row r="717" spans="1:22" x14ac:dyDescent="0.25">
      <c r="A717" s="70" t="e">
        <f>VLOOKUP(B717,'Lake Assessments'!$D$2:$E$52,2,0)</f>
        <v>#N/A</v>
      </c>
      <c r="B717">
        <v>27001400</v>
      </c>
      <c r="C717" t="s">
        <v>1435</v>
      </c>
      <c r="D717" t="s">
        <v>878</v>
      </c>
      <c r="E717" s="107">
        <v>42187</v>
      </c>
      <c r="F717" s="9">
        <v>0</v>
      </c>
      <c r="G717" s="9">
        <v>0</v>
      </c>
      <c r="H717" s="9">
        <v>-100</v>
      </c>
      <c r="I717" s="9">
        <v>-100</v>
      </c>
      <c r="J717" s="9">
        <v>1</v>
      </c>
      <c r="K717" s="9">
        <v>0</v>
      </c>
      <c r="L717" s="9">
        <v>0</v>
      </c>
      <c r="M717" s="9">
        <v>0</v>
      </c>
      <c r="N717" s="9">
        <v>0</v>
      </c>
      <c r="O717" s="9">
        <v>-100</v>
      </c>
      <c r="P717" s="9">
        <v>-100</v>
      </c>
      <c r="Q717" s="9">
        <v>-100</v>
      </c>
      <c r="R717" s="9">
        <v>-100</v>
      </c>
      <c r="S717" s="9" t="s">
        <v>1059</v>
      </c>
      <c r="T717" s="9">
        <v>995.34110499999997</v>
      </c>
      <c r="U717" s="9">
        <v>46052.577230000003</v>
      </c>
      <c r="V717" t="s">
        <v>932</v>
      </c>
    </row>
    <row r="718" spans="1:22" x14ac:dyDescent="0.25">
      <c r="A718" s="70" t="e">
        <f>VLOOKUP(B718,'Lake Assessments'!$D$2:$E$52,2,0)</f>
        <v>#N/A</v>
      </c>
      <c r="B718">
        <v>27003100</v>
      </c>
      <c r="C718" t="s">
        <v>1263</v>
      </c>
      <c r="D718" t="s">
        <v>878</v>
      </c>
      <c r="E718" s="107">
        <v>42229</v>
      </c>
      <c r="F718" s="9">
        <v>16</v>
      </c>
      <c r="G718" s="9">
        <v>22</v>
      </c>
      <c r="H718" s="9">
        <v>33.333333000000003</v>
      </c>
      <c r="I718" s="9">
        <v>18.27957</v>
      </c>
      <c r="J718" s="9">
        <v>1</v>
      </c>
      <c r="K718" s="9">
        <v>16</v>
      </c>
      <c r="L718" s="9">
        <v>16</v>
      </c>
      <c r="M718" s="9">
        <v>22</v>
      </c>
      <c r="N718" s="9">
        <v>22</v>
      </c>
      <c r="O718" s="9">
        <v>33.333333000000003</v>
      </c>
      <c r="P718" s="9">
        <v>33.333333000000003</v>
      </c>
      <c r="Q718" s="9">
        <v>18.27957</v>
      </c>
      <c r="R718" s="9">
        <v>18.27957</v>
      </c>
      <c r="S718" s="9" t="s">
        <v>1059</v>
      </c>
      <c r="T718" s="9">
        <v>5066.3158009999997</v>
      </c>
      <c r="U718" s="9">
        <v>1697300.9221099999</v>
      </c>
      <c r="V718" t="s">
        <v>935</v>
      </c>
    </row>
    <row r="719" spans="1:22" x14ac:dyDescent="0.25">
      <c r="A719" s="70" t="e">
        <f>VLOOKUP(B719,'Lake Assessments'!$D$2:$E$52,2,0)</f>
        <v>#N/A</v>
      </c>
      <c r="B719">
        <v>2007502</v>
      </c>
      <c r="C719" t="s">
        <v>1436</v>
      </c>
      <c r="D719" t="s">
        <v>878</v>
      </c>
      <c r="E719" s="107">
        <v>34878</v>
      </c>
      <c r="F719" s="9">
        <v>9</v>
      </c>
      <c r="G719" s="9">
        <v>13.666667</v>
      </c>
      <c r="H719" s="9">
        <v>-25</v>
      </c>
      <c r="I719" s="9">
        <v>-26.523296999999999</v>
      </c>
      <c r="J719" s="9">
        <v>1</v>
      </c>
      <c r="K719" s="9">
        <v>9</v>
      </c>
      <c r="L719" s="9">
        <v>9</v>
      </c>
      <c r="M719" s="9">
        <v>13.666667</v>
      </c>
      <c r="N719" s="9">
        <v>13.666667</v>
      </c>
      <c r="O719" s="9">
        <v>-25</v>
      </c>
      <c r="P719" s="9">
        <v>-25</v>
      </c>
      <c r="Q719" s="9">
        <v>-26.523296999999999</v>
      </c>
      <c r="R719" s="9">
        <v>-26.523296999999999</v>
      </c>
      <c r="S719" s="9" t="s">
        <v>1059</v>
      </c>
      <c r="T719" s="9">
        <v>2769.24062</v>
      </c>
      <c r="U719" s="9">
        <v>274428.80579700001</v>
      </c>
      <c r="V719" t="s">
        <v>932</v>
      </c>
    </row>
    <row r="720" spans="1:22" x14ac:dyDescent="0.25">
      <c r="A720" s="70" t="e">
        <f>VLOOKUP(B720,'Lake Assessments'!$D$2:$E$52,2,0)</f>
        <v>#N/A</v>
      </c>
      <c r="B720">
        <v>27001800</v>
      </c>
      <c r="C720" t="s">
        <v>1437</v>
      </c>
      <c r="D720" t="s">
        <v>878</v>
      </c>
      <c r="E720" s="107">
        <v>42244</v>
      </c>
      <c r="F720" s="9">
        <v>7</v>
      </c>
      <c r="G720" s="9">
        <v>11.716899</v>
      </c>
      <c r="H720" s="9">
        <v>-41.666666999999997</v>
      </c>
      <c r="I720" s="9">
        <v>-37.005921000000001</v>
      </c>
      <c r="J720" s="9">
        <v>2</v>
      </c>
      <c r="K720" s="9">
        <v>7</v>
      </c>
      <c r="L720" s="9">
        <v>12</v>
      </c>
      <c r="M720" s="9">
        <v>11.716899</v>
      </c>
      <c r="N720" s="9">
        <v>16.454483</v>
      </c>
      <c r="O720" s="9">
        <v>-41.666666999999997</v>
      </c>
      <c r="P720" s="9">
        <v>0</v>
      </c>
      <c r="Q720" s="9">
        <v>-37.005921000000001</v>
      </c>
      <c r="R720" s="9">
        <v>-11.535038999999999</v>
      </c>
      <c r="S720" s="9" t="s">
        <v>1059</v>
      </c>
      <c r="T720" s="9">
        <v>1861.7476710000001</v>
      </c>
      <c r="U720" s="9">
        <v>214201.228264</v>
      </c>
      <c r="V720" t="s">
        <v>932</v>
      </c>
    </row>
    <row r="721" spans="1:22" x14ac:dyDescent="0.25">
      <c r="A721" s="70" t="e">
        <f>VLOOKUP(B721,'Lake Assessments'!$D$2:$E$52,2,0)</f>
        <v>#N/A</v>
      </c>
      <c r="B721">
        <v>2007100</v>
      </c>
      <c r="C721" t="s">
        <v>1302</v>
      </c>
      <c r="D721" t="s">
        <v>878</v>
      </c>
      <c r="E721" s="107">
        <v>39671</v>
      </c>
      <c r="F721" s="9">
        <v>17</v>
      </c>
      <c r="G721" s="9">
        <v>24.496098</v>
      </c>
      <c r="H721" s="9">
        <v>41.666666999999997</v>
      </c>
      <c r="I721" s="9">
        <v>31.699452000000001</v>
      </c>
      <c r="J721" s="9">
        <v>1</v>
      </c>
      <c r="K721" s="9">
        <v>17</v>
      </c>
      <c r="L721" s="9">
        <v>17</v>
      </c>
      <c r="M721" s="9">
        <v>24.496098</v>
      </c>
      <c r="N721" s="9">
        <v>24.496098</v>
      </c>
      <c r="O721" s="9">
        <v>41.666666999999997</v>
      </c>
      <c r="P721" s="9">
        <v>41.666666999999997</v>
      </c>
      <c r="Q721" s="9">
        <v>31.699452000000001</v>
      </c>
      <c r="R721" s="9">
        <v>31.699452000000001</v>
      </c>
      <c r="S721" s="9" t="s">
        <v>1059</v>
      </c>
      <c r="T721" s="9">
        <v>1609.4480880000001</v>
      </c>
      <c r="U721" s="9">
        <v>129621.24922100001</v>
      </c>
      <c r="V721" t="s">
        <v>935</v>
      </c>
    </row>
    <row r="722" spans="1:22" x14ac:dyDescent="0.25">
      <c r="A722" s="70" t="e">
        <f>VLOOKUP(B722,'Lake Assessments'!$D$2:$E$52,2,0)</f>
        <v>#N/A</v>
      </c>
      <c r="B722">
        <v>27004000</v>
      </c>
      <c r="C722" t="s">
        <v>1438</v>
      </c>
      <c r="D722" t="s">
        <v>878</v>
      </c>
      <c r="E722" s="107">
        <v>42228</v>
      </c>
      <c r="F722" s="9">
        <v>13</v>
      </c>
      <c r="G722" s="9">
        <v>17.473056</v>
      </c>
      <c r="H722" s="9">
        <v>8.3333329999999997</v>
      </c>
      <c r="I722" s="9">
        <v>-6.0588379999999997</v>
      </c>
      <c r="J722" s="9">
        <v>2</v>
      </c>
      <c r="K722" s="9">
        <v>5</v>
      </c>
      <c r="L722" s="9">
        <v>13</v>
      </c>
      <c r="M722" s="9">
        <v>8.4970580000000009</v>
      </c>
      <c r="N722" s="9">
        <v>17.473056</v>
      </c>
      <c r="O722" s="9">
        <v>-58.333333000000003</v>
      </c>
      <c r="P722" s="9">
        <v>8.3333329999999997</v>
      </c>
      <c r="Q722" s="9">
        <v>-54.316890999999998</v>
      </c>
      <c r="R722" s="9">
        <v>-6.0588379999999997</v>
      </c>
      <c r="S722" s="9" t="s">
        <v>1059</v>
      </c>
      <c r="T722" s="9">
        <v>5463.6134519999996</v>
      </c>
      <c r="U722" s="9">
        <v>452276.65479399997</v>
      </c>
      <c r="V722" t="s">
        <v>935</v>
      </c>
    </row>
    <row r="723" spans="1:22" x14ac:dyDescent="0.25">
      <c r="A723" s="70" t="e">
        <f>VLOOKUP(B723,'Lake Assessments'!$D$2:$E$52,2,0)</f>
        <v>#N/A</v>
      </c>
      <c r="B723">
        <v>27004200</v>
      </c>
      <c r="C723" t="s">
        <v>1403</v>
      </c>
      <c r="D723" t="s">
        <v>878</v>
      </c>
      <c r="E723" s="107">
        <v>34862</v>
      </c>
      <c r="F723" s="9">
        <v>6</v>
      </c>
      <c r="G723" s="9">
        <v>12.247449</v>
      </c>
      <c r="H723" s="9">
        <v>-45.454545000000003</v>
      </c>
      <c r="I723" s="9">
        <v>-31.194108</v>
      </c>
      <c r="J723" s="9">
        <v>1</v>
      </c>
      <c r="K723" s="9">
        <v>6</v>
      </c>
      <c r="L723" s="9">
        <v>6</v>
      </c>
      <c r="M723" s="9">
        <v>12.247449</v>
      </c>
      <c r="N723" s="9">
        <v>12.247449</v>
      </c>
      <c r="O723" s="9">
        <v>-45.454545000000003</v>
      </c>
      <c r="P723" s="9">
        <v>-45.454545000000003</v>
      </c>
      <c r="Q723" s="9">
        <v>-31.194108</v>
      </c>
      <c r="R723" s="9">
        <v>-31.194108</v>
      </c>
      <c r="S723" s="9" t="s">
        <v>1059</v>
      </c>
      <c r="T723" s="9">
        <v>10607.603064999999</v>
      </c>
      <c r="U723" s="9">
        <v>868970.47902099998</v>
      </c>
      <c r="V723" t="s">
        <v>932</v>
      </c>
    </row>
    <row r="724" spans="1:22" x14ac:dyDescent="0.25">
      <c r="A724" s="70" t="e">
        <f>VLOOKUP(B724,'Lake Assessments'!$D$2:$E$52,2,0)</f>
        <v>#N/A</v>
      </c>
      <c r="B724">
        <v>27002200</v>
      </c>
      <c r="C724" t="s">
        <v>1103</v>
      </c>
      <c r="D724" t="s">
        <v>878</v>
      </c>
      <c r="E724" s="107">
        <v>34176</v>
      </c>
      <c r="F724" s="9">
        <v>7</v>
      </c>
      <c r="G724" s="9">
        <v>12.094863</v>
      </c>
      <c r="H724" s="9">
        <v>-36.363636</v>
      </c>
      <c r="I724" s="9">
        <v>-32.051330999999998</v>
      </c>
      <c r="J724" s="9">
        <v>1</v>
      </c>
      <c r="K724" s="9">
        <v>7</v>
      </c>
      <c r="L724" s="9">
        <v>7</v>
      </c>
      <c r="M724" s="9">
        <v>12.094863</v>
      </c>
      <c r="N724" s="9">
        <v>12.094863</v>
      </c>
      <c r="O724" s="9">
        <v>-36.363636</v>
      </c>
      <c r="P724" s="9">
        <v>-36.363636</v>
      </c>
      <c r="Q724" s="9">
        <v>-32.051330999999998</v>
      </c>
      <c r="R724" s="9">
        <v>-32.051330999999998</v>
      </c>
      <c r="S724" s="9" t="s">
        <v>1059</v>
      </c>
      <c r="T724" s="9">
        <v>1998.818516</v>
      </c>
      <c r="U724" s="9">
        <v>209261.836305</v>
      </c>
      <c r="V724" t="s">
        <v>932</v>
      </c>
    </row>
    <row r="725" spans="1:22" x14ac:dyDescent="0.25">
      <c r="A725" s="70" t="e">
        <f>VLOOKUP(B725,'Lake Assessments'!$D$2:$E$52,2,0)</f>
        <v>#N/A</v>
      </c>
      <c r="B725">
        <v>2009100</v>
      </c>
      <c r="C725" t="s">
        <v>1000</v>
      </c>
      <c r="D725" t="s">
        <v>878</v>
      </c>
      <c r="E725" s="107">
        <v>41806</v>
      </c>
      <c r="F725" s="9">
        <v>30</v>
      </c>
      <c r="G725" s="9">
        <v>33.045928000000004</v>
      </c>
      <c r="H725" s="9">
        <v>150</v>
      </c>
      <c r="I725" s="9">
        <v>77.666278000000005</v>
      </c>
      <c r="J725" s="9">
        <v>5</v>
      </c>
      <c r="K725" s="9">
        <v>24</v>
      </c>
      <c r="L725" s="9">
        <v>37</v>
      </c>
      <c r="M725" s="9">
        <v>30.210373000000001</v>
      </c>
      <c r="N725" s="9">
        <v>36.5</v>
      </c>
      <c r="O725" s="9">
        <v>100</v>
      </c>
      <c r="P725" s="9">
        <v>200</v>
      </c>
      <c r="Q725" s="9">
        <v>62.421362999999999</v>
      </c>
      <c r="R725" s="9">
        <v>96.236559</v>
      </c>
      <c r="S725" s="9" t="s">
        <v>1059</v>
      </c>
      <c r="T725" s="9">
        <v>5426.2157790000001</v>
      </c>
      <c r="U725" s="9">
        <v>1973694.615701</v>
      </c>
      <c r="V725" t="s">
        <v>935</v>
      </c>
    </row>
    <row r="726" spans="1:22" x14ac:dyDescent="0.25">
      <c r="A726" s="70" t="e">
        <f>VLOOKUP(B726,'Lake Assessments'!$D$2:$E$52,2,0)</f>
        <v>#N/A</v>
      </c>
      <c r="B726">
        <v>27000400</v>
      </c>
      <c r="C726" t="s">
        <v>1439</v>
      </c>
      <c r="D726" t="s">
        <v>878</v>
      </c>
      <c r="E726" s="107">
        <v>35254</v>
      </c>
      <c r="F726" s="9">
        <v>0</v>
      </c>
      <c r="G726" s="9">
        <v>0</v>
      </c>
      <c r="H726" s="9">
        <v>-100</v>
      </c>
      <c r="I726" s="9">
        <v>-100</v>
      </c>
      <c r="J726" s="9">
        <v>1</v>
      </c>
      <c r="K726" s="9">
        <v>0</v>
      </c>
      <c r="L726" s="9">
        <v>0</v>
      </c>
      <c r="M726" s="9">
        <v>0</v>
      </c>
      <c r="N726" s="9">
        <v>0</v>
      </c>
      <c r="O726" s="9">
        <v>-100</v>
      </c>
      <c r="P726" s="9">
        <v>-100</v>
      </c>
      <c r="Q726" s="9">
        <v>-100</v>
      </c>
      <c r="R726" s="9">
        <v>-100</v>
      </c>
      <c r="S726" s="9" t="s">
        <v>1059</v>
      </c>
      <c r="T726" s="9">
        <v>3419.328512</v>
      </c>
      <c r="U726" s="9">
        <v>173771.705755</v>
      </c>
      <c r="V726" t="s">
        <v>932</v>
      </c>
    </row>
    <row r="727" spans="1:22" x14ac:dyDescent="0.25">
      <c r="A727" s="70" t="e">
        <f>VLOOKUP(B727,'Lake Assessments'!$D$2:$E$52,2,0)</f>
        <v>#N/A</v>
      </c>
      <c r="B727">
        <v>27002300</v>
      </c>
      <c r="C727" t="s">
        <v>1440</v>
      </c>
      <c r="D727" t="s">
        <v>878</v>
      </c>
      <c r="E727" s="107">
        <v>42187</v>
      </c>
      <c r="F727" s="9">
        <v>5</v>
      </c>
      <c r="G727" s="9">
        <v>9.3914860000000004</v>
      </c>
      <c r="H727" s="9">
        <v>-54.545454999999997</v>
      </c>
      <c r="I727" s="9">
        <v>-47.238844999999998</v>
      </c>
      <c r="J727" s="9">
        <v>1</v>
      </c>
      <c r="K727" s="9">
        <v>5</v>
      </c>
      <c r="L727" s="9">
        <v>5</v>
      </c>
      <c r="M727" s="9">
        <v>9.3914860000000004</v>
      </c>
      <c r="N727" s="9">
        <v>9.3914860000000004</v>
      </c>
      <c r="O727" s="9">
        <v>-54.545454999999997</v>
      </c>
      <c r="P727" s="9">
        <v>-54.545454999999997</v>
      </c>
      <c r="Q727" s="9">
        <v>-47.238844999999998</v>
      </c>
      <c r="R727" s="9">
        <v>-47.238844999999998</v>
      </c>
      <c r="S727" s="9" t="s">
        <v>1059</v>
      </c>
      <c r="T727" s="9">
        <v>1410.4351839999999</v>
      </c>
      <c r="U727" s="9">
        <v>83314.663230000006</v>
      </c>
      <c r="V727" t="s">
        <v>932</v>
      </c>
    </row>
    <row r="728" spans="1:22" x14ac:dyDescent="0.25">
      <c r="A728" s="70" t="e">
        <f>VLOOKUP(B728,'Lake Assessments'!$D$2:$E$52,2,0)</f>
        <v>#N/A</v>
      </c>
      <c r="B728">
        <v>27001900</v>
      </c>
      <c r="C728" t="s">
        <v>1441</v>
      </c>
      <c r="D728" t="s">
        <v>878</v>
      </c>
      <c r="E728" s="107">
        <v>41871</v>
      </c>
      <c r="F728" s="9">
        <v>10</v>
      </c>
      <c r="G728" s="9">
        <v>15.495161</v>
      </c>
      <c r="H728" s="9">
        <v>-16.666667</v>
      </c>
      <c r="I728" s="9">
        <v>-16.692685000000001</v>
      </c>
      <c r="J728" s="9">
        <v>3</v>
      </c>
      <c r="K728" s="9">
        <v>7</v>
      </c>
      <c r="L728" s="9">
        <v>10</v>
      </c>
      <c r="M728" s="9">
        <v>12.850792</v>
      </c>
      <c r="N728" s="9">
        <v>15.495161</v>
      </c>
      <c r="O728" s="9">
        <v>-41.666666999999997</v>
      </c>
      <c r="P728" s="9">
        <v>-16.666667</v>
      </c>
      <c r="Q728" s="9">
        <v>-26.845586000000001</v>
      </c>
      <c r="R728" s="9">
        <v>-16.692685000000001</v>
      </c>
      <c r="S728" s="9" t="s">
        <v>1059</v>
      </c>
      <c r="T728" s="9">
        <v>4459.1693429999996</v>
      </c>
      <c r="U728" s="9">
        <v>814376.32285700005</v>
      </c>
      <c r="V728" t="s">
        <v>932</v>
      </c>
    </row>
    <row r="729" spans="1:22" x14ac:dyDescent="0.25">
      <c r="A729" s="70" t="e">
        <f>VLOOKUP(B729,'Lake Assessments'!$D$2:$E$52,2,0)</f>
        <v>#N/A</v>
      </c>
      <c r="B729">
        <v>27068400</v>
      </c>
      <c r="C729" t="s">
        <v>1442</v>
      </c>
      <c r="D729" t="s">
        <v>878</v>
      </c>
      <c r="E729" s="107">
        <v>42269</v>
      </c>
      <c r="F729" s="9">
        <v>1</v>
      </c>
      <c r="G729" s="9">
        <v>6</v>
      </c>
      <c r="H729" s="9">
        <v>-90.909091000000004</v>
      </c>
      <c r="I729" s="9">
        <v>-66.292135000000002</v>
      </c>
      <c r="J729" s="9">
        <v>1</v>
      </c>
      <c r="K729" s="9">
        <v>1</v>
      </c>
      <c r="L729" s="9">
        <v>1</v>
      </c>
      <c r="M729" s="9">
        <v>6</v>
      </c>
      <c r="N729" s="9">
        <v>6</v>
      </c>
      <c r="O729" s="9">
        <v>-90.909091000000004</v>
      </c>
      <c r="P729" s="9">
        <v>-90.909091000000004</v>
      </c>
      <c r="Q729" s="9">
        <v>-66.292135000000002</v>
      </c>
      <c r="R729" s="9">
        <v>-66.292135000000002</v>
      </c>
      <c r="S729" s="9" t="s">
        <v>1059</v>
      </c>
      <c r="T729" s="9">
        <v>508.26668100000001</v>
      </c>
      <c r="U729" s="9">
        <v>15484.103816000001</v>
      </c>
      <c r="V729" t="s">
        <v>932</v>
      </c>
    </row>
    <row r="730" spans="1:22" x14ac:dyDescent="0.25">
      <c r="A730" s="70" t="e">
        <f>VLOOKUP(B730,'Lake Assessments'!$D$2:$E$52,2,0)</f>
        <v>#N/A</v>
      </c>
      <c r="B730">
        <v>27066400</v>
      </c>
      <c r="C730" t="s">
        <v>1443</v>
      </c>
      <c r="D730" t="s">
        <v>878</v>
      </c>
      <c r="E730" s="107">
        <v>37466</v>
      </c>
      <c r="F730" s="9">
        <v>5</v>
      </c>
      <c r="G730" s="9">
        <v>10.733126</v>
      </c>
      <c r="H730" s="9">
        <v>-58.333333000000003</v>
      </c>
      <c r="I730" s="9">
        <v>-42.295020000000001</v>
      </c>
      <c r="J730" s="9">
        <v>1</v>
      </c>
      <c r="K730" s="9">
        <v>5</v>
      </c>
      <c r="L730" s="9">
        <v>5</v>
      </c>
      <c r="M730" s="9">
        <v>10.733126</v>
      </c>
      <c r="N730" s="9">
        <v>10.733126</v>
      </c>
      <c r="O730" s="9">
        <v>-58.333333000000003</v>
      </c>
      <c r="P730" s="9">
        <v>-58.333333000000003</v>
      </c>
      <c r="Q730" s="9">
        <v>-42.295020000000001</v>
      </c>
      <c r="R730" s="9">
        <v>-42.295020000000001</v>
      </c>
      <c r="S730" s="9" t="s">
        <v>1059</v>
      </c>
      <c r="T730" s="9">
        <v>467.236582</v>
      </c>
      <c r="U730" s="9">
        <v>12954.46075</v>
      </c>
      <c r="V730" t="s">
        <v>932</v>
      </c>
    </row>
    <row r="731" spans="1:22" x14ac:dyDescent="0.25">
      <c r="A731" s="70" t="e">
        <f>VLOOKUP(B731,'Lake Assessments'!$D$2:$E$52,2,0)</f>
        <v>#N/A</v>
      </c>
      <c r="B731">
        <v>2005900</v>
      </c>
      <c r="C731" t="s">
        <v>1349</v>
      </c>
      <c r="D731" t="s">
        <v>878</v>
      </c>
      <c r="E731" s="107">
        <v>41137</v>
      </c>
      <c r="F731" s="9">
        <v>9</v>
      </c>
      <c r="G731" s="9">
        <v>19</v>
      </c>
      <c r="H731" s="9">
        <v>-18.181818</v>
      </c>
      <c r="I731" s="9">
        <v>6.7415729999999998</v>
      </c>
      <c r="J731" s="9">
        <v>1</v>
      </c>
      <c r="K731" s="9">
        <v>9</v>
      </c>
      <c r="L731" s="9">
        <v>9</v>
      </c>
      <c r="M731" s="9">
        <v>19</v>
      </c>
      <c r="N731" s="9">
        <v>19</v>
      </c>
      <c r="O731" s="9">
        <v>-18.181818</v>
      </c>
      <c r="P731" s="9">
        <v>-18.181818</v>
      </c>
      <c r="Q731" s="9">
        <v>6.7415729999999998</v>
      </c>
      <c r="R731" s="9">
        <v>6.7415729999999998</v>
      </c>
      <c r="S731" s="9" t="s">
        <v>1059</v>
      </c>
      <c r="T731" s="9">
        <v>5449.2824989999999</v>
      </c>
      <c r="U731" s="9">
        <v>746851.57908599998</v>
      </c>
      <c r="V731" t="s">
        <v>932</v>
      </c>
    </row>
    <row r="732" spans="1:22" x14ac:dyDescent="0.25">
      <c r="A732" s="70" t="e">
        <f>VLOOKUP(B732,'Lake Assessments'!$D$2:$E$52,2,0)</f>
        <v>#N/A</v>
      </c>
      <c r="B732">
        <v>62005700</v>
      </c>
      <c r="C732" t="s">
        <v>1444</v>
      </c>
      <c r="D732" t="s">
        <v>878</v>
      </c>
      <c r="E732" s="107">
        <v>37095</v>
      </c>
      <c r="F732" s="9">
        <v>7</v>
      </c>
      <c r="G732" s="9">
        <v>15.496543000000001</v>
      </c>
      <c r="H732" s="9">
        <v>-41.666666999999997</v>
      </c>
      <c r="I732" s="9">
        <v>-16.685251000000001</v>
      </c>
      <c r="J732" s="9">
        <v>1</v>
      </c>
      <c r="K732" s="9">
        <v>7</v>
      </c>
      <c r="L732" s="9">
        <v>7</v>
      </c>
      <c r="M732" s="9">
        <v>15.496543000000001</v>
      </c>
      <c r="N732" s="9">
        <v>15.496543000000001</v>
      </c>
      <c r="O732" s="9">
        <v>-41.666666999999997</v>
      </c>
      <c r="P732" s="9">
        <v>-41.666666999999997</v>
      </c>
      <c r="Q732" s="9">
        <v>-16.685251000000001</v>
      </c>
      <c r="R732" s="9">
        <v>-16.685251000000001</v>
      </c>
      <c r="S732" s="9" t="s">
        <v>1059</v>
      </c>
      <c r="T732" s="9">
        <v>2701.0676250000001</v>
      </c>
      <c r="U732" s="9">
        <v>470135.98807299999</v>
      </c>
      <c r="V732" t="s">
        <v>932</v>
      </c>
    </row>
    <row r="733" spans="1:22" x14ac:dyDescent="0.25">
      <c r="A733" s="70" t="e">
        <f>VLOOKUP(B733,'Lake Assessments'!$D$2:$E$52,2,0)</f>
        <v>#N/A</v>
      </c>
      <c r="B733">
        <v>19006500</v>
      </c>
      <c r="C733" t="s">
        <v>1445</v>
      </c>
      <c r="D733" t="s">
        <v>878</v>
      </c>
      <c r="E733" s="107">
        <v>39288</v>
      </c>
      <c r="F733" s="9">
        <v>8</v>
      </c>
      <c r="G733" s="9">
        <v>15.909903</v>
      </c>
      <c r="H733" s="9">
        <v>-33.333333000000003</v>
      </c>
      <c r="I733" s="9">
        <v>-14.462889000000001</v>
      </c>
      <c r="J733" s="9">
        <v>2</v>
      </c>
      <c r="K733" s="9">
        <v>5</v>
      </c>
      <c r="L733" s="9">
        <v>8</v>
      </c>
      <c r="M733" s="9">
        <v>11.180339999999999</v>
      </c>
      <c r="N733" s="9">
        <v>15.909903</v>
      </c>
      <c r="O733" s="9">
        <v>-58.333333000000003</v>
      </c>
      <c r="P733" s="9">
        <v>-33.333333000000003</v>
      </c>
      <c r="Q733" s="9">
        <v>-39.890645999999997</v>
      </c>
      <c r="R733" s="9">
        <v>-14.462889000000001</v>
      </c>
      <c r="S733" s="9" t="s">
        <v>1059</v>
      </c>
      <c r="T733" s="9">
        <v>2076.2061640000002</v>
      </c>
      <c r="U733" s="9">
        <v>152626.611986</v>
      </c>
      <c r="V733" t="s">
        <v>932</v>
      </c>
    </row>
    <row r="734" spans="1:22" x14ac:dyDescent="0.25">
      <c r="A734" s="70" t="e">
        <f>VLOOKUP(B734,'Lake Assessments'!$D$2:$E$52,2,0)</f>
        <v>#N/A</v>
      </c>
      <c r="B734">
        <v>2004500</v>
      </c>
      <c r="C734" t="s">
        <v>1446</v>
      </c>
      <c r="D734" t="s">
        <v>878</v>
      </c>
      <c r="E734" s="107">
        <v>39251</v>
      </c>
      <c r="F734" s="9">
        <v>12</v>
      </c>
      <c r="G734" s="9">
        <v>18.763884000000001</v>
      </c>
      <c r="H734" s="9">
        <v>0</v>
      </c>
      <c r="I734" s="9">
        <v>0.88109499999999996</v>
      </c>
      <c r="J734" s="9">
        <v>2</v>
      </c>
      <c r="K734" s="9">
        <v>9</v>
      </c>
      <c r="L734" s="9">
        <v>12</v>
      </c>
      <c r="M734" s="9">
        <v>16.333333</v>
      </c>
      <c r="N734" s="9">
        <v>18.763884000000001</v>
      </c>
      <c r="O734" s="9">
        <v>-25</v>
      </c>
      <c r="P734" s="9">
        <v>0</v>
      </c>
      <c r="Q734" s="9">
        <v>-12.18638</v>
      </c>
      <c r="R734" s="9">
        <v>0.88109499999999996</v>
      </c>
      <c r="S734" s="9" t="s">
        <v>1059</v>
      </c>
      <c r="T734" s="9">
        <v>2522.471282</v>
      </c>
      <c r="U734" s="9">
        <v>235100.89345599999</v>
      </c>
      <c r="V734" t="s">
        <v>935</v>
      </c>
    </row>
    <row r="735" spans="1:22" x14ac:dyDescent="0.25">
      <c r="A735" s="70" t="e">
        <f>VLOOKUP(B735,'Lake Assessments'!$D$2:$E$52,2,0)</f>
        <v>#N/A</v>
      </c>
      <c r="B735">
        <v>62006100</v>
      </c>
      <c r="C735" t="s">
        <v>1289</v>
      </c>
      <c r="D735" t="s">
        <v>878</v>
      </c>
      <c r="E735" s="107">
        <v>37459</v>
      </c>
      <c r="F735" s="9">
        <v>15</v>
      </c>
      <c r="G735" s="9">
        <v>20.914110000000001</v>
      </c>
      <c r="H735" s="9">
        <v>25</v>
      </c>
      <c r="I735" s="9">
        <v>12.441452</v>
      </c>
      <c r="J735" s="9">
        <v>1</v>
      </c>
      <c r="K735" s="9">
        <v>15</v>
      </c>
      <c r="L735" s="9">
        <v>15</v>
      </c>
      <c r="M735" s="9">
        <v>20.914110000000001</v>
      </c>
      <c r="N735" s="9">
        <v>20.914110000000001</v>
      </c>
      <c r="O735" s="9">
        <v>25</v>
      </c>
      <c r="P735" s="9">
        <v>25</v>
      </c>
      <c r="Q735" s="9">
        <v>12.441452</v>
      </c>
      <c r="R735" s="9">
        <v>12.441452</v>
      </c>
      <c r="S735" s="9" t="s">
        <v>1059</v>
      </c>
      <c r="T735" s="9">
        <v>5785.7183180000002</v>
      </c>
      <c r="U735" s="9">
        <v>1821154.1521620001</v>
      </c>
      <c r="V735" t="s">
        <v>935</v>
      </c>
    </row>
    <row r="736" spans="1:22" x14ac:dyDescent="0.25">
      <c r="A736" s="70" t="e">
        <f>VLOOKUP(B736,'Lake Assessments'!$D$2:$E$52,2,0)</f>
        <v>#N/A</v>
      </c>
      <c r="B736">
        <v>62004700</v>
      </c>
      <c r="C736" t="s">
        <v>1447</v>
      </c>
      <c r="D736" t="s">
        <v>878</v>
      </c>
      <c r="E736" s="107">
        <v>36339</v>
      </c>
      <c r="F736" s="9">
        <v>20</v>
      </c>
      <c r="G736" s="9">
        <v>25.714782</v>
      </c>
      <c r="H736" s="9">
        <v>66.666667000000004</v>
      </c>
      <c r="I736" s="9">
        <v>38.251514999999998</v>
      </c>
      <c r="J736" s="9">
        <v>1</v>
      </c>
      <c r="K736" s="9">
        <v>20</v>
      </c>
      <c r="L736" s="9">
        <v>20</v>
      </c>
      <c r="M736" s="9">
        <v>25.714782</v>
      </c>
      <c r="N736" s="9">
        <v>25.714782</v>
      </c>
      <c r="O736" s="9">
        <v>66.666667000000004</v>
      </c>
      <c r="P736" s="9">
        <v>66.666667000000004</v>
      </c>
      <c r="Q736" s="9">
        <v>38.251514999999998</v>
      </c>
      <c r="R736" s="9">
        <v>38.251514999999998</v>
      </c>
      <c r="S736" s="9" t="s">
        <v>1059</v>
      </c>
      <c r="T736" s="9">
        <v>2737.2123000000001</v>
      </c>
      <c r="U736" s="9">
        <v>280444.31180600001</v>
      </c>
      <c r="V736" t="s">
        <v>935</v>
      </c>
    </row>
    <row r="737" spans="1:22" x14ac:dyDescent="0.25">
      <c r="A737" s="70" t="e">
        <f>VLOOKUP(B737,'Lake Assessments'!$D$2:$E$52,2,0)</f>
        <v>#N/A</v>
      </c>
      <c r="B737">
        <v>62007800</v>
      </c>
      <c r="C737" t="s">
        <v>1448</v>
      </c>
      <c r="D737" t="s">
        <v>878</v>
      </c>
      <c r="E737" s="107">
        <v>41486</v>
      </c>
      <c r="F737" s="9">
        <v>13</v>
      </c>
      <c r="G737" s="9">
        <v>21.355958000000001</v>
      </c>
      <c r="H737" s="9">
        <v>8.3333329999999997</v>
      </c>
      <c r="I737" s="9">
        <v>14.816976</v>
      </c>
      <c r="J737" s="9">
        <v>3</v>
      </c>
      <c r="K737" s="9">
        <v>13</v>
      </c>
      <c r="L737" s="9">
        <v>15</v>
      </c>
      <c r="M737" s="9">
        <v>20.801257</v>
      </c>
      <c r="N737" s="9">
        <v>21.946905999999998</v>
      </c>
      <c r="O737" s="9">
        <v>8.3333329999999997</v>
      </c>
      <c r="P737" s="9">
        <v>25</v>
      </c>
      <c r="Q737" s="9">
        <v>11.834716999999999</v>
      </c>
      <c r="R737" s="9">
        <v>17.994116000000002</v>
      </c>
      <c r="S737" s="9" t="s">
        <v>1059</v>
      </c>
      <c r="T737" s="9">
        <v>4858.315509</v>
      </c>
      <c r="U737" s="9">
        <v>857568.77824200003</v>
      </c>
      <c r="V737" t="s">
        <v>935</v>
      </c>
    </row>
    <row r="738" spans="1:22" x14ac:dyDescent="0.25">
      <c r="A738" s="70" t="e">
        <f>VLOOKUP(B738,'Lake Assessments'!$D$2:$E$52,2,0)</f>
        <v>#N/A</v>
      </c>
      <c r="B738">
        <v>62006900</v>
      </c>
      <c r="C738" t="s">
        <v>1412</v>
      </c>
      <c r="D738" t="s">
        <v>878</v>
      </c>
      <c r="E738" s="107">
        <v>34911</v>
      </c>
      <c r="F738" s="9">
        <v>5</v>
      </c>
      <c r="G738" s="9">
        <v>9.8386990000000001</v>
      </c>
      <c r="H738" s="9">
        <v>-58.333333000000003</v>
      </c>
      <c r="I738" s="9">
        <v>-47.103768000000002</v>
      </c>
      <c r="J738" s="9">
        <v>1</v>
      </c>
      <c r="K738" s="9">
        <v>5</v>
      </c>
      <c r="L738" s="9">
        <v>5</v>
      </c>
      <c r="M738" s="9">
        <v>9.8386990000000001</v>
      </c>
      <c r="N738" s="9">
        <v>9.8386990000000001</v>
      </c>
      <c r="O738" s="9">
        <v>-58.333333000000003</v>
      </c>
      <c r="P738" s="9">
        <v>-58.333333000000003</v>
      </c>
      <c r="Q738" s="9">
        <v>-47.103768000000002</v>
      </c>
      <c r="R738" s="9">
        <v>-47.103768000000002</v>
      </c>
      <c r="S738" s="9" t="s">
        <v>1059</v>
      </c>
      <c r="T738" s="9">
        <v>1543.5243599999999</v>
      </c>
      <c r="U738" s="9">
        <v>153730.135198</v>
      </c>
      <c r="V738" t="s">
        <v>932</v>
      </c>
    </row>
    <row r="739" spans="1:22" x14ac:dyDescent="0.25">
      <c r="A739" s="70" t="e">
        <f>VLOOKUP(B739,'Lake Assessments'!$D$2:$E$52,2,0)</f>
        <v>#N/A</v>
      </c>
      <c r="B739">
        <v>27000100</v>
      </c>
      <c r="C739" t="s">
        <v>1449</v>
      </c>
      <c r="D739" t="s">
        <v>878</v>
      </c>
      <c r="E739" s="107">
        <v>41085</v>
      </c>
      <c r="F739" s="9">
        <v>20</v>
      </c>
      <c r="G739" s="9">
        <v>24.820354999999999</v>
      </c>
      <c r="H739" s="9">
        <v>81.818181999999993</v>
      </c>
      <c r="I739" s="9">
        <v>39.440193999999998</v>
      </c>
      <c r="J739" s="9">
        <v>2</v>
      </c>
      <c r="K739" s="9">
        <v>14</v>
      </c>
      <c r="L739" s="9">
        <v>20</v>
      </c>
      <c r="M739" s="9">
        <v>19.777332000000001</v>
      </c>
      <c r="N739" s="9">
        <v>24.820354999999999</v>
      </c>
      <c r="O739" s="9">
        <v>27.272727</v>
      </c>
      <c r="P739" s="9">
        <v>81.818181999999993</v>
      </c>
      <c r="Q739" s="9">
        <v>11.108606</v>
      </c>
      <c r="R739" s="9">
        <v>39.440193999999998</v>
      </c>
      <c r="S739" s="9" t="s">
        <v>1059</v>
      </c>
      <c r="T739" s="9">
        <v>3101.251291</v>
      </c>
      <c r="U739" s="9">
        <v>415132.43364</v>
      </c>
      <c r="V739" t="s">
        <v>935</v>
      </c>
    </row>
    <row r="740" spans="1:22" x14ac:dyDescent="0.25">
      <c r="A740" s="70" t="e">
        <f>VLOOKUP(B740,'Lake Assessments'!$D$2:$E$52,2,0)</f>
        <v>#N/A</v>
      </c>
      <c r="B740">
        <v>62004800</v>
      </c>
      <c r="C740" t="s">
        <v>1450</v>
      </c>
      <c r="D740" t="s">
        <v>878</v>
      </c>
      <c r="E740" s="107">
        <v>40700</v>
      </c>
      <c r="F740" s="9">
        <v>7</v>
      </c>
      <c r="G740" s="9">
        <v>13.228757</v>
      </c>
      <c r="H740" s="9">
        <v>-36.363636</v>
      </c>
      <c r="I740" s="9">
        <v>-25.681142999999999</v>
      </c>
      <c r="J740" s="9">
        <v>1</v>
      </c>
      <c r="K740" s="9">
        <v>7</v>
      </c>
      <c r="L740" s="9">
        <v>7</v>
      </c>
      <c r="M740" s="9">
        <v>13.228757</v>
      </c>
      <c r="N740" s="9">
        <v>13.228757</v>
      </c>
      <c r="O740" s="9">
        <v>-36.363636</v>
      </c>
      <c r="P740" s="9">
        <v>-36.363636</v>
      </c>
      <c r="Q740" s="9">
        <v>-25.681142999999999</v>
      </c>
      <c r="R740" s="9">
        <v>-25.681142999999999</v>
      </c>
      <c r="S740" s="9" t="s">
        <v>1059</v>
      </c>
      <c r="T740" s="9">
        <v>1631.0239670000001</v>
      </c>
      <c r="U740" s="9">
        <v>117519.528569</v>
      </c>
      <c r="V740" t="s">
        <v>932</v>
      </c>
    </row>
    <row r="741" spans="1:22" x14ac:dyDescent="0.25">
      <c r="A741" s="70" t="e">
        <f>VLOOKUP(B741,'Lake Assessments'!$D$2:$E$52,2,0)</f>
        <v>#N/A</v>
      </c>
      <c r="B741">
        <v>19005700</v>
      </c>
      <c r="C741" t="s">
        <v>526</v>
      </c>
      <c r="D741" t="s">
        <v>878</v>
      </c>
      <c r="E741" s="107">
        <v>35968</v>
      </c>
      <c r="F741" s="9">
        <v>11</v>
      </c>
      <c r="G741" s="9">
        <v>16.884634999999999</v>
      </c>
      <c r="H741" s="9">
        <v>-8.3333329999999997</v>
      </c>
      <c r="I741" s="9">
        <v>-9.222391</v>
      </c>
      <c r="J741" s="9">
        <v>1</v>
      </c>
      <c r="K741" s="9">
        <v>11</v>
      </c>
      <c r="L741" s="9">
        <v>11</v>
      </c>
      <c r="M741" s="9">
        <v>16.884634999999999</v>
      </c>
      <c r="N741" s="9">
        <v>16.884634999999999</v>
      </c>
      <c r="O741" s="9">
        <v>-8.3333329999999997</v>
      </c>
      <c r="P741" s="9">
        <v>-8.3333329999999997</v>
      </c>
      <c r="Q741" s="9">
        <v>-9.222391</v>
      </c>
      <c r="R741" s="9">
        <v>-9.222391</v>
      </c>
      <c r="S741" s="9" t="s">
        <v>1059</v>
      </c>
      <c r="T741" s="9">
        <v>2409.4409759999999</v>
      </c>
      <c r="U741" s="9">
        <v>123637.378509</v>
      </c>
      <c r="V741" t="s">
        <v>932</v>
      </c>
    </row>
    <row r="742" spans="1:22" x14ac:dyDescent="0.25">
      <c r="A742" s="70" t="e">
        <f>VLOOKUP(B742,'Lake Assessments'!$D$2:$E$52,2,0)</f>
        <v>#N/A</v>
      </c>
      <c r="B742">
        <v>19015300</v>
      </c>
      <c r="C742" t="s">
        <v>1451</v>
      </c>
      <c r="D742" t="s">
        <v>878</v>
      </c>
      <c r="E742" s="107">
        <v>34855</v>
      </c>
      <c r="F742" s="9">
        <v>5</v>
      </c>
      <c r="G742" s="9">
        <v>8.9442719999999998</v>
      </c>
      <c r="H742" s="9">
        <v>-58.333333000000003</v>
      </c>
      <c r="I742" s="9">
        <v>-51.912517000000001</v>
      </c>
      <c r="J742" s="9">
        <v>1</v>
      </c>
      <c r="K742" s="9">
        <v>5</v>
      </c>
      <c r="L742" s="9">
        <v>5</v>
      </c>
      <c r="M742" s="9">
        <v>8.9442719999999998</v>
      </c>
      <c r="N742" s="9">
        <v>8.9442719999999998</v>
      </c>
      <c r="O742" s="9">
        <v>-58.333333000000003</v>
      </c>
      <c r="P742" s="9">
        <v>-58.333333000000003</v>
      </c>
      <c r="Q742" s="9">
        <v>-51.912517000000001</v>
      </c>
      <c r="R742" s="9">
        <v>-51.912517000000001</v>
      </c>
      <c r="S742" s="9" t="s">
        <v>1059</v>
      </c>
      <c r="T742" s="9">
        <v>645.19049600000005</v>
      </c>
      <c r="U742" s="9">
        <v>29084.397617999999</v>
      </c>
      <c r="V742" t="s">
        <v>932</v>
      </c>
    </row>
    <row r="743" spans="1:22" x14ac:dyDescent="0.25">
      <c r="A743" s="70" t="e">
        <f>VLOOKUP(B743,'Lake Assessments'!$D$2:$E$52,2,0)</f>
        <v>#N/A</v>
      </c>
      <c r="B743">
        <v>62006700</v>
      </c>
      <c r="C743" t="s">
        <v>615</v>
      </c>
      <c r="D743" t="s">
        <v>878</v>
      </c>
      <c r="E743" s="107">
        <v>37802</v>
      </c>
      <c r="F743" s="9">
        <v>7</v>
      </c>
      <c r="G743" s="9">
        <v>10.96097</v>
      </c>
      <c r="H743" s="9">
        <v>-41.666666999999997</v>
      </c>
      <c r="I743" s="9">
        <v>-41.070055000000004</v>
      </c>
      <c r="J743" s="9">
        <v>2</v>
      </c>
      <c r="K743" s="9">
        <v>4</v>
      </c>
      <c r="L743" s="9">
        <v>7</v>
      </c>
      <c r="M743" s="9">
        <v>8.5</v>
      </c>
      <c r="N743" s="9">
        <v>10.96097</v>
      </c>
      <c r="O743" s="9">
        <v>-66.666667000000004</v>
      </c>
      <c r="P743" s="9">
        <v>-41.666666999999997</v>
      </c>
      <c r="Q743" s="9">
        <v>-54.301074999999997</v>
      </c>
      <c r="R743" s="9">
        <v>-41.070055000000004</v>
      </c>
      <c r="S743" s="9" t="s">
        <v>1059</v>
      </c>
      <c r="T743" s="9">
        <v>6254.2107050000004</v>
      </c>
      <c r="U743" s="9">
        <v>698600.31993400003</v>
      </c>
      <c r="V743" t="s">
        <v>932</v>
      </c>
    </row>
    <row r="744" spans="1:22" x14ac:dyDescent="0.25">
      <c r="A744" s="70" t="e">
        <f>VLOOKUP(B744,'Lake Assessments'!$D$2:$E$52,2,0)</f>
        <v>#N/A</v>
      </c>
      <c r="B744">
        <v>2058500</v>
      </c>
      <c r="C744" t="s">
        <v>1452</v>
      </c>
      <c r="D744" t="s">
        <v>878</v>
      </c>
      <c r="E744" s="107">
        <v>40330</v>
      </c>
      <c r="F744" s="9">
        <v>4</v>
      </c>
      <c r="G744" s="9">
        <v>8</v>
      </c>
      <c r="H744" s="9">
        <v>-66.666667000000004</v>
      </c>
      <c r="I744" s="9">
        <v>-56.989246999999999</v>
      </c>
      <c r="J744" s="9">
        <v>1</v>
      </c>
      <c r="K744" s="9">
        <v>4</v>
      </c>
      <c r="L744" s="9">
        <v>4</v>
      </c>
      <c r="M744" s="9">
        <v>8</v>
      </c>
      <c r="N744" s="9">
        <v>8</v>
      </c>
      <c r="O744" s="9">
        <v>-66.666667000000004</v>
      </c>
      <c r="P744" s="9">
        <v>-66.666667000000004</v>
      </c>
      <c r="Q744" s="9">
        <v>-56.989246999999999</v>
      </c>
      <c r="R744" s="9">
        <v>-56.989246999999999</v>
      </c>
      <c r="S744" s="9" t="s">
        <v>1059</v>
      </c>
      <c r="T744" s="9">
        <v>1206.1634039999999</v>
      </c>
      <c r="U744" s="9">
        <v>38544.478847999999</v>
      </c>
      <c r="V744" t="s">
        <v>932</v>
      </c>
    </row>
    <row r="745" spans="1:22" x14ac:dyDescent="0.25">
      <c r="A745" s="70" t="e">
        <f>VLOOKUP(B745,'Lake Assessments'!$D$2:$E$52,2,0)</f>
        <v>#N/A</v>
      </c>
      <c r="B745">
        <v>62005500</v>
      </c>
      <c r="C745" t="s">
        <v>1453</v>
      </c>
      <c r="D745" t="s">
        <v>878</v>
      </c>
      <c r="E745" s="107">
        <v>40756</v>
      </c>
      <c r="F745" s="9">
        <v>6</v>
      </c>
      <c r="G745" s="9">
        <v>13.880442</v>
      </c>
      <c r="H745" s="9">
        <v>-50</v>
      </c>
      <c r="I745" s="9">
        <v>-25.373968000000001</v>
      </c>
      <c r="J745" s="9">
        <v>2</v>
      </c>
      <c r="K745" s="9">
        <v>3</v>
      </c>
      <c r="L745" s="9">
        <v>6</v>
      </c>
      <c r="M745" s="9">
        <v>5.1961519999999997</v>
      </c>
      <c r="N745" s="9">
        <v>13.880442</v>
      </c>
      <c r="O745" s="9">
        <v>-75</v>
      </c>
      <c r="P745" s="9">
        <v>-50</v>
      </c>
      <c r="Q745" s="9">
        <v>-72.063697000000005</v>
      </c>
      <c r="R745" s="9">
        <v>-25.373968000000001</v>
      </c>
      <c r="S745" s="9" t="s">
        <v>1059</v>
      </c>
      <c r="T745" s="9">
        <v>2778.9973839999998</v>
      </c>
      <c r="U745" s="9">
        <v>288531.63158300001</v>
      </c>
      <c r="V745" t="s">
        <v>932</v>
      </c>
    </row>
    <row r="746" spans="1:22" x14ac:dyDescent="0.25">
      <c r="A746" s="70" t="e">
        <f>VLOOKUP(B746,'Lake Assessments'!$D$2:$E$52,2,0)</f>
        <v>#N/A</v>
      </c>
      <c r="B746">
        <v>19012800</v>
      </c>
      <c r="C746" t="s">
        <v>879</v>
      </c>
      <c r="D746" t="s">
        <v>878</v>
      </c>
      <c r="E746" s="107">
        <v>34575</v>
      </c>
      <c r="F746" s="9">
        <v>9</v>
      </c>
      <c r="G746" s="9">
        <v>13.666667</v>
      </c>
      <c r="H746" s="9">
        <v>-25</v>
      </c>
      <c r="I746" s="9">
        <v>-26.523296999999999</v>
      </c>
      <c r="J746" s="9">
        <v>1</v>
      </c>
      <c r="K746" s="9">
        <v>9</v>
      </c>
      <c r="L746" s="9">
        <v>9</v>
      </c>
      <c r="M746" s="9">
        <v>13.666667</v>
      </c>
      <c r="N746" s="9">
        <v>13.666667</v>
      </c>
      <c r="O746" s="9">
        <v>-25</v>
      </c>
      <c r="P746" s="9">
        <v>-25</v>
      </c>
      <c r="Q746" s="9">
        <v>-26.523296999999999</v>
      </c>
      <c r="R746" s="9">
        <v>-26.523296999999999</v>
      </c>
      <c r="S746" s="9" t="s">
        <v>1059</v>
      </c>
      <c r="T746" s="9">
        <v>1841.5315450000001</v>
      </c>
      <c r="U746" s="9">
        <v>93469.753217000005</v>
      </c>
      <c r="V746" t="s">
        <v>932</v>
      </c>
    </row>
    <row r="747" spans="1:22" x14ac:dyDescent="0.25">
      <c r="A747" s="70" t="e">
        <f>VLOOKUP(B747,'Lake Assessments'!$D$2:$E$52,2,0)</f>
        <v>#N/A</v>
      </c>
      <c r="B747">
        <v>62008300</v>
      </c>
      <c r="C747" t="s">
        <v>324</v>
      </c>
      <c r="D747" t="s">
        <v>878</v>
      </c>
      <c r="E747" s="107">
        <v>38908</v>
      </c>
      <c r="F747" s="9">
        <v>1</v>
      </c>
      <c r="G747" s="9">
        <v>3</v>
      </c>
      <c r="H747" s="9">
        <v>-91.666667000000004</v>
      </c>
      <c r="I747" s="9">
        <v>-83.870968000000005</v>
      </c>
      <c r="J747" s="9">
        <v>1</v>
      </c>
      <c r="K747" s="9">
        <v>1</v>
      </c>
      <c r="L747" s="9">
        <v>1</v>
      </c>
      <c r="M747" s="9">
        <v>3</v>
      </c>
      <c r="N747" s="9">
        <v>3</v>
      </c>
      <c r="O747" s="9">
        <v>-91.666667000000004</v>
      </c>
      <c r="P747" s="9">
        <v>-91.666667000000004</v>
      </c>
      <c r="Q747" s="9">
        <v>-83.870968000000005</v>
      </c>
      <c r="R747" s="9">
        <v>-83.870968000000005</v>
      </c>
      <c r="S747" s="9" t="s">
        <v>1059</v>
      </c>
      <c r="T747" s="9">
        <v>3346.5209589999999</v>
      </c>
      <c r="U747" s="9">
        <v>286692.374198</v>
      </c>
      <c r="V747" t="s">
        <v>932</v>
      </c>
    </row>
    <row r="748" spans="1:22" x14ac:dyDescent="0.25">
      <c r="A748" s="70" t="e">
        <f>VLOOKUP(B748,'Lake Assessments'!$D$2:$E$52,2,0)</f>
        <v>#N/A</v>
      </c>
      <c r="B748">
        <v>2004200</v>
      </c>
      <c r="C748" t="s">
        <v>1454</v>
      </c>
      <c r="D748" t="s">
        <v>878</v>
      </c>
      <c r="E748" s="107">
        <v>37788</v>
      </c>
      <c r="F748" s="9">
        <v>25</v>
      </c>
      <c r="G748" s="9">
        <v>29.8</v>
      </c>
      <c r="H748" s="9">
        <v>108.333333</v>
      </c>
      <c r="I748" s="9">
        <v>60.215054000000002</v>
      </c>
      <c r="J748" s="9">
        <v>2</v>
      </c>
      <c r="K748" s="9">
        <v>22</v>
      </c>
      <c r="L748" s="9">
        <v>25</v>
      </c>
      <c r="M748" s="9">
        <v>27.289691999999999</v>
      </c>
      <c r="N748" s="9">
        <v>29.8</v>
      </c>
      <c r="O748" s="9">
        <v>83.333332999999996</v>
      </c>
      <c r="P748" s="9">
        <v>108.333333</v>
      </c>
      <c r="Q748" s="9">
        <v>46.718772999999999</v>
      </c>
      <c r="R748" s="9">
        <v>60.215054000000002</v>
      </c>
      <c r="S748" s="9" t="s">
        <v>1059</v>
      </c>
      <c r="T748" s="9">
        <v>26203.092131000001</v>
      </c>
      <c r="U748" s="9">
        <v>5994375.7734279996</v>
      </c>
      <c r="V748" t="s">
        <v>935</v>
      </c>
    </row>
    <row r="749" spans="1:22" x14ac:dyDescent="0.25">
      <c r="A749" s="70" t="e">
        <f>VLOOKUP(B749,'Lake Assessments'!$D$2:$E$52,2,0)</f>
        <v>#N/A</v>
      </c>
      <c r="B749">
        <v>19006600</v>
      </c>
      <c r="C749" t="s">
        <v>1455</v>
      </c>
      <c r="D749" t="s">
        <v>878</v>
      </c>
      <c r="E749" s="107">
        <v>41120</v>
      </c>
      <c r="F749" s="9">
        <v>6</v>
      </c>
      <c r="G749" s="9">
        <v>10.614456000000001</v>
      </c>
      <c r="H749" s="9">
        <v>-50</v>
      </c>
      <c r="I749" s="9">
        <v>-42.933034999999997</v>
      </c>
      <c r="J749" s="9">
        <v>2</v>
      </c>
      <c r="K749" s="9">
        <v>5</v>
      </c>
      <c r="L749" s="9">
        <v>6</v>
      </c>
      <c r="M749" s="9">
        <v>10.614456000000001</v>
      </c>
      <c r="N749" s="9">
        <v>10.733126</v>
      </c>
      <c r="O749" s="9">
        <v>-58.333333000000003</v>
      </c>
      <c r="P749" s="9">
        <v>-50</v>
      </c>
      <c r="Q749" s="9">
        <v>-42.933034999999997</v>
      </c>
      <c r="R749" s="9">
        <v>-42.295020000000001</v>
      </c>
      <c r="S749" s="9" t="s">
        <v>1059</v>
      </c>
      <c r="T749" s="9">
        <v>900.421243</v>
      </c>
      <c r="U749" s="9">
        <v>48607.470726</v>
      </c>
      <c r="V749" t="s">
        <v>932</v>
      </c>
    </row>
    <row r="750" spans="1:22" x14ac:dyDescent="0.25">
      <c r="A750" s="70" t="e">
        <f>VLOOKUP(B750,'Lake Assessments'!$D$2:$E$52,2,0)</f>
        <v>#N/A</v>
      </c>
      <c r="B750">
        <v>2005300</v>
      </c>
      <c r="C750" t="s">
        <v>1456</v>
      </c>
      <c r="D750" t="s">
        <v>878</v>
      </c>
      <c r="E750" s="107">
        <v>38208</v>
      </c>
      <c r="F750" s="9">
        <v>18</v>
      </c>
      <c r="G750" s="9">
        <v>24.277332999999999</v>
      </c>
      <c r="H750" s="9">
        <v>50</v>
      </c>
      <c r="I750" s="9">
        <v>30.523295000000001</v>
      </c>
      <c r="J750" s="9">
        <v>2</v>
      </c>
      <c r="K750" s="9">
        <v>17</v>
      </c>
      <c r="L750" s="9">
        <v>18</v>
      </c>
      <c r="M750" s="9">
        <v>24.277332999999999</v>
      </c>
      <c r="N750" s="9">
        <v>24.738634000000001</v>
      </c>
      <c r="O750" s="9">
        <v>41.666666999999997</v>
      </c>
      <c r="P750" s="9">
        <v>50</v>
      </c>
      <c r="Q750" s="9">
        <v>30.523295000000001</v>
      </c>
      <c r="R750" s="9">
        <v>33.003407000000003</v>
      </c>
      <c r="S750" s="9" t="s">
        <v>1059</v>
      </c>
      <c r="T750" s="9">
        <v>5405.1773499999999</v>
      </c>
      <c r="U750" s="9">
        <v>625763.39214100002</v>
      </c>
      <c r="V750" t="s">
        <v>935</v>
      </c>
    </row>
    <row r="751" spans="1:22" x14ac:dyDescent="0.25">
      <c r="A751" s="70" t="e">
        <f>VLOOKUP(B751,'Lake Assessments'!$D$2:$E$52,2,0)</f>
        <v>#N/A</v>
      </c>
      <c r="B751">
        <v>19005000</v>
      </c>
      <c r="C751" t="s">
        <v>1080</v>
      </c>
      <c r="D751" t="s">
        <v>878</v>
      </c>
      <c r="E751" s="107">
        <v>41411</v>
      </c>
      <c r="F751" s="9">
        <v>7</v>
      </c>
      <c r="G751" s="9">
        <v>16.252472000000001</v>
      </c>
      <c r="H751" s="9">
        <v>-41.666666999999997</v>
      </c>
      <c r="I751" s="9">
        <v>-12.621116000000001</v>
      </c>
      <c r="J751" s="9">
        <v>2</v>
      </c>
      <c r="K751" s="9">
        <v>7</v>
      </c>
      <c r="L751" s="9">
        <v>7</v>
      </c>
      <c r="M751" s="9">
        <v>13.228757</v>
      </c>
      <c r="N751" s="9">
        <v>16.252472000000001</v>
      </c>
      <c r="O751" s="9">
        <v>-41.666666999999997</v>
      </c>
      <c r="P751" s="9">
        <v>-41.666666999999997</v>
      </c>
      <c r="Q751" s="9">
        <v>-28.877652999999999</v>
      </c>
      <c r="R751" s="9">
        <v>-12.621116000000001</v>
      </c>
      <c r="S751" s="9" t="s">
        <v>1059</v>
      </c>
      <c r="T751" s="9">
        <v>2553.0897620000001</v>
      </c>
      <c r="U751" s="9">
        <v>170107.826661</v>
      </c>
      <c r="V751" t="s">
        <v>932</v>
      </c>
    </row>
    <row r="752" spans="1:22" x14ac:dyDescent="0.25">
      <c r="A752" s="70" t="e">
        <f>VLOOKUP(B752,'Lake Assessments'!$D$2:$E$52,2,0)</f>
        <v>#N/A</v>
      </c>
      <c r="B752">
        <v>62007300</v>
      </c>
      <c r="C752" t="s">
        <v>1457</v>
      </c>
      <c r="D752" t="s">
        <v>878</v>
      </c>
      <c r="E752" s="107">
        <v>40365</v>
      </c>
      <c r="F752" s="9">
        <v>18</v>
      </c>
      <c r="G752" s="9">
        <v>24.984439999999999</v>
      </c>
      <c r="H752" s="9">
        <v>50</v>
      </c>
      <c r="I752" s="9">
        <v>34.324944000000002</v>
      </c>
      <c r="J752" s="9">
        <v>3</v>
      </c>
      <c r="K752" s="9">
        <v>17</v>
      </c>
      <c r="L752" s="9">
        <v>20</v>
      </c>
      <c r="M752" s="9">
        <v>23.28342</v>
      </c>
      <c r="N752" s="9">
        <v>26.161995000000001</v>
      </c>
      <c r="O752" s="9">
        <v>50</v>
      </c>
      <c r="P752" s="9">
        <v>70</v>
      </c>
      <c r="Q752" s="9">
        <v>34.324944000000002</v>
      </c>
      <c r="R752" s="9">
        <v>42.843068000000002</v>
      </c>
      <c r="S752" s="9" t="s">
        <v>1059</v>
      </c>
      <c r="T752" s="9">
        <v>3869.001741</v>
      </c>
      <c r="U752" s="9">
        <v>598046.46085799998</v>
      </c>
      <c r="V752" t="s">
        <v>935</v>
      </c>
    </row>
    <row r="753" spans="1:22" x14ac:dyDescent="0.25">
      <c r="A753" s="70" t="e">
        <f>VLOOKUP(B753,'Lake Assessments'!$D$2:$E$52,2,0)</f>
        <v>#N/A</v>
      </c>
      <c r="B753">
        <v>62007500</v>
      </c>
      <c r="C753" t="s">
        <v>1167</v>
      </c>
      <c r="D753" t="s">
        <v>878</v>
      </c>
      <c r="E753" s="107">
        <v>38215</v>
      </c>
      <c r="F753" s="9">
        <v>7</v>
      </c>
      <c r="G753" s="9">
        <v>13.606721</v>
      </c>
      <c r="H753" s="9">
        <v>-36.363636</v>
      </c>
      <c r="I753" s="9">
        <v>-23.557746999999999</v>
      </c>
      <c r="J753" s="9">
        <v>2</v>
      </c>
      <c r="K753" s="9">
        <v>7</v>
      </c>
      <c r="L753" s="9">
        <v>8</v>
      </c>
      <c r="M753" s="9">
        <v>13.606721</v>
      </c>
      <c r="N753" s="9">
        <v>15.556349000000001</v>
      </c>
      <c r="O753" s="9">
        <v>-36.363636</v>
      </c>
      <c r="P753" s="9">
        <v>-27.272727</v>
      </c>
      <c r="Q753" s="9">
        <v>-23.557746999999999</v>
      </c>
      <c r="R753" s="9">
        <v>-12.60478</v>
      </c>
      <c r="S753" s="9" t="s">
        <v>1059</v>
      </c>
      <c r="T753" s="9">
        <v>4273.7001110000001</v>
      </c>
      <c r="U753" s="9">
        <v>237798.865727</v>
      </c>
      <c r="V753" t="s">
        <v>932</v>
      </c>
    </row>
    <row r="754" spans="1:22" x14ac:dyDescent="0.25">
      <c r="A754" s="70" t="e">
        <f>VLOOKUP(B754,'Lake Assessments'!$D$2:$E$52,2,0)</f>
        <v>#N/A</v>
      </c>
      <c r="B754">
        <v>62003801</v>
      </c>
      <c r="C754" t="s">
        <v>1458</v>
      </c>
      <c r="D754" t="s">
        <v>878</v>
      </c>
      <c r="E754" s="107">
        <v>35261</v>
      </c>
      <c r="F754" s="9">
        <v>10</v>
      </c>
      <c r="G754" s="9">
        <v>15.811388000000001</v>
      </c>
      <c r="H754" s="9">
        <v>-16.666667</v>
      </c>
      <c r="I754" s="9">
        <v>-14.992535999999999</v>
      </c>
      <c r="J754" s="9">
        <v>1</v>
      </c>
      <c r="K754" s="9">
        <v>10</v>
      </c>
      <c r="L754" s="9">
        <v>10</v>
      </c>
      <c r="M754" s="9">
        <v>15.811388000000001</v>
      </c>
      <c r="N754" s="9">
        <v>15.811388000000001</v>
      </c>
      <c r="O754" s="9">
        <v>-16.666667</v>
      </c>
      <c r="P754" s="9">
        <v>-16.666667</v>
      </c>
      <c r="Q754" s="9">
        <v>-14.992535999999999</v>
      </c>
      <c r="R754" s="9">
        <v>-14.992535999999999</v>
      </c>
      <c r="S754" s="9" t="s">
        <v>1059</v>
      </c>
      <c r="T754" s="9">
        <v>7909.453168</v>
      </c>
      <c r="U754" s="9">
        <v>1590083.4328749999</v>
      </c>
      <c r="V754" t="s">
        <v>932</v>
      </c>
    </row>
    <row r="755" spans="1:22" x14ac:dyDescent="0.25">
      <c r="A755" s="70" t="e">
        <f>VLOOKUP(B755,'Lake Assessments'!$D$2:$E$52,2,0)</f>
        <v>#N/A</v>
      </c>
      <c r="B755">
        <v>62003802</v>
      </c>
      <c r="C755" t="s">
        <v>1459</v>
      </c>
      <c r="D755" t="s">
        <v>878</v>
      </c>
      <c r="E755" s="107">
        <v>35254</v>
      </c>
      <c r="F755" s="9">
        <v>17</v>
      </c>
      <c r="G755" s="9">
        <v>22.555813000000001</v>
      </c>
      <c r="H755" s="9">
        <v>54.545454999999997</v>
      </c>
      <c r="I755" s="9">
        <v>26.718050999999999</v>
      </c>
      <c r="J755" s="9">
        <v>1</v>
      </c>
      <c r="K755" s="9">
        <v>17</v>
      </c>
      <c r="L755" s="9">
        <v>17</v>
      </c>
      <c r="M755" s="9">
        <v>22.555813000000001</v>
      </c>
      <c r="N755" s="9">
        <v>22.555813000000001</v>
      </c>
      <c r="O755" s="9">
        <v>54.545454999999997</v>
      </c>
      <c r="P755" s="9">
        <v>54.545454999999997</v>
      </c>
      <c r="Q755" s="9">
        <v>26.718050999999999</v>
      </c>
      <c r="R755" s="9">
        <v>26.718050999999999</v>
      </c>
      <c r="S755" s="9" t="s">
        <v>1059</v>
      </c>
      <c r="T755" s="9">
        <v>4235.0849770000004</v>
      </c>
      <c r="U755" s="9">
        <v>856408.86425800005</v>
      </c>
      <c r="V755" t="s">
        <v>935</v>
      </c>
    </row>
    <row r="756" spans="1:22" x14ac:dyDescent="0.25">
      <c r="A756" s="70" t="e">
        <f>VLOOKUP(B756,'Lake Assessments'!$D$2:$E$52,2,0)</f>
        <v>#N/A</v>
      </c>
      <c r="B756">
        <v>62000700</v>
      </c>
      <c r="C756" t="s">
        <v>1460</v>
      </c>
      <c r="D756" t="s">
        <v>878</v>
      </c>
      <c r="E756" s="107">
        <v>38565</v>
      </c>
      <c r="F756" s="9">
        <v>14</v>
      </c>
      <c r="G756" s="9">
        <v>19.777332000000001</v>
      </c>
      <c r="H756" s="9">
        <v>16.666667</v>
      </c>
      <c r="I756" s="9">
        <v>6.3297410000000003</v>
      </c>
      <c r="J756" s="9">
        <v>2</v>
      </c>
      <c r="K756" s="9">
        <v>10</v>
      </c>
      <c r="L756" s="9">
        <v>14</v>
      </c>
      <c r="M756" s="9">
        <v>19.606121000000002</v>
      </c>
      <c r="N756" s="9">
        <v>19.777332000000001</v>
      </c>
      <c r="O756" s="9">
        <v>-16.666667</v>
      </c>
      <c r="P756" s="9">
        <v>16.666667</v>
      </c>
      <c r="Q756" s="9">
        <v>5.4092549999999999</v>
      </c>
      <c r="R756" s="9">
        <v>6.3297410000000003</v>
      </c>
      <c r="S756" s="9" t="s">
        <v>1059</v>
      </c>
      <c r="T756" s="9">
        <v>5313.3516060000002</v>
      </c>
      <c r="U756" s="9">
        <v>951058.16495100001</v>
      </c>
      <c r="V756" t="s">
        <v>935</v>
      </c>
    </row>
    <row r="757" spans="1:22" x14ac:dyDescent="0.25">
      <c r="A757" s="70" t="e">
        <f>VLOOKUP(B757,'Lake Assessments'!$D$2:$E$52,2,0)</f>
        <v>#N/A</v>
      </c>
      <c r="B757">
        <v>2003200</v>
      </c>
      <c r="C757" t="s">
        <v>1461</v>
      </c>
      <c r="D757" t="s">
        <v>878</v>
      </c>
      <c r="E757" s="107">
        <v>41102</v>
      </c>
      <c r="F757" s="9">
        <v>8</v>
      </c>
      <c r="G757" s="9">
        <v>14.849242</v>
      </c>
      <c r="H757" s="9">
        <v>-27.272727</v>
      </c>
      <c r="I757" s="9">
        <v>-16.577290000000001</v>
      </c>
      <c r="J757" s="9">
        <v>1</v>
      </c>
      <c r="K757" s="9">
        <v>8</v>
      </c>
      <c r="L757" s="9">
        <v>8</v>
      </c>
      <c r="M757" s="9">
        <v>14.849242</v>
      </c>
      <c r="N757" s="9">
        <v>14.849242</v>
      </c>
      <c r="O757" s="9">
        <v>-27.272727</v>
      </c>
      <c r="P757" s="9">
        <v>-27.272727</v>
      </c>
      <c r="Q757" s="9">
        <v>-16.577290000000001</v>
      </c>
      <c r="R757" s="9">
        <v>-16.577290000000001</v>
      </c>
      <c r="S757" s="9" t="s">
        <v>1059</v>
      </c>
      <c r="T757" s="9">
        <v>2479.2146029999999</v>
      </c>
      <c r="U757" s="9">
        <v>348071.701305</v>
      </c>
      <c r="V757" t="s">
        <v>932</v>
      </c>
    </row>
    <row r="758" spans="1:22" x14ac:dyDescent="0.25">
      <c r="A758" s="70" t="e">
        <f>VLOOKUP(B758,'Lake Assessments'!$D$2:$E$52,2,0)</f>
        <v>#N/A</v>
      </c>
      <c r="B758">
        <v>62023100</v>
      </c>
      <c r="C758" t="s">
        <v>1462</v>
      </c>
      <c r="D758" t="s">
        <v>878</v>
      </c>
      <c r="E758" s="107">
        <v>36732</v>
      </c>
      <c r="F758" s="9">
        <v>9</v>
      </c>
      <c r="G758" s="9">
        <v>15.333333</v>
      </c>
      <c r="H758" s="9">
        <v>-25</v>
      </c>
      <c r="I758" s="9">
        <v>-17.562723999999999</v>
      </c>
      <c r="J758" s="9">
        <v>1</v>
      </c>
      <c r="K758" s="9">
        <v>9</v>
      </c>
      <c r="L758" s="9">
        <v>9</v>
      </c>
      <c r="M758" s="9">
        <v>15.333333</v>
      </c>
      <c r="N758" s="9">
        <v>15.333333</v>
      </c>
      <c r="O758" s="9">
        <v>-25</v>
      </c>
      <c r="P758" s="9">
        <v>-25</v>
      </c>
      <c r="Q758" s="9">
        <v>-17.562723999999999</v>
      </c>
      <c r="R758" s="9">
        <v>-17.562723999999999</v>
      </c>
      <c r="S758" s="9" t="s">
        <v>1059</v>
      </c>
      <c r="T758" s="9">
        <v>745.03317900000002</v>
      </c>
      <c r="U758" s="9">
        <v>34462.095398999998</v>
      </c>
      <c r="V758" t="s">
        <v>932</v>
      </c>
    </row>
    <row r="759" spans="1:22" x14ac:dyDescent="0.25">
      <c r="A759" s="70" t="e">
        <f>VLOOKUP(B759,'Lake Assessments'!$D$2:$E$52,2,0)</f>
        <v>#N/A</v>
      </c>
      <c r="B759">
        <v>2000600</v>
      </c>
      <c r="C759" t="s">
        <v>1463</v>
      </c>
      <c r="D759" t="s">
        <v>878</v>
      </c>
      <c r="E759" s="107">
        <v>37466</v>
      </c>
      <c r="F759" s="9">
        <v>13</v>
      </c>
      <c r="G759" s="9">
        <v>18.027756</v>
      </c>
      <c r="H759" s="9">
        <v>8.3333329999999997</v>
      </c>
      <c r="I759" s="9">
        <v>-3.0765790000000002</v>
      </c>
      <c r="J759" s="9">
        <v>1</v>
      </c>
      <c r="K759" s="9">
        <v>13</v>
      </c>
      <c r="L759" s="9">
        <v>13</v>
      </c>
      <c r="M759" s="9">
        <v>18.027756</v>
      </c>
      <c r="N759" s="9">
        <v>18.027756</v>
      </c>
      <c r="O759" s="9">
        <v>8.3333329999999997</v>
      </c>
      <c r="P759" s="9">
        <v>8.3333329999999997</v>
      </c>
      <c r="Q759" s="9">
        <v>-3.0765790000000002</v>
      </c>
      <c r="R759" s="9">
        <v>-3.0765790000000002</v>
      </c>
      <c r="S759" s="9" t="s">
        <v>1059</v>
      </c>
      <c r="T759" s="9">
        <v>6448.6169520000003</v>
      </c>
      <c r="U759" s="9">
        <v>1917638.014469</v>
      </c>
      <c r="V759" t="s">
        <v>935</v>
      </c>
    </row>
    <row r="760" spans="1:22" x14ac:dyDescent="0.25">
      <c r="A760" s="70" t="e">
        <f>VLOOKUP(B760,'Lake Assessments'!$D$2:$E$52,2,0)</f>
        <v>#N/A</v>
      </c>
      <c r="B760">
        <v>2002600</v>
      </c>
      <c r="C760" t="s">
        <v>1464</v>
      </c>
      <c r="D760" t="s">
        <v>878</v>
      </c>
      <c r="E760" s="107">
        <v>40000</v>
      </c>
      <c r="F760" s="9">
        <v>21</v>
      </c>
      <c r="G760" s="9">
        <v>25.531493000000001</v>
      </c>
      <c r="H760" s="9">
        <v>75</v>
      </c>
      <c r="I760" s="9">
        <v>37.266092</v>
      </c>
      <c r="J760" s="9">
        <v>2</v>
      </c>
      <c r="K760" s="9">
        <v>21</v>
      </c>
      <c r="L760" s="9">
        <v>23</v>
      </c>
      <c r="M760" s="9">
        <v>25.531493000000001</v>
      </c>
      <c r="N760" s="9">
        <v>27.523903000000001</v>
      </c>
      <c r="O760" s="9">
        <v>75</v>
      </c>
      <c r="P760" s="9">
        <v>91.666667000000004</v>
      </c>
      <c r="Q760" s="9">
        <v>37.266092</v>
      </c>
      <c r="R760" s="9">
        <v>47.977970999999997</v>
      </c>
      <c r="S760" s="9" t="s">
        <v>1059</v>
      </c>
      <c r="T760" s="9">
        <v>7257.4315710000001</v>
      </c>
      <c r="U760" s="9">
        <v>2315210.966488</v>
      </c>
      <c r="V760" t="s">
        <v>935</v>
      </c>
    </row>
    <row r="761" spans="1:22" x14ac:dyDescent="0.25">
      <c r="A761" s="70" t="e">
        <f>VLOOKUP(B761,'Lake Assessments'!$D$2:$E$52,2,0)</f>
        <v>#N/A</v>
      </c>
      <c r="B761">
        <v>62002800</v>
      </c>
      <c r="C761" t="s">
        <v>1465</v>
      </c>
      <c r="D761" t="s">
        <v>878</v>
      </c>
      <c r="E761" s="107">
        <v>38558</v>
      </c>
      <c r="F761" s="9">
        <v>12</v>
      </c>
      <c r="G761" s="9">
        <v>18.186533000000001</v>
      </c>
      <c r="H761" s="9">
        <v>0</v>
      </c>
      <c r="I761" s="9">
        <v>-2.2229380000000001</v>
      </c>
      <c r="J761" s="9">
        <v>2</v>
      </c>
      <c r="K761" s="9">
        <v>12</v>
      </c>
      <c r="L761" s="9">
        <v>12</v>
      </c>
      <c r="M761" s="9">
        <v>18.186533000000001</v>
      </c>
      <c r="N761" s="9">
        <v>18.186533000000001</v>
      </c>
      <c r="O761" s="9">
        <v>0</v>
      </c>
      <c r="P761" s="9">
        <v>0</v>
      </c>
      <c r="Q761" s="9">
        <v>-2.2229380000000001</v>
      </c>
      <c r="R761" s="9">
        <v>-2.2229380000000001</v>
      </c>
      <c r="S761" s="9" t="s">
        <v>1059</v>
      </c>
      <c r="T761" s="9">
        <v>3418.0454089999998</v>
      </c>
      <c r="U761" s="9">
        <v>256745.421531</v>
      </c>
      <c r="V761" t="s">
        <v>935</v>
      </c>
    </row>
    <row r="762" spans="1:22" x14ac:dyDescent="0.25">
      <c r="A762" s="70" t="e">
        <f>VLOOKUP(B762,'Lake Assessments'!$D$2:$E$52,2,0)</f>
        <v>#N/A</v>
      </c>
      <c r="B762">
        <v>62005400</v>
      </c>
      <c r="C762" t="s">
        <v>1466</v>
      </c>
      <c r="D762" t="s">
        <v>878</v>
      </c>
      <c r="E762" s="107">
        <v>40414</v>
      </c>
      <c r="F762" s="9">
        <v>17</v>
      </c>
      <c r="G762" s="9">
        <v>21.828206000000002</v>
      </c>
      <c r="H762" s="9">
        <v>41.666666999999997</v>
      </c>
      <c r="I762" s="9">
        <v>17.355948000000001</v>
      </c>
      <c r="J762" s="9">
        <v>4</v>
      </c>
      <c r="K762" s="9">
        <v>7</v>
      </c>
      <c r="L762" s="9">
        <v>17</v>
      </c>
      <c r="M762" s="9">
        <v>13.228757</v>
      </c>
      <c r="N762" s="9">
        <v>21.828206000000002</v>
      </c>
      <c r="O762" s="9">
        <v>-41.666666999999997</v>
      </c>
      <c r="P762" s="9">
        <v>41.666666999999997</v>
      </c>
      <c r="Q762" s="9">
        <v>-28.877652999999999</v>
      </c>
      <c r="R762" s="9">
        <v>17.355948000000001</v>
      </c>
      <c r="S762" s="9" t="s">
        <v>1059</v>
      </c>
      <c r="T762" s="9">
        <v>2361.2949140000001</v>
      </c>
      <c r="U762" s="9">
        <v>296443.58555399999</v>
      </c>
      <c r="V762" t="s">
        <v>935</v>
      </c>
    </row>
    <row r="763" spans="1:22" x14ac:dyDescent="0.25">
      <c r="A763" s="70" t="e">
        <f>VLOOKUP(B763,'Lake Assessments'!$D$2:$E$52,2,0)</f>
        <v>#N/A</v>
      </c>
      <c r="B763">
        <v>19004800</v>
      </c>
      <c r="C763" t="s">
        <v>147</v>
      </c>
      <c r="D763" t="s">
        <v>878</v>
      </c>
      <c r="E763" s="107">
        <v>39609</v>
      </c>
      <c r="F763" s="9">
        <v>8</v>
      </c>
      <c r="G763" s="9">
        <v>14.849242</v>
      </c>
      <c r="H763" s="9">
        <v>-27.272727</v>
      </c>
      <c r="I763" s="9">
        <v>-16.577290000000001</v>
      </c>
      <c r="J763" s="9">
        <v>1</v>
      </c>
      <c r="K763" s="9">
        <v>8</v>
      </c>
      <c r="L763" s="9">
        <v>8</v>
      </c>
      <c r="M763" s="9">
        <v>14.849242</v>
      </c>
      <c r="N763" s="9">
        <v>14.849242</v>
      </c>
      <c r="O763" s="9">
        <v>-27.272727</v>
      </c>
      <c r="P763" s="9">
        <v>-27.272727</v>
      </c>
      <c r="Q763" s="9">
        <v>-16.577290000000001</v>
      </c>
      <c r="R763" s="9">
        <v>-16.577290000000001</v>
      </c>
      <c r="S763" s="9" t="s">
        <v>1059</v>
      </c>
      <c r="T763" s="9">
        <v>873.04194600000005</v>
      </c>
      <c r="U763" s="9">
        <v>32706.432799999999</v>
      </c>
      <c r="V763" t="s">
        <v>932</v>
      </c>
    </row>
    <row r="764" spans="1:22" x14ac:dyDescent="0.25">
      <c r="A764" s="70" t="e">
        <f>VLOOKUP(B764,'Lake Assessments'!$D$2:$E$52,2,0)</f>
        <v>#N/A</v>
      </c>
      <c r="B764">
        <v>2002800</v>
      </c>
      <c r="C764" t="s">
        <v>968</v>
      </c>
      <c r="D764" t="s">
        <v>878</v>
      </c>
      <c r="E764" s="107">
        <v>41136</v>
      </c>
      <c r="F764" s="9">
        <v>5</v>
      </c>
      <c r="G764" s="9">
        <v>12.969194</v>
      </c>
      <c r="H764" s="9">
        <v>-58.333333000000003</v>
      </c>
      <c r="I764" s="9">
        <v>-30.273149</v>
      </c>
      <c r="J764" s="9">
        <v>2</v>
      </c>
      <c r="K764" s="9">
        <v>5</v>
      </c>
      <c r="L764" s="9">
        <v>19</v>
      </c>
      <c r="M764" s="9">
        <v>12.969194</v>
      </c>
      <c r="N764" s="9">
        <v>23.629821</v>
      </c>
      <c r="O764" s="9">
        <v>-58.333333000000003</v>
      </c>
      <c r="P764" s="9">
        <v>46.153846000000001</v>
      </c>
      <c r="Q764" s="9">
        <v>-30.273149</v>
      </c>
      <c r="R764" s="9">
        <v>26.362677000000001</v>
      </c>
      <c r="S764" s="9" t="s">
        <v>1059</v>
      </c>
      <c r="T764" s="9">
        <v>4099.3944369999999</v>
      </c>
      <c r="U764" s="9">
        <v>369829.89919700002</v>
      </c>
      <c r="V764" t="s">
        <v>932</v>
      </c>
    </row>
    <row r="765" spans="1:22" x14ac:dyDescent="0.25">
      <c r="A765" s="70" t="e">
        <f>VLOOKUP(B765,'Lake Assessments'!$D$2:$E$52,2,0)</f>
        <v>#N/A</v>
      </c>
      <c r="B765">
        <v>62004600</v>
      </c>
      <c r="C765" t="s">
        <v>1079</v>
      </c>
      <c r="D765" t="s">
        <v>878</v>
      </c>
      <c r="E765" s="107">
        <v>37088</v>
      </c>
      <c r="F765" s="9">
        <v>12</v>
      </c>
      <c r="G765" s="9">
        <v>18.475209</v>
      </c>
      <c r="H765" s="9">
        <v>0</v>
      </c>
      <c r="I765" s="9">
        <v>-0.67092099999999999</v>
      </c>
      <c r="J765" s="9">
        <v>1</v>
      </c>
      <c r="K765" s="9">
        <v>12</v>
      </c>
      <c r="L765" s="9">
        <v>12</v>
      </c>
      <c r="M765" s="9">
        <v>18.475209</v>
      </c>
      <c r="N765" s="9">
        <v>18.475209</v>
      </c>
      <c r="O765" s="9">
        <v>0</v>
      </c>
      <c r="P765" s="9">
        <v>0</v>
      </c>
      <c r="Q765" s="9">
        <v>-0.67092099999999999</v>
      </c>
      <c r="R765" s="9">
        <v>-0.67092099999999999</v>
      </c>
      <c r="S765" s="9" t="s">
        <v>1059</v>
      </c>
      <c r="T765" s="9">
        <v>9599.6375910000006</v>
      </c>
      <c r="U765" s="9">
        <v>2457382.035323</v>
      </c>
      <c r="V765" t="s">
        <v>935</v>
      </c>
    </row>
    <row r="766" spans="1:22" x14ac:dyDescent="0.25">
      <c r="A766" s="70" t="e">
        <f>VLOOKUP(B766,'Lake Assessments'!$D$2:$E$52,2,0)</f>
        <v>#N/A</v>
      </c>
      <c r="B766">
        <v>2003400</v>
      </c>
      <c r="C766" t="s">
        <v>972</v>
      </c>
      <c r="D766" t="s">
        <v>878</v>
      </c>
      <c r="E766" s="107">
        <v>38166</v>
      </c>
      <c r="F766" s="9">
        <v>12</v>
      </c>
      <c r="G766" s="9">
        <v>17.609183000000002</v>
      </c>
      <c r="H766" s="9">
        <v>0</v>
      </c>
      <c r="I766" s="9">
        <v>-5.3269719999999996</v>
      </c>
      <c r="J766" s="9">
        <v>2</v>
      </c>
      <c r="K766" s="9">
        <v>5</v>
      </c>
      <c r="L766" s="9">
        <v>12</v>
      </c>
      <c r="M766" s="9">
        <v>10.733126</v>
      </c>
      <c r="N766" s="9">
        <v>17.609183000000002</v>
      </c>
      <c r="O766" s="9">
        <v>-58.333333000000003</v>
      </c>
      <c r="P766" s="9">
        <v>0</v>
      </c>
      <c r="Q766" s="9">
        <v>-42.295020000000001</v>
      </c>
      <c r="R766" s="9">
        <v>-5.3269719999999996</v>
      </c>
      <c r="S766" s="9" t="s">
        <v>1059</v>
      </c>
      <c r="T766" s="9">
        <v>5071.0570859999998</v>
      </c>
      <c r="U766" s="9">
        <v>940135.87547600002</v>
      </c>
      <c r="V766" t="s">
        <v>935</v>
      </c>
    </row>
    <row r="767" spans="1:22" x14ac:dyDescent="0.25">
      <c r="A767" s="70" t="e">
        <f>VLOOKUP(B767,'Lake Assessments'!$D$2:$E$52,2,0)</f>
        <v>#N/A</v>
      </c>
      <c r="B767">
        <v>62001800</v>
      </c>
      <c r="C767" t="s">
        <v>1467</v>
      </c>
      <c r="D767" t="s">
        <v>878</v>
      </c>
      <c r="E767" s="107">
        <v>34892</v>
      </c>
      <c r="F767" s="9">
        <v>8</v>
      </c>
      <c r="G767" s="9">
        <v>12.374369</v>
      </c>
      <c r="H767" s="9">
        <v>-27.272727</v>
      </c>
      <c r="I767" s="9">
        <v>-30.481075000000001</v>
      </c>
      <c r="J767" s="9">
        <v>1</v>
      </c>
      <c r="K767" s="9">
        <v>8</v>
      </c>
      <c r="L767" s="9">
        <v>8</v>
      </c>
      <c r="M767" s="9">
        <v>12.374369</v>
      </c>
      <c r="N767" s="9">
        <v>12.374369</v>
      </c>
      <c r="O767" s="9">
        <v>-27.272727</v>
      </c>
      <c r="P767" s="9">
        <v>-27.272727</v>
      </c>
      <c r="Q767" s="9">
        <v>-30.481075000000001</v>
      </c>
      <c r="R767" s="9">
        <v>-30.481075000000001</v>
      </c>
      <c r="S767" s="9" t="s">
        <v>1059</v>
      </c>
      <c r="T767" s="9">
        <v>2743.874714</v>
      </c>
      <c r="U767" s="9">
        <v>290293.31592199998</v>
      </c>
      <c r="V767" t="s">
        <v>932</v>
      </c>
    </row>
    <row r="768" spans="1:22" x14ac:dyDescent="0.25">
      <c r="A768" s="70" t="e">
        <f>VLOOKUP(B768,'Lake Assessments'!$D$2:$E$52,2,0)</f>
        <v>#N/A</v>
      </c>
      <c r="B768">
        <v>62008200</v>
      </c>
      <c r="C768" t="s">
        <v>1468</v>
      </c>
      <c r="D768" t="s">
        <v>878</v>
      </c>
      <c r="E768" s="107">
        <v>38523</v>
      </c>
      <c r="F768" s="9">
        <v>17</v>
      </c>
      <c r="G768" s="9">
        <v>25.223704999999999</v>
      </c>
      <c r="H768" s="9">
        <v>41.666666999999997</v>
      </c>
      <c r="I768" s="9">
        <v>35.611317</v>
      </c>
      <c r="J768" s="9">
        <v>2</v>
      </c>
      <c r="K768" s="9">
        <v>15</v>
      </c>
      <c r="L768" s="9">
        <v>17</v>
      </c>
      <c r="M768" s="9">
        <v>20.914110000000001</v>
      </c>
      <c r="N768" s="9">
        <v>25.223704999999999</v>
      </c>
      <c r="O768" s="9">
        <v>25</v>
      </c>
      <c r="P768" s="9">
        <v>41.666666999999997</v>
      </c>
      <c r="Q768" s="9">
        <v>12.441452</v>
      </c>
      <c r="R768" s="9">
        <v>35.611317</v>
      </c>
      <c r="S768" s="9" t="s">
        <v>1059</v>
      </c>
      <c r="T768" s="9">
        <v>2128.6499490000001</v>
      </c>
      <c r="U768" s="9">
        <v>173297.037545</v>
      </c>
      <c r="V768" t="s">
        <v>935</v>
      </c>
    </row>
    <row r="769" spans="1:22" x14ac:dyDescent="0.25">
      <c r="A769" s="70" t="e">
        <f>VLOOKUP(B769,'Lake Assessments'!$D$2:$E$52,2,0)</f>
        <v>#N/A</v>
      </c>
      <c r="B769">
        <v>2002200</v>
      </c>
      <c r="C769" t="s">
        <v>1167</v>
      </c>
      <c r="D769" t="s">
        <v>878</v>
      </c>
      <c r="E769" s="107">
        <v>34890</v>
      </c>
      <c r="F769" s="9">
        <v>9</v>
      </c>
      <c r="G769" s="9">
        <v>16.666667</v>
      </c>
      <c r="H769" s="9">
        <v>-25</v>
      </c>
      <c r="I769" s="9">
        <v>-10.394265000000001</v>
      </c>
      <c r="J769" s="9">
        <v>1</v>
      </c>
      <c r="K769" s="9">
        <v>9</v>
      </c>
      <c r="L769" s="9">
        <v>9</v>
      </c>
      <c r="M769" s="9">
        <v>16.666667</v>
      </c>
      <c r="N769" s="9">
        <v>16.666667</v>
      </c>
      <c r="O769" s="9">
        <v>-25</v>
      </c>
      <c r="P769" s="9">
        <v>-25</v>
      </c>
      <c r="Q769" s="9">
        <v>-10.394265000000001</v>
      </c>
      <c r="R769" s="9">
        <v>-10.394265000000001</v>
      </c>
      <c r="S769" s="9" t="s">
        <v>1059</v>
      </c>
      <c r="T769" s="9">
        <v>2372.816143</v>
      </c>
      <c r="U769" s="9">
        <v>294171.67077999999</v>
      </c>
      <c r="V769" t="s">
        <v>932</v>
      </c>
    </row>
    <row r="770" spans="1:22" x14ac:dyDescent="0.25">
      <c r="A770" s="70" t="e">
        <f>VLOOKUP(B770,'Lake Assessments'!$D$2:$E$52,2,0)</f>
        <v>#N/A</v>
      </c>
      <c r="B770">
        <v>62005600</v>
      </c>
      <c r="C770" t="s">
        <v>1469</v>
      </c>
      <c r="D770" t="s">
        <v>878</v>
      </c>
      <c r="E770" s="107">
        <v>37067</v>
      </c>
      <c r="F770" s="9">
        <v>21</v>
      </c>
      <c r="G770" s="9">
        <v>26.404364999999999</v>
      </c>
      <c r="H770" s="9">
        <v>75</v>
      </c>
      <c r="I770" s="9">
        <v>41.958950000000002</v>
      </c>
      <c r="J770" s="9">
        <v>1</v>
      </c>
      <c r="K770" s="9">
        <v>21</v>
      </c>
      <c r="L770" s="9">
        <v>21</v>
      </c>
      <c r="M770" s="9">
        <v>26.404364999999999</v>
      </c>
      <c r="N770" s="9">
        <v>26.404364999999999</v>
      </c>
      <c r="O770" s="9">
        <v>75</v>
      </c>
      <c r="P770" s="9">
        <v>75</v>
      </c>
      <c r="Q770" s="9">
        <v>41.958950000000002</v>
      </c>
      <c r="R770" s="9">
        <v>41.958950000000002</v>
      </c>
      <c r="S770" s="9" t="s">
        <v>1059</v>
      </c>
      <c r="T770" s="9">
        <v>9086.5874889999996</v>
      </c>
      <c r="U770" s="9">
        <v>1517425.136285</v>
      </c>
      <c r="V770" t="s">
        <v>935</v>
      </c>
    </row>
    <row r="771" spans="1:22" x14ac:dyDescent="0.25">
      <c r="A771" s="70" t="e">
        <f>VLOOKUP(B771,'Lake Assessments'!$D$2:$E$52,2,0)</f>
        <v>#N/A</v>
      </c>
      <c r="B771">
        <v>62003900</v>
      </c>
      <c r="C771" t="s">
        <v>1403</v>
      </c>
      <c r="D771" t="s">
        <v>878</v>
      </c>
      <c r="E771" s="107">
        <v>35270</v>
      </c>
      <c r="F771" s="9">
        <v>12</v>
      </c>
      <c r="G771" s="9">
        <v>18.475209</v>
      </c>
      <c r="H771" s="9">
        <v>0</v>
      </c>
      <c r="I771" s="9">
        <v>-0.67092099999999999</v>
      </c>
      <c r="J771" s="9">
        <v>1</v>
      </c>
      <c r="K771" s="9">
        <v>12</v>
      </c>
      <c r="L771" s="9">
        <v>12</v>
      </c>
      <c r="M771" s="9">
        <v>18.475209</v>
      </c>
      <c r="N771" s="9">
        <v>18.475209</v>
      </c>
      <c r="O771" s="9">
        <v>0</v>
      </c>
      <c r="P771" s="9">
        <v>0</v>
      </c>
      <c r="Q771" s="9">
        <v>-0.67092099999999999</v>
      </c>
      <c r="R771" s="9">
        <v>-0.67092099999999999</v>
      </c>
      <c r="S771" s="9" t="s">
        <v>1059</v>
      </c>
      <c r="T771" s="9">
        <v>1583.9840529999999</v>
      </c>
      <c r="U771" s="9">
        <v>131226.270709</v>
      </c>
      <c r="V771" t="s">
        <v>935</v>
      </c>
    </row>
    <row r="772" spans="1:22" x14ac:dyDescent="0.25">
      <c r="A772" s="70" t="e">
        <f>VLOOKUP(B772,'Lake Assessments'!$D$2:$E$52,2,0)</f>
        <v>#N/A</v>
      </c>
      <c r="B772">
        <v>62006200</v>
      </c>
      <c r="C772" t="s">
        <v>1470</v>
      </c>
      <c r="D772" t="s">
        <v>878</v>
      </c>
      <c r="E772" s="107">
        <v>34885</v>
      </c>
      <c r="F772" s="9">
        <v>5</v>
      </c>
      <c r="G772" s="9">
        <v>11.180339999999999</v>
      </c>
      <c r="H772" s="9">
        <v>-58.333333000000003</v>
      </c>
      <c r="I772" s="9">
        <v>-39.890645999999997</v>
      </c>
      <c r="J772" s="9">
        <v>1</v>
      </c>
      <c r="K772" s="9">
        <v>5</v>
      </c>
      <c r="L772" s="9">
        <v>5</v>
      </c>
      <c r="M772" s="9">
        <v>11.180339999999999</v>
      </c>
      <c r="N772" s="9">
        <v>11.180339999999999</v>
      </c>
      <c r="O772" s="9">
        <v>-58.333333000000003</v>
      </c>
      <c r="P772" s="9">
        <v>-58.333333000000003</v>
      </c>
      <c r="Q772" s="9">
        <v>-39.890645999999997</v>
      </c>
      <c r="R772" s="9">
        <v>-39.890645999999997</v>
      </c>
      <c r="S772" s="9" t="s">
        <v>1059</v>
      </c>
      <c r="T772" s="9">
        <v>1692.7902140000001</v>
      </c>
      <c r="U772" s="9">
        <v>150064.413975</v>
      </c>
      <c r="V772" t="s">
        <v>932</v>
      </c>
    </row>
    <row r="773" spans="1:22" x14ac:dyDescent="0.25">
      <c r="A773" s="70" t="e">
        <f>VLOOKUP(B773,'Lake Assessments'!$D$2:$E$52,2,0)</f>
        <v>#N/A</v>
      </c>
      <c r="B773">
        <v>2001600</v>
      </c>
      <c r="C773" t="s">
        <v>1330</v>
      </c>
      <c r="D773" t="s">
        <v>878</v>
      </c>
      <c r="E773" s="107">
        <v>41109</v>
      </c>
      <c r="F773" s="9">
        <v>12</v>
      </c>
      <c r="G773" s="9">
        <v>20.495934999999999</v>
      </c>
      <c r="H773" s="9">
        <v>9.0909089999999999</v>
      </c>
      <c r="I773" s="9">
        <v>15.1457</v>
      </c>
      <c r="J773" s="9">
        <v>3</v>
      </c>
      <c r="K773" s="9">
        <v>10</v>
      </c>
      <c r="L773" s="9">
        <v>12</v>
      </c>
      <c r="M773" s="9">
        <v>16.760072000000001</v>
      </c>
      <c r="N773" s="9">
        <v>20.495934999999999</v>
      </c>
      <c r="O773" s="9">
        <v>-9.0909089999999999</v>
      </c>
      <c r="P773" s="9">
        <v>9.0909089999999999</v>
      </c>
      <c r="Q773" s="9">
        <v>-5.8422939999999999</v>
      </c>
      <c r="R773" s="9">
        <v>15.1457</v>
      </c>
      <c r="S773" s="9" t="s">
        <v>1059</v>
      </c>
      <c r="T773" s="9">
        <v>7024.2409310000003</v>
      </c>
      <c r="U773" s="9">
        <v>1843722.3970029999</v>
      </c>
      <c r="V773" t="s">
        <v>935</v>
      </c>
    </row>
    <row r="774" spans="1:22" x14ac:dyDescent="0.25">
      <c r="A774" s="70" t="e">
        <f>VLOOKUP(B774,'Lake Assessments'!$D$2:$E$52,2,0)</f>
        <v>#N/A</v>
      </c>
      <c r="B774">
        <v>62000600</v>
      </c>
      <c r="C774" t="s">
        <v>1471</v>
      </c>
      <c r="D774" t="s">
        <v>878</v>
      </c>
      <c r="E774" s="107">
        <v>38572</v>
      </c>
      <c r="F774" s="9">
        <v>11</v>
      </c>
      <c r="G774" s="9">
        <v>15.377079</v>
      </c>
      <c r="H774" s="9">
        <v>0</v>
      </c>
      <c r="I774" s="9">
        <v>-13.611917999999999</v>
      </c>
      <c r="J774" s="9">
        <v>3</v>
      </c>
      <c r="K774" s="9">
        <v>6</v>
      </c>
      <c r="L774" s="9">
        <v>15</v>
      </c>
      <c r="M774" s="9">
        <v>11.022703999999999</v>
      </c>
      <c r="N774" s="9">
        <v>19.881315000000001</v>
      </c>
      <c r="O774" s="9">
        <v>-45.454545000000003</v>
      </c>
      <c r="P774" s="9">
        <v>36.363636</v>
      </c>
      <c r="Q774" s="9">
        <v>-38.074697999999998</v>
      </c>
      <c r="R774" s="9">
        <v>11.692778000000001</v>
      </c>
      <c r="S774" s="9" t="s">
        <v>1059</v>
      </c>
      <c r="T774" s="9">
        <v>2822.7051499999998</v>
      </c>
      <c r="U774" s="9">
        <v>340391.04237799998</v>
      </c>
      <c r="V774" t="s">
        <v>935</v>
      </c>
    </row>
    <row r="775" spans="1:22" x14ac:dyDescent="0.25">
      <c r="A775" s="70" t="e">
        <f>VLOOKUP(B775,'Lake Assessments'!$D$2:$E$52,2,0)</f>
        <v>#N/A</v>
      </c>
      <c r="B775">
        <v>82016600</v>
      </c>
      <c r="C775" t="s">
        <v>698</v>
      </c>
      <c r="D775" t="s">
        <v>878</v>
      </c>
      <c r="E775" s="107">
        <v>40029</v>
      </c>
      <c r="F775" s="9">
        <v>10</v>
      </c>
      <c r="G775" s="9">
        <v>14.862705</v>
      </c>
      <c r="H775" s="9">
        <v>-16.666667</v>
      </c>
      <c r="I775" s="9">
        <v>-20.092984000000001</v>
      </c>
      <c r="J775" s="9">
        <v>2</v>
      </c>
      <c r="K775" s="9">
        <v>8</v>
      </c>
      <c r="L775" s="9">
        <v>10</v>
      </c>
      <c r="M775" s="9">
        <v>12.374369</v>
      </c>
      <c r="N775" s="9">
        <v>14.862705</v>
      </c>
      <c r="O775" s="9">
        <v>-33.333333000000003</v>
      </c>
      <c r="P775" s="9">
        <v>-16.666667</v>
      </c>
      <c r="Q775" s="9">
        <v>-33.471136000000001</v>
      </c>
      <c r="R775" s="9">
        <v>-20.092984000000001</v>
      </c>
      <c r="S775" s="9" t="s">
        <v>1059</v>
      </c>
      <c r="T775" s="9">
        <v>1961.0687620000001</v>
      </c>
      <c r="U775" s="9">
        <v>202582.30743799999</v>
      </c>
      <c r="V775" t="s">
        <v>932</v>
      </c>
    </row>
    <row r="776" spans="1:22" x14ac:dyDescent="0.25">
      <c r="A776" s="70" t="e">
        <f>VLOOKUP(B776,'Lake Assessments'!$D$2:$E$52,2,0)</f>
        <v>#N/A</v>
      </c>
      <c r="B776">
        <v>62000200</v>
      </c>
      <c r="C776" t="s">
        <v>1472</v>
      </c>
      <c r="D776" t="s">
        <v>878</v>
      </c>
      <c r="E776" s="107">
        <v>37445</v>
      </c>
      <c r="F776" s="9">
        <v>24</v>
      </c>
      <c r="G776" s="9">
        <v>27.148510999999999</v>
      </c>
      <c r="H776" s="9">
        <v>100</v>
      </c>
      <c r="I776" s="9">
        <v>45.959738000000002</v>
      </c>
      <c r="J776" s="9">
        <v>1</v>
      </c>
      <c r="K776" s="9">
        <v>24</v>
      </c>
      <c r="L776" s="9">
        <v>24</v>
      </c>
      <c r="M776" s="9">
        <v>27.148510999999999</v>
      </c>
      <c r="N776" s="9">
        <v>27.148510999999999</v>
      </c>
      <c r="O776" s="9">
        <v>100</v>
      </c>
      <c r="P776" s="9">
        <v>100</v>
      </c>
      <c r="Q776" s="9">
        <v>45.959738000000002</v>
      </c>
      <c r="R776" s="9">
        <v>45.959738000000002</v>
      </c>
      <c r="S776" s="9" t="s">
        <v>1059</v>
      </c>
      <c r="T776" s="9">
        <v>15101.416095</v>
      </c>
      <c r="U776" s="9">
        <v>4235558.4153140001</v>
      </c>
      <c r="V776" t="s">
        <v>935</v>
      </c>
    </row>
    <row r="777" spans="1:22" x14ac:dyDescent="0.25">
      <c r="A777" s="70" t="e">
        <f>VLOOKUP(B777,'Lake Assessments'!$D$2:$E$52,2,0)</f>
        <v>#N/A</v>
      </c>
      <c r="B777">
        <v>62001300</v>
      </c>
      <c r="C777" t="s">
        <v>1473</v>
      </c>
      <c r="D777" t="s">
        <v>878</v>
      </c>
      <c r="E777" s="107">
        <v>38159</v>
      </c>
      <c r="F777" s="9">
        <v>14</v>
      </c>
      <c r="G777" s="9">
        <v>20.579115999999999</v>
      </c>
      <c r="H777" s="9">
        <v>16.666667</v>
      </c>
      <c r="I777" s="9">
        <v>10.640407</v>
      </c>
      <c r="J777" s="9">
        <v>2</v>
      </c>
      <c r="K777" s="9">
        <v>13</v>
      </c>
      <c r="L777" s="9">
        <v>14</v>
      </c>
      <c r="M777" s="9">
        <v>19.691856999999999</v>
      </c>
      <c r="N777" s="9">
        <v>20.579115999999999</v>
      </c>
      <c r="O777" s="9">
        <v>8.3333329999999997</v>
      </c>
      <c r="P777" s="9">
        <v>16.666667</v>
      </c>
      <c r="Q777" s="9">
        <v>5.8701990000000004</v>
      </c>
      <c r="R777" s="9">
        <v>10.640407</v>
      </c>
      <c r="S777" s="9" t="s">
        <v>1059</v>
      </c>
      <c r="T777" s="9">
        <v>4867.4581989999997</v>
      </c>
      <c r="U777" s="9">
        <v>800016.97839499998</v>
      </c>
      <c r="V777" t="s">
        <v>935</v>
      </c>
    </row>
    <row r="778" spans="1:22" x14ac:dyDescent="0.25">
      <c r="A778" s="70" t="e">
        <f>VLOOKUP(B778,'Lake Assessments'!$D$2:$E$52,2,0)</f>
        <v>#N/A</v>
      </c>
      <c r="B778">
        <v>82016700</v>
      </c>
      <c r="C778" t="s">
        <v>1474</v>
      </c>
      <c r="D778" t="s">
        <v>878</v>
      </c>
      <c r="E778" s="107">
        <v>39657</v>
      </c>
      <c r="F778" s="9">
        <v>28</v>
      </c>
      <c r="G778" s="9">
        <v>31.371051000000001</v>
      </c>
      <c r="H778" s="9">
        <v>133.33333300000001</v>
      </c>
      <c r="I778" s="9">
        <v>68.661565999999993</v>
      </c>
      <c r="J778" s="9">
        <v>2</v>
      </c>
      <c r="K778" s="9">
        <v>28</v>
      </c>
      <c r="L778" s="9">
        <v>31</v>
      </c>
      <c r="M778" s="9">
        <v>31.371051000000001</v>
      </c>
      <c r="N778" s="9">
        <v>33.765796999999999</v>
      </c>
      <c r="O778" s="9">
        <v>133.33333300000001</v>
      </c>
      <c r="P778" s="9">
        <v>158.33333300000001</v>
      </c>
      <c r="Q778" s="9">
        <v>68.661565999999993</v>
      </c>
      <c r="R778" s="9">
        <v>81.536541999999997</v>
      </c>
      <c r="S778" s="9" t="s">
        <v>1059</v>
      </c>
      <c r="T778" s="9">
        <v>21831.986806000001</v>
      </c>
      <c r="U778" s="9">
        <v>9824612.4797130004</v>
      </c>
      <c r="V778" t="s">
        <v>935</v>
      </c>
    </row>
    <row r="779" spans="1:22" x14ac:dyDescent="0.25">
      <c r="A779" s="70" t="e">
        <f>VLOOKUP(B779,'Lake Assessments'!$D$2:$E$52,2,0)</f>
        <v>#N/A</v>
      </c>
      <c r="B779">
        <v>19003700</v>
      </c>
      <c r="C779" t="s">
        <v>1475</v>
      </c>
      <c r="D779" t="s">
        <v>878</v>
      </c>
      <c r="E779" s="107">
        <v>39280</v>
      </c>
      <c r="F779" s="9">
        <v>3</v>
      </c>
      <c r="G779" s="9">
        <v>9.2376039999999993</v>
      </c>
      <c r="H779" s="9">
        <v>-75</v>
      </c>
      <c r="I779" s="9">
        <v>-50.335461000000002</v>
      </c>
      <c r="J779" s="9">
        <v>1</v>
      </c>
      <c r="K779" s="9">
        <v>3</v>
      </c>
      <c r="L779" s="9">
        <v>3</v>
      </c>
      <c r="M779" s="9">
        <v>9.2376039999999993</v>
      </c>
      <c r="N779" s="9">
        <v>9.2376039999999993</v>
      </c>
      <c r="O779" s="9">
        <v>-75</v>
      </c>
      <c r="P779" s="9">
        <v>-75</v>
      </c>
      <c r="Q779" s="9">
        <v>-50.335461000000002</v>
      </c>
      <c r="R779" s="9">
        <v>-50.335461000000002</v>
      </c>
      <c r="S779" s="9" t="s">
        <v>1059</v>
      </c>
      <c r="T779" s="9">
        <v>1217.8213310000001</v>
      </c>
      <c r="U779" s="9">
        <v>61770.350135000001</v>
      </c>
      <c r="V779" t="s">
        <v>932</v>
      </c>
    </row>
    <row r="780" spans="1:22" x14ac:dyDescent="0.25">
      <c r="A780" s="70" t="e">
        <f>VLOOKUP(B780,'Lake Assessments'!$D$2:$E$52,2,0)</f>
        <v>#N/A</v>
      </c>
      <c r="B780">
        <v>62001100</v>
      </c>
      <c r="C780" t="s">
        <v>1476</v>
      </c>
      <c r="D780" t="s">
        <v>878</v>
      </c>
      <c r="E780" s="107">
        <v>38925</v>
      </c>
      <c r="F780" s="9">
        <v>5</v>
      </c>
      <c r="G780" s="9">
        <v>10.285913000000001</v>
      </c>
      <c r="H780" s="9">
        <v>-54.545454999999997</v>
      </c>
      <c r="I780" s="9">
        <v>-42.213974</v>
      </c>
      <c r="J780" s="9">
        <v>1</v>
      </c>
      <c r="K780" s="9">
        <v>5</v>
      </c>
      <c r="L780" s="9">
        <v>5</v>
      </c>
      <c r="M780" s="9">
        <v>10.285913000000001</v>
      </c>
      <c r="N780" s="9">
        <v>10.285913000000001</v>
      </c>
      <c r="O780" s="9">
        <v>-54.545454999999997</v>
      </c>
      <c r="P780" s="9">
        <v>-54.545454999999997</v>
      </c>
      <c r="Q780" s="9">
        <v>-42.213974</v>
      </c>
      <c r="R780" s="9">
        <v>-42.213974</v>
      </c>
      <c r="S780" s="9" t="s">
        <v>1059</v>
      </c>
      <c r="T780" s="9">
        <v>1300.85292</v>
      </c>
      <c r="U780" s="9">
        <v>90906.666977000001</v>
      </c>
      <c r="V780" t="s">
        <v>932</v>
      </c>
    </row>
    <row r="781" spans="1:22" x14ac:dyDescent="0.25">
      <c r="A781" s="70" t="e">
        <f>VLOOKUP(B781,'Lake Assessments'!$D$2:$E$52,2,0)</f>
        <v>#N/A</v>
      </c>
      <c r="B781">
        <v>82016800</v>
      </c>
      <c r="C781" t="s">
        <v>120</v>
      </c>
      <c r="D781" t="s">
        <v>878</v>
      </c>
      <c r="E781" s="107">
        <v>41108</v>
      </c>
      <c r="F781" s="9">
        <v>14</v>
      </c>
      <c r="G781" s="9">
        <v>21.380898999999999</v>
      </c>
      <c r="H781" s="9">
        <v>27.272727</v>
      </c>
      <c r="I781" s="9">
        <v>20.117412000000002</v>
      </c>
      <c r="J781" s="9">
        <v>3</v>
      </c>
      <c r="K781" s="9">
        <v>14</v>
      </c>
      <c r="L781" s="9">
        <v>15</v>
      </c>
      <c r="M781" s="9">
        <v>20.846377</v>
      </c>
      <c r="N781" s="9">
        <v>22.205105</v>
      </c>
      <c r="O781" s="9">
        <v>27.272727</v>
      </c>
      <c r="P781" s="9">
        <v>36.363636</v>
      </c>
      <c r="Q781" s="9">
        <v>17.114477000000001</v>
      </c>
      <c r="R781" s="9">
        <v>24.747778</v>
      </c>
      <c r="S781" s="9" t="s">
        <v>1059</v>
      </c>
      <c r="T781" s="9">
        <v>3950.999233</v>
      </c>
      <c r="U781" s="9">
        <v>724160.97606200003</v>
      </c>
      <c r="V781" t="s">
        <v>935</v>
      </c>
    </row>
    <row r="782" spans="1:22" x14ac:dyDescent="0.25">
      <c r="A782" s="70" t="e">
        <f>VLOOKUP(B782,'Lake Assessments'!$D$2:$E$52,2,0)</f>
        <v>#N/A</v>
      </c>
      <c r="B782">
        <v>62000100</v>
      </c>
      <c r="C782" t="s">
        <v>324</v>
      </c>
      <c r="D782" t="s">
        <v>878</v>
      </c>
      <c r="E782" s="107">
        <v>41114</v>
      </c>
      <c r="F782" s="9">
        <v>6</v>
      </c>
      <c r="G782" s="9">
        <v>9.3897110000000001</v>
      </c>
      <c r="H782" s="9">
        <v>-50</v>
      </c>
      <c r="I782" s="9">
        <v>-49.517685</v>
      </c>
      <c r="J782" s="9">
        <v>2</v>
      </c>
      <c r="K782" s="9">
        <v>6</v>
      </c>
      <c r="L782" s="9">
        <v>14</v>
      </c>
      <c r="M782" s="9">
        <v>9.3897110000000001</v>
      </c>
      <c r="N782" s="9">
        <v>20.311854</v>
      </c>
      <c r="O782" s="9">
        <v>-50</v>
      </c>
      <c r="P782" s="9">
        <v>16.666667</v>
      </c>
      <c r="Q782" s="9">
        <v>-49.517685</v>
      </c>
      <c r="R782" s="9">
        <v>9.2035180000000008</v>
      </c>
      <c r="S782" s="9" t="s">
        <v>1059</v>
      </c>
      <c r="T782" s="9">
        <v>3120.0361290000001</v>
      </c>
      <c r="U782" s="9">
        <v>307676.052822</v>
      </c>
      <c r="V782" t="s">
        <v>932</v>
      </c>
    </row>
    <row r="783" spans="1:22" x14ac:dyDescent="0.25">
      <c r="A783" s="70" t="e">
        <f>VLOOKUP(B783,'Lake Assessments'!$D$2:$E$52,2,0)</f>
        <v>#N/A</v>
      </c>
      <c r="B783">
        <v>82011500</v>
      </c>
      <c r="C783" t="s">
        <v>1477</v>
      </c>
      <c r="D783" t="s">
        <v>878</v>
      </c>
      <c r="E783" s="107">
        <v>38572</v>
      </c>
      <c r="F783" s="9">
        <v>16</v>
      </c>
      <c r="G783" s="9">
        <v>21.75</v>
      </c>
      <c r="H783" s="9">
        <v>33.333333000000003</v>
      </c>
      <c r="I783" s="9">
        <v>16.935483999999999</v>
      </c>
      <c r="J783" s="9">
        <v>2</v>
      </c>
      <c r="K783" s="9">
        <v>12</v>
      </c>
      <c r="L783" s="9">
        <v>16</v>
      </c>
      <c r="M783" s="9">
        <v>18.763884000000001</v>
      </c>
      <c r="N783" s="9">
        <v>21.75</v>
      </c>
      <c r="O783" s="9">
        <v>0</v>
      </c>
      <c r="P783" s="9">
        <v>33.333333000000003</v>
      </c>
      <c r="Q783" s="9">
        <v>0.88109499999999996</v>
      </c>
      <c r="R783" s="9">
        <v>16.935483999999999</v>
      </c>
      <c r="S783" s="9" t="s">
        <v>1059</v>
      </c>
      <c r="T783" s="9">
        <v>2725.5507870000001</v>
      </c>
      <c r="U783" s="9">
        <v>301054.140067</v>
      </c>
      <c r="V783" t="s">
        <v>935</v>
      </c>
    </row>
    <row r="784" spans="1:22" x14ac:dyDescent="0.25">
      <c r="A784" s="70" t="e">
        <f>VLOOKUP(B784,'Lake Assessments'!$D$2:$E$52,2,0)</f>
        <v>#N/A</v>
      </c>
      <c r="B784">
        <v>62001600</v>
      </c>
      <c r="C784" t="s">
        <v>1035</v>
      </c>
      <c r="D784" t="s">
        <v>878</v>
      </c>
      <c r="E784" s="107">
        <v>34904</v>
      </c>
      <c r="F784" s="9">
        <v>9</v>
      </c>
      <c r="G784" s="9">
        <v>15.333333</v>
      </c>
      <c r="H784" s="9">
        <v>-18.181818</v>
      </c>
      <c r="I784" s="9">
        <v>-13.857678</v>
      </c>
      <c r="J784" s="9">
        <v>1</v>
      </c>
      <c r="K784" s="9">
        <v>9</v>
      </c>
      <c r="L784" s="9">
        <v>9</v>
      </c>
      <c r="M784" s="9">
        <v>15.333333</v>
      </c>
      <c r="N784" s="9">
        <v>15.333333</v>
      </c>
      <c r="O784" s="9">
        <v>-18.181818</v>
      </c>
      <c r="P784" s="9">
        <v>-18.181818</v>
      </c>
      <c r="Q784" s="9">
        <v>-13.857678</v>
      </c>
      <c r="R784" s="9">
        <v>-13.857678</v>
      </c>
      <c r="S784" s="9" t="s">
        <v>1059</v>
      </c>
      <c r="T784" s="9">
        <v>2942.891588</v>
      </c>
      <c r="U784" s="9">
        <v>347068.69950500003</v>
      </c>
      <c r="V784" t="s">
        <v>932</v>
      </c>
    </row>
    <row r="785" spans="1:22" x14ac:dyDescent="0.25">
      <c r="A785" s="70" t="e">
        <f>VLOOKUP(B785,'Lake Assessments'!$D$2:$E$52,2,0)</f>
        <v>#N/A</v>
      </c>
      <c r="B785">
        <v>62001000</v>
      </c>
      <c r="C785" t="s">
        <v>1478</v>
      </c>
      <c r="D785" t="s">
        <v>878</v>
      </c>
      <c r="E785" s="107">
        <v>35247</v>
      </c>
      <c r="F785" s="9">
        <v>11</v>
      </c>
      <c r="G785" s="9">
        <v>16.583124000000002</v>
      </c>
      <c r="H785" s="9">
        <v>0</v>
      </c>
      <c r="I785" s="9">
        <v>-6.8363820000000004</v>
      </c>
      <c r="J785" s="9">
        <v>1</v>
      </c>
      <c r="K785" s="9">
        <v>11</v>
      </c>
      <c r="L785" s="9">
        <v>11</v>
      </c>
      <c r="M785" s="9">
        <v>16.583124000000002</v>
      </c>
      <c r="N785" s="9">
        <v>16.583124000000002</v>
      </c>
      <c r="O785" s="9">
        <v>0</v>
      </c>
      <c r="P785" s="9">
        <v>0</v>
      </c>
      <c r="Q785" s="9">
        <v>-6.8363820000000004</v>
      </c>
      <c r="R785" s="9">
        <v>-6.8363820000000004</v>
      </c>
      <c r="S785" s="9" t="s">
        <v>1059</v>
      </c>
      <c r="T785" s="9">
        <v>4878.4285730000001</v>
      </c>
      <c r="U785" s="9">
        <v>324308.68347500003</v>
      </c>
      <c r="V785" t="s">
        <v>935</v>
      </c>
    </row>
    <row r="786" spans="1:22" x14ac:dyDescent="0.25">
      <c r="A786" s="70" t="e">
        <f>VLOOKUP(B786,'Lake Assessments'!$D$2:$E$52,2,0)</f>
        <v>#N/A</v>
      </c>
      <c r="B786">
        <v>2000300</v>
      </c>
      <c r="C786" t="s">
        <v>893</v>
      </c>
      <c r="D786" t="s">
        <v>878</v>
      </c>
      <c r="E786" s="107">
        <v>37417</v>
      </c>
      <c r="F786" s="9">
        <v>27</v>
      </c>
      <c r="G786" s="9">
        <v>30.407114</v>
      </c>
      <c r="H786" s="9">
        <v>125</v>
      </c>
      <c r="I786" s="9">
        <v>63.479107999999997</v>
      </c>
      <c r="J786" s="9">
        <v>1</v>
      </c>
      <c r="K786" s="9">
        <v>27</v>
      </c>
      <c r="L786" s="9">
        <v>27</v>
      </c>
      <c r="M786" s="9">
        <v>30.407114</v>
      </c>
      <c r="N786" s="9">
        <v>30.407114</v>
      </c>
      <c r="O786" s="9">
        <v>125</v>
      </c>
      <c r="P786" s="9">
        <v>125</v>
      </c>
      <c r="Q786" s="9">
        <v>63.479107999999997</v>
      </c>
      <c r="R786" s="9">
        <v>63.479107999999997</v>
      </c>
      <c r="S786" s="9" t="s">
        <v>1059</v>
      </c>
      <c r="T786" s="9">
        <v>6753.500282</v>
      </c>
      <c r="U786" s="9">
        <v>1223017.606528</v>
      </c>
      <c r="V786" t="s">
        <v>935</v>
      </c>
    </row>
    <row r="787" spans="1:22" x14ac:dyDescent="0.25">
      <c r="A787" s="70" t="e">
        <f>VLOOKUP(B787,'Lake Assessments'!$D$2:$E$52,2,0)</f>
        <v>#N/A</v>
      </c>
      <c r="B787">
        <v>19000504</v>
      </c>
      <c r="C787" t="s">
        <v>1479</v>
      </c>
      <c r="D787" t="s">
        <v>878</v>
      </c>
      <c r="E787" s="107">
        <v>40968</v>
      </c>
      <c r="F787" s="9">
        <v>2</v>
      </c>
      <c r="G787" s="9">
        <v>10.606602000000001</v>
      </c>
      <c r="H787" s="9">
        <v>-83.333332999999996</v>
      </c>
      <c r="I787" s="9">
        <v>-42.975259999999999</v>
      </c>
      <c r="J787" s="9">
        <v>1</v>
      </c>
      <c r="K787" s="9">
        <v>2</v>
      </c>
      <c r="L787" s="9">
        <v>2</v>
      </c>
      <c r="M787" s="9">
        <v>10.606602000000001</v>
      </c>
      <c r="N787" s="9">
        <v>10.606602000000001</v>
      </c>
      <c r="O787" s="9">
        <v>-83.333332999999996</v>
      </c>
      <c r="P787" s="9">
        <v>-83.333332999999996</v>
      </c>
      <c r="Q787" s="9">
        <v>-42.975259999999999</v>
      </c>
      <c r="R787" s="9">
        <v>-42.975259999999999</v>
      </c>
      <c r="S787" s="9" t="s">
        <v>1059</v>
      </c>
      <c r="T787" s="9">
        <v>22235.404229</v>
      </c>
      <c r="U787" s="9">
        <v>1870380.3786180001</v>
      </c>
      <c r="V787" t="s">
        <v>932</v>
      </c>
    </row>
    <row r="788" spans="1:22" x14ac:dyDescent="0.25">
      <c r="A788" s="70" t="e">
        <f>VLOOKUP(B788,'Lake Assessments'!$D$2:$E$52,2,0)</f>
        <v>#N/A</v>
      </c>
      <c r="B788">
        <v>82016300</v>
      </c>
      <c r="C788" t="s">
        <v>984</v>
      </c>
      <c r="D788" t="s">
        <v>878</v>
      </c>
      <c r="E788" s="107">
        <v>39972</v>
      </c>
      <c r="F788" s="9">
        <v>15</v>
      </c>
      <c r="G788" s="9">
        <v>20.655911</v>
      </c>
      <c r="H788" s="9">
        <v>25</v>
      </c>
      <c r="I788" s="9">
        <v>11.053286</v>
      </c>
      <c r="J788" s="9">
        <v>2</v>
      </c>
      <c r="K788" s="9">
        <v>10</v>
      </c>
      <c r="L788" s="9">
        <v>15</v>
      </c>
      <c r="M788" s="9">
        <v>15.811388000000001</v>
      </c>
      <c r="N788" s="9">
        <v>20.655911</v>
      </c>
      <c r="O788" s="9">
        <v>-16.666667</v>
      </c>
      <c r="P788" s="9">
        <v>25</v>
      </c>
      <c r="Q788" s="9">
        <v>-14.992535999999999</v>
      </c>
      <c r="R788" s="9">
        <v>11.053286</v>
      </c>
      <c r="S788" s="9" t="s">
        <v>1059</v>
      </c>
      <c r="T788" s="9">
        <v>6835.4380760000004</v>
      </c>
      <c r="U788" s="9">
        <v>1735912.665359</v>
      </c>
      <c r="V788" t="s">
        <v>935</v>
      </c>
    </row>
    <row r="789" spans="1:22" x14ac:dyDescent="0.25">
      <c r="A789" s="70" t="e">
        <f>VLOOKUP(B789,'Lake Assessments'!$D$2:$E$52,2,0)</f>
        <v>#N/A</v>
      </c>
      <c r="B789">
        <v>2000400</v>
      </c>
      <c r="C789" t="s">
        <v>1480</v>
      </c>
      <c r="D789" t="s">
        <v>878</v>
      </c>
      <c r="E789" s="107">
        <v>42200</v>
      </c>
      <c r="F789" s="9">
        <v>9</v>
      </c>
      <c r="G789" s="9">
        <v>11.666667</v>
      </c>
      <c r="H789" s="9">
        <v>-30.769231000000001</v>
      </c>
      <c r="I789" s="9">
        <v>-37.611407999999997</v>
      </c>
      <c r="J789" s="9">
        <v>11</v>
      </c>
      <c r="K789" s="9">
        <v>9</v>
      </c>
      <c r="L789" s="9">
        <v>16</v>
      </c>
      <c r="M789" s="9">
        <v>11.666667</v>
      </c>
      <c r="N789" s="9">
        <v>21.25</v>
      </c>
      <c r="O789" s="9">
        <v>-30.769231000000001</v>
      </c>
      <c r="P789" s="9">
        <v>33.333333000000003</v>
      </c>
      <c r="Q789" s="9">
        <v>-37.611407999999997</v>
      </c>
      <c r="R789" s="9">
        <v>14.247312000000001</v>
      </c>
      <c r="S789" s="9" t="s">
        <v>1059</v>
      </c>
      <c r="T789" s="9">
        <v>13163.781698999999</v>
      </c>
      <c r="U789" s="9">
        <v>2233037.1410229998</v>
      </c>
      <c r="V789" t="s">
        <v>932</v>
      </c>
    </row>
    <row r="790" spans="1:22" x14ac:dyDescent="0.25">
      <c r="A790" s="70" t="e">
        <f>VLOOKUP(B790,'Lake Assessments'!$D$2:$E$52,2,0)</f>
        <v>#N/A</v>
      </c>
      <c r="B790">
        <v>13005400</v>
      </c>
      <c r="C790" t="s">
        <v>1481</v>
      </c>
      <c r="D790" t="s">
        <v>878</v>
      </c>
      <c r="E790" s="107">
        <v>36699</v>
      </c>
      <c r="F790" s="9">
        <v>13</v>
      </c>
      <c r="G790" s="9">
        <v>21.078607000000002</v>
      </c>
      <c r="H790" s="9">
        <v>8.3333329999999997</v>
      </c>
      <c r="I790" s="9">
        <v>13.325847</v>
      </c>
      <c r="J790" s="9">
        <v>1</v>
      </c>
      <c r="K790" s="9">
        <v>13</v>
      </c>
      <c r="L790" s="9">
        <v>13</v>
      </c>
      <c r="M790" s="9">
        <v>21.078607000000002</v>
      </c>
      <c r="N790" s="9">
        <v>21.078607000000002</v>
      </c>
      <c r="O790" s="9">
        <v>8.3333329999999997</v>
      </c>
      <c r="P790" s="9">
        <v>8.3333329999999997</v>
      </c>
      <c r="Q790" s="9">
        <v>13.325847</v>
      </c>
      <c r="R790" s="9">
        <v>13.325847</v>
      </c>
      <c r="S790" s="9" t="s">
        <v>1059</v>
      </c>
      <c r="T790" s="9">
        <v>1676.000223</v>
      </c>
      <c r="U790" s="9">
        <v>149852.13498900001</v>
      </c>
      <c r="V790" t="s">
        <v>935</v>
      </c>
    </row>
    <row r="791" spans="1:22" x14ac:dyDescent="0.25">
      <c r="A791" s="70" t="e">
        <f>VLOOKUP(B791,'Lake Assessments'!$D$2:$E$52,2,0)</f>
        <v>#N/A</v>
      </c>
      <c r="B791">
        <v>13005300</v>
      </c>
      <c r="C791" t="s">
        <v>1483</v>
      </c>
      <c r="D791" t="s">
        <v>878</v>
      </c>
      <c r="E791" s="107">
        <v>42202</v>
      </c>
      <c r="F791" s="9">
        <v>17</v>
      </c>
      <c r="G791" s="9">
        <v>22.798349000000002</v>
      </c>
      <c r="H791" s="9">
        <v>41.666666999999997</v>
      </c>
      <c r="I791" s="9">
        <v>22.571767000000001</v>
      </c>
      <c r="J791" s="9">
        <v>3</v>
      </c>
      <c r="K791" s="9">
        <v>17</v>
      </c>
      <c r="L791" s="9">
        <v>18</v>
      </c>
      <c r="M791" s="9">
        <v>22.798349000000002</v>
      </c>
      <c r="N791" s="9">
        <v>22.863119000000001</v>
      </c>
      <c r="O791" s="9">
        <v>38.461537999999997</v>
      </c>
      <c r="P791" s="9">
        <v>50</v>
      </c>
      <c r="Q791" s="9">
        <v>22.26267</v>
      </c>
      <c r="R791" s="9">
        <v>22.919996000000001</v>
      </c>
      <c r="S791" s="9" t="s">
        <v>1059</v>
      </c>
      <c r="T791" s="9">
        <v>5219.448969</v>
      </c>
      <c r="U791" s="9">
        <v>881496.81040299998</v>
      </c>
      <c r="V791" t="s">
        <v>935</v>
      </c>
    </row>
    <row r="792" spans="1:22" x14ac:dyDescent="0.25">
      <c r="A792" s="70" t="e">
        <f>VLOOKUP(B792,'Lake Assessments'!$D$2:$E$52,2,0)</f>
        <v>#N/A</v>
      </c>
      <c r="B792">
        <v>82014600</v>
      </c>
      <c r="C792" t="s">
        <v>411</v>
      </c>
      <c r="D792" t="s">
        <v>878</v>
      </c>
      <c r="E792" s="107">
        <v>40780</v>
      </c>
      <c r="F792" s="9">
        <v>12</v>
      </c>
      <c r="G792" s="9">
        <v>20.207259000000001</v>
      </c>
      <c r="H792" s="9">
        <v>9.0909089999999999</v>
      </c>
      <c r="I792" s="9">
        <v>13.523929000000001</v>
      </c>
      <c r="J792" s="9">
        <v>3</v>
      </c>
      <c r="K792" s="9">
        <v>11</v>
      </c>
      <c r="L792" s="9">
        <v>12</v>
      </c>
      <c r="M792" s="9">
        <v>18.090681</v>
      </c>
      <c r="N792" s="9">
        <v>20.207259000000001</v>
      </c>
      <c r="O792" s="9">
        <v>0</v>
      </c>
      <c r="P792" s="9">
        <v>9.0909089999999999</v>
      </c>
      <c r="Q792" s="9">
        <v>1.6330370000000001</v>
      </c>
      <c r="R792" s="9">
        <v>13.523929000000001</v>
      </c>
      <c r="S792" s="9" t="s">
        <v>1059</v>
      </c>
      <c r="T792" s="9">
        <v>3354.592807</v>
      </c>
      <c r="U792" s="9">
        <v>507692.39497199998</v>
      </c>
      <c r="V792" t="s">
        <v>935</v>
      </c>
    </row>
    <row r="793" spans="1:22" x14ac:dyDescent="0.25">
      <c r="A793" s="70" t="e">
        <f>VLOOKUP(B793,'Lake Assessments'!$D$2:$E$52,2,0)</f>
        <v>#N/A</v>
      </c>
      <c r="B793">
        <v>82016200</v>
      </c>
      <c r="C793" t="s">
        <v>1088</v>
      </c>
      <c r="D793" t="s">
        <v>878</v>
      </c>
      <c r="E793" s="107">
        <v>39272</v>
      </c>
      <c r="F793" s="9">
        <v>3</v>
      </c>
      <c r="G793" s="9">
        <v>8.6602540000000001</v>
      </c>
      <c r="H793" s="9">
        <v>-75</v>
      </c>
      <c r="I793" s="9">
        <v>-53.439494000000003</v>
      </c>
      <c r="J793" s="9">
        <v>2</v>
      </c>
      <c r="K793" s="9">
        <v>3</v>
      </c>
      <c r="L793" s="9">
        <v>6</v>
      </c>
      <c r="M793" s="9">
        <v>8.6602540000000001</v>
      </c>
      <c r="N793" s="9">
        <v>11.022703999999999</v>
      </c>
      <c r="O793" s="9">
        <v>-75</v>
      </c>
      <c r="P793" s="9">
        <v>-50</v>
      </c>
      <c r="Q793" s="9">
        <v>-53.439494000000003</v>
      </c>
      <c r="R793" s="9">
        <v>-40.738151000000002</v>
      </c>
      <c r="S793" s="9" t="s">
        <v>1059</v>
      </c>
      <c r="T793" s="9">
        <v>1369.3125460000001</v>
      </c>
      <c r="U793" s="9">
        <v>119700.67421700001</v>
      </c>
      <c r="V793" t="s">
        <v>932</v>
      </c>
    </row>
    <row r="794" spans="1:22" x14ac:dyDescent="0.25">
      <c r="A794" s="70" t="e">
        <f>VLOOKUP(B794,'Lake Assessments'!$D$2:$E$52,2,0)</f>
        <v>#N/A</v>
      </c>
      <c r="B794">
        <v>13005901</v>
      </c>
      <c r="C794" t="s">
        <v>1484</v>
      </c>
      <c r="D794" t="s">
        <v>1485</v>
      </c>
      <c r="E794" s="107">
        <v>41842</v>
      </c>
      <c r="F794" s="9">
        <v>18</v>
      </c>
      <c r="G794" s="9">
        <v>20.270394</v>
      </c>
      <c r="H794" s="9">
        <v>50</v>
      </c>
      <c r="I794" s="9">
        <v>13.242426999999999</v>
      </c>
      <c r="J794" s="9">
        <v>3</v>
      </c>
      <c r="K794" s="9">
        <v>15</v>
      </c>
      <c r="L794" s="9">
        <v>23</v>
      </c>
      <c r="M794" s="9">
        <v>20.270394</v>
      </c>
      <c r="N794" s="9">
        <v>26.064302000000001</v>
      </c>
      <c r="O794" s="9">
        <v>36.363636</v>
      </c>
      <c r="P794" s="9">
        <v>109.090909</v>
      </c>
      <c r="Q794" s="9">
        <v>13.242426999999999</v>
      </c>
      <c r="R794" s="9">
        <v>46.428662000000003</v>
      </c>
      <c r="S794" s="9" t="s">
        <v>1059</v>
      </c>
      <c r="T794" s="9">
        <v>14303.201482</v>
      </c>
      <c r="U794" s="9">
        <v>1211252.1811160001</v>
      </c>
      <c r="V794" t="s">
        <v>935</v>
      </c>
    </row>
    <row r="795" spans="1:22" x14ac:dyDescent="0.25">
      <c r="A795" s="70" t="e">
        <f>VLOOKUP(B795,'Lake Assessments'!$D$2:$E$52,2,0)</f>
        <v>#N/A</v>
      </c>
      <c r="B795">
        <v>82010300</v>
      </c>
      <c r="C795" t="s">
        <v>1235</v>
      </c>
      <c r="D795" t="s">
        <v>878</v>
      </c>
      <c r="E795" s="107">
        <v>40714</v>
      </c>
      <c r="F795" s="9">
        <v>14</v>
      </c>
      <c r="G795" s="9">
        <v>21.380898999999999</v>
      </c>
      <c r="H795" s="9">
        <v>27.272727</v>
      </c>
      <c r="I795" s="9">
        <v>20.117412000000002</v>
      </c>
      <c r="J795" s="9">
        <v>3</v>
      </c>
      <c r="K795" s="9">
        <v>14</v>
      </c>
      <c r="L795" s="9">
        <v>16</v>
      </c>
      <c r="M795" s="9">
        <v>21.380898999999999</v>
      </c>
      <c r="N795" s="9">
        <v>24</v>
      </c>
      <c r="O795" s="9">
        <v>27.272727</v>
      </c>
      <c r="P795" s="9">
        <v>45.454545000000003</v>
      </c>
      <c r="Q795" s="9">
        <v>20.117412000000002</v>
      </c>
      <c r="R795" s="9">
        <v>34.831460999999997</v>
      </c>
      <c r="S795" s="9" t="s">
        <v>1059</v>
      </c>
      <c r="T795" s="9">
        <v>3129.2440379999998</v>
      </c>
      <c r="U795" s="9">
        <v>352622.67906599998</v>
      </c>
      <c r="V795" t="s">
        <v>935</v>
      </c>
    </row>
    <row r="796" spans="1:22" x14ac:dyDescent="0.25">
      <c r="A796" s="70" t="e">
        <f>VLOOKUP(B796,'Lake Assessments'!$D$2:$E$52,2,0)</f>
        <v>#N/A</v>
      </c>
      <c r="B796">
        <v>82014000</v>
      </c>
      <c r="C796" t="s">
        <v>1486</v>
      </c>
      <c r="D796" t="s">
        <v>878</v>
      </c>
      <c r="E796" s="107">
        <v>37818</v>
      </c>
      <c r="F796" s="9">
        <v>6</v>
      </c>
      <c r="G796" s="9">
        <v>15.921683</v>
      </c>
      <c r="H796" s="9">
        <v>-45.454545000000003</v>
      </c>
      <c r="I796" s="9">
        <v>-10.552341</v>
      </c>
      <c r="J796" s="9">
        <v>1</v>
      </c>
      <c r="K796" s="9">
        <v>6</v>
      </c>
      <c r="L796" s="9">
        <v>6</v>
      </c>
      <c r="M796" s="9">
        <v>15.921683</v>
      </c>
      <c r="N796" s="9">
        <v>15.921683</v>
      </c>
      <c r="O796" s="9">
        <v>-45.454545000000003</v>
      </c>
      <c r="P796" s="9">
        <v>-45.454545000000003</v>
      </c>
      <c r="Q796" s="9">
        <v>-10.552341</v>
      </c>
      <c r="R796" s="9">
        <v>-10.552341</v>
      </c>
      <c r="S796" s="9" t="s">
        <v>1059</v>
      </c>
      <c r="T796" s="9">
        <v>4649.5038910000003</v>
      </c>
      <c r="U796" s="9">
        <v>1448574.9039739999</v>
      </c>
      <c r="V796" t="s">
        <v>932</v>
      </c>
    </row>
    <row r="797" spans="1:22" x14ac:dyDescent="0.25">
      <c r="A797" s="70" t="e">
        <f>VLOOKUP(B797,'Lake Assessments'!$D$2:$E$52,2,0)</f>
        <v>#N/A</v>
      </c>
      <c r="B797">
        <v>82010100</v>
      </c>
      <c r="C797" t="s">
        <v>1487</v>
      </c>
      <c r="D797" t="s">
        <v>878</v>
      </c>
      <c r="E797" s="107">
        <v>40673</v>
      </c>
      <c r="F797" s="9">
        <v>17</v>
      </c>
      <c r="G797" s="9">
        <v>21.585671000000001</v>
      </c>
      <c r="H797" s="9">
        <v>41.666666999999997</v>
      </c>
      <c r="I797" s="9">
        <v>16.051993</v>
      </c>
      <c r="J797" s="9">
        <v>2</v>
      </c>
      <c r="K797" s="9">
        <v>17</v>
      </c>
      <c r="L797" s="9">
        <v>17</v>
      </c>
      <c r="M797" s="9">
        <v>21.585671000000001</v>
      </c>
      <c r="N797" s="9">
        <v>24.981169000000001</v>
      </c>
      <c r="O797" s="9">
        <v>41.666666999999997</v>
      </c>
      <c r="P797" s="9">
        <v>41.666666999999997</v>
      </c>
      <c r="Q797" s="9">
        <v>16.051993</v>
      </c>
      <c r="R797" s="9">
        <v>34.307361999999998</v>
      </c>
      <c r="S797" s="9" t="s">
        <v>1059</v>
      </c>
      <c r="T797" s="9">
        <v>5511.271076</v>
      </c>
      <c r="U797" s="9">
        <v>635599.03754299995</v>
      </c>
      <c r="V797" t="s">
        <v>935</v>
      </c>
    </row>
    <row r="798" spans="1:22" x14ac:dyDescent="0.25">
      <c r="A798" s="70" t="e">
        <f>VLOOKUP(B798,'Lake Assessments'!$D$2:$E$52,2,0)</f>
        <v>#N/A</v>
      </c>
      <c r="B798">
        <v>82011800</v>
      </c>
      <c r="C798" t="s">
        <v>615</v>
      </c>
      <c r="D798" t="s">
        <v>878</v>
      </c>
      <c r="E798" s="107">
        <v>36320</v>
      </c>
      <c r="F798" s="9">
        <v>10</v>
      </c>
      <c r="G798" s="9">
        <v>18.34121</v>
      </c>
      <c r="H798" s="9">
        <v>-16.666667</v>
      </c>
      <c r="I798" s="9">
        <v>-1.3913420000000001</v>
      </c>
      <c r="J798" s="9">
        <v>1</v>
      </c>
      <c r="K798" s="9">
        <v>10</v>
      </c>
      <c r="L798" s="9">
        <v>10</v>
      </c>
      <c r="M798" s="9">
        <v>18.34121</v>
      </c>
      <c r="N798" s="9">
        <v>18.34121</v>
      </c>
      <c r="O798" s="9">
        <v>-16.666667</v>
      </c>
      <c r="P798" s="9">
        <v>-16.666667</v>
      </c>
      <c r="Q798" s="9">
        <v>-1.3913420000000001</v>
      </c>
      <c r="R798" s="9">
        <v>-1.3913420000000001</v>
      </c>
      <c r="S798" s="9" t="s">
        <v>1059</v>
      </c>
      <c r="T798" s="9">
        <v>2492.6666329999998</v>
      </c>
      <c r="U798" s="9">
        <v>254221.51686500001</v>
      </c>
      <c r="V798" t="s">
        <v>932</v>
      </c>
    </row>
    <row r="799" spans="1:22" x14ac:dyDescent="0.25">
      <c r="A799" s="70" t="e">
        <f>VLOOKUP(B799,'Lake Assessments'!$D$2:$E$52,2,0)</f>
        <v>#N/A</v>
      </c>
      <c r="B799">
        <v>82010400</v>
      </c>
      <c r="C799" t="s">
        <v>1488</v>
      </c>
      <c r="D799" t="s">
        <v>878</v>
      </c>
      <c r="E799" s="107">
        <v>39636</v>
      </c>
      <c r="F799" s="9">
        <v>28</v>
      </c>
      <c r="G799" s="9">
        <v>32.126980000000003</v>
      </c>
      <c r="H799" s="9">
        <v>133.33333300000001</v>
      </c>
      <c r="I799" s="9">
        <v>72.725700000000003</v>
      </c>
      <c r="J799" s="9">
        <v>3</v>
      </c>
      <c r="K799" s="9">
        <v>18</v>
      </c>
      <c r="L799" s="9">
        <v>28</v>
      </c>
      <c r="M799" s="9">
        <v>25.220141999999999</v>
      </c>
      <c r="N799" s="9">
        <v>32.126980000000003</v>
      </c>
      <c r="O799" s="9">
        <v>50</v>
      </c>
      <c r="P799" s="9">
        <v>133.33333300000001</v>
      </c>
      <c r="Q799" s="9">
        <v>35.592160999999997</v>
      </c>
      <c r="R799" s="9">
        <v>72.725700000000003</v>
      </c>
      <c r="S799" s="9" t="s">
        <v>1059</v>
      </c>
      <c r="T799" s="9">
        <v>3236.1740589999999</v>
      </c>
      <c r="U799" s="9">
        <v>618152.71055299998</v>
      </c>
      <c r="V799" t="s">
        <v>935</v>
      </c>
    </row>
    <row r="800" spans="1:22" x14ac:dyDescent="0.25">
      <c r="A800" s="70" t="e">
        <f>VLOOKUP(B800,'Lake Assessments'!$D$2:$E$52,2,0)</f>
        <v>#N/A</v>
      </c>
      <c r="B800">
        <v>82015300</v>
      </c>
      <c r="C800" t="s">
        <v>1489</v>
      </c>
      <c r="D800" t="s">
        <v>878</v>
      </c>
      <c r="E800" s="107">
        <v>36381</v>
      </c>
      <c r="F800" s="9">
        <v>18</v>
      </c>
      <c r="G800" s="9">
        <v>24.984439999999999</v>
      </c>
      <c r="H800" s="9">
        <v>50</v>
      </c>
      <c r="I800" s="9">
        <v>34.324944000000002</v>
      </c>
      <c r="J800" s="9">
        <v>1</v>
      </c>
      <c r="K800" s="9">
        <v>18</v>
      </c>
      <c r="L800" s="9">
        <v>18</v>
      </c>
      <c r="M800" s="9">
        <v>24.984439999999999</v>
      </c>
      <c r="N800" s="9">
        <v>24.984439999999999</v>
      </c>
      <c r="O800" s="9">
        <v>50</v>
      </c>
      <c r="P800" s="9">
        <v>50</v>
      </c>
      <c r="Q800" s="9">
        <v>34.324944000000002</v>
      </c>
      <c r="R800" s="9">
        <v>34.324944000000002</v>
      </c>
      <c r="S800" s="9" t="s">
        <v>1059</v>
      </c>
      <c r="T800" s="9">
        <v>4035.7899040000002</v>
      </c>
      <c r="U800" s="9">
        <v>538793.25693499995</v>
      </c>
      <c r="V800" t="s">
        <v>935</v>
      </c>
    </row>
    <row r="801" spans="1:22" x14ac:dyDescent="0.25">
      <c r="A801" s="70" t="e">
        <f>VLOOKUP(B801,'Lake Assessments'!$D$2:$E$52,2,0)</f>
        <v>#N/A</v>
      </c>
      <c r="B801">
        <v>19000501</v>
      </c>
      <c r="C801" t="s">
        <v>1490</v>
      </c>
      <c r="D801" t="s">
        <v>878</v>
      </c>
      <c r="E801" s="107">
        <v>37102</v>
      </c>
      <c r="F801" s="9">
        <v>6</v>
      </c>
      <c r="G801" s="9">
        <v>9.7979590000000005</v>
      </c>
      <c r="H801" s="9">
        <v>20</v>
      </c>
      <c r="I801" s="9">
        <v>22.474487</v>
      </c>
      <c r="J801" s="9">
        <v>1</v>
      </c>
      <c r="K801" s="9">
        <v>6</v>
      </c>
      <c r="L801" s="9">
        <v>6</v>
      </c>
      <c r="M801" s="9">
        <v>9.7979590000000005</v>
      </c>
      <c r="N801" s="9">
        <v>9.7979590000000005</v>
      </c>
      <c r="O801" s="9">
        <v>20</v>
      </c>
      <c r="P801" s="9">
        <v>20</v>
      </c>
      <c r="Q801" s="9">
        <v>22.474487</v>
      </c>
      <c r="R801" s="9">
        <v>22.474487</v>
      </c>
      <c r="S801" s="9" t="s">
        <v>931</v>
      </c>
      <c r="T801" s="9">
        <v>29553.563833</v>
      </c>
      <c r="U801" s="9">
        <v>6046692.237768</v>
      </c>
      <c r="V801" t="s">
        <v>935</v>
      </c>
    </row>
    <row r="802" spans="1:22" x14ac:dyDescent="0.25">
      <c r="A802" s="70" t="e">
        <f>VLOOKUP(B802,'Lake Assessments'!$D$2:$E$52,2,0)</f>
        <v>#N/A</v>
      </c>
      <c r="B802">
        <v>82009100</v>
      </c>
      <c r="C802" t="s">
        <v>1491</v>
      </c>
      <c r="D802" t="s">
        <v>878</v>
      </c>
      <c r="E802" s="107">
        <v>40049</v>
      </c>
      <c r="F802" s="9">
        <v>10</v>
      </c>
      <c r="G802" s="9">
        <v>18.024982999999999</v>
      </c>
      <c r="H802" s="9">
        <v>-16.666667</v>
      </c>
      <c r="I802" s="9">
        <v>-3.091491</v>
      </c>
      <c r="J802" s="9">
        <v>2</v>
      </c>
      <c r="K802" s="9">
        <v>10</v>
      </c>
      <c r="L802" s="9">
        <v>11</v>
      </c>
      <c r="M802" s="9">
        <v>17.487658</v>
      </c>
      <c r="N802" s="9">
        <v>18.024982999999999</v>
      </c>
      <c r="O802" s="9">
        <v>-16.666667</v>
      </c>
      <c r="P802" s="9">
        <v>-8.3333329999999997</v>
      </c>
      <c r="Q802" s="9">
        <v>-5.9803329999999999</v>
      </c>
      <c r="R802" s="9">
        <v>-3.091491</v>
      </c>
      <c r="S802" s="9" t="s">
        <v>1059</v>
      </c>
      <c r="T802" s="9">
        <v>3075.8021549999999</v>
      </c>
      <c r="U802" s="9">
        <v>422680.39045399998</v>
      </c>
      <c r="V802" t="s">
        <v>932</v>
      </c>
    </row>
    <row r="803" spans="1:22" x14ac:dyDescent="0.25">
      <c r="A803" s="70" t="e">
        <f>VLOOKUP(B803,'Lake Assessments'!$D$2:$E$52,2,0)</f>
        <v>#N/A</v>
      </c>
      <c r="B803">
        <v>82015900</v>
      </c>
      <c r="C803" t="s">
        <v>1492</v>
      </c>
      <c r="D803" t="s">
        <v>878</v>
      </c>
      <c r="E803" s="107">
        <v>40007</v>
      </c>
      <c r="F803" s="9">
        <v>24</v>
      </c>
      <c r="G803" s="9">
        <v>27.148510999999999</v>
      </c>
      <c r="H803" s="9">
        <v>100</v>
      </c>
      <c r="I803" s="9">
        <v>45.959738000000002</v>
      </c>
      <c r="J803" s="9">
        <v>2</v>
      </c>
      <c r="K803" s="9">
        <v>22</v>
      </c>
      <c r="L803" s="9">
        <v>24</v>
      </c>
      <c r="M803" s="9">
        <v>27.148510999999999</v>
      </c>
      <c r="N803" s="9">
        <v>27.289691999999999</v>
      </c>
      <c r="O803" s="9">
        <v>83.333332999999996</v>
      </c>
      <c r="P803" s="9">
        <v>100</v>
      </c>
      <c r="Q803" s="9">
        <v>45.959738000000002</v>
      </c>
      <c r="R803" s="9">
        <v>46.718772999999999</v>
      </c>
      <c r="S803" s="9" t="s">
        <v>1059</v>
      </c>
      <c r="T803" s="9">
        <v>25284.938934999998</v>
      </c>
      <c r="U803" s="9">
        <v>9190147.8924940005</v>
      </c>
      <c r="V803" t="s">
        <v>935</v>
      </c>
    </row>
    <row r="804" spans="1:22" x14ac:dyDescent="0.25">
      <c r="A804" s="70" t="e">
        <f>VLOOKUP(B804,'Lake Assessments'!$D$2:$E$52,2,0)</f>
        <v>#N/A</v>
      </c>
      <c r="B804">
        <v>82008700</v>
      </c>
      <c r="C804" t="s">
        <v>1493</v>
      </c>
      <c r="D804" t="s">
        <v>878</v>
      </c>
      <c r="E804" s="107">
        <v>38938</v>
      </c>
      <c r="F804" s="9">
        <v>10</v>
      </c>
      <c r="G804" s="9">
        <v>16.127616</v>
      </c>
      <c r="H804" s="9">
        <v>100</v>
      </c>
      <c r="I804" s="9">
        <v>101.595201</v>
      </c>
      <c r="J804" s="9">
        <v>1</v>
      </c>
      <c r="K804" s="9">
        <v>10</v>
      </c>
      <c r="L804" s="9">
        <v>10</v>
      </c>
      <c r="M804" s="9">
        <v>16.127616</v>
      </c>
      <c r="N804" s="9">
        <v>16.127616</v>
      </c>
      <c r="O804" s="9">
        <v>100</v>
      </c>
      <c r="P804" s="9">
        <v>100</v>
      </c>
      <c r="Q804" s="9">
        <v>101.595201</v>
      </c>
      <c r="R804" s="9">
        <v>101.595201</v>
      </c>
      <c r="S804" s="9" t="s">
        <v>931</v>
      </c>
      <c r="T804" s="9">
        <v>1510.9514280000001</v>
      </c>
      <c r="U804" s="9">
        <v>110000.301676</v>
      </c>
      <c r="V804" t="s">
        <v>935</v>
      </c>
    </row>
    <row r="805" spans="1:22" x14ac:dyDescent="0.25">
      <c r="A805" s="70" t="e">
        <f>VLOOKUP(B805,'Lake Assessments'!$D$2:$E$52,2,0)</f>
        <v>#N/A</v>
      </c>
      <c r="B805">
        <v>82009200</v>
      </c>
      <c r="C805" t="s">
        <v>1288</v>
      </c>
      <c r="D805" t="s">
        <v>878</v>
      </c>
      <c r="E805" s="107">
        <v>35618</v>
      </c>
      <c r="F805" s="9">
        <v>5</v>
      </c>
      <c r="G805" s="9">
        <v>10.733126</v>
      </c>
      <c r="H805" s="9">
        <v>-58.333333000000003</v>
      </c>
      <c r="I805" s="9">
        <v>-42.295020000000001</v>
      </c>
      <c r="J805" s="9">
        <v>1</v>
      </c>
      <c r="K805" s="9">
        <v>5</v>
      </c>
      <c r="L805" s="9">
        <v>5</v>
      </c>
      <c r="M805" s="9">
        <v>10.733126</v>
      </c>
      <c r="N805" s="9">
        <v>10.733126</v>
      </c>
      <c r="O805" s="9">
        <v>-58.333333000000003</v>
      </c>
      <c r="P805" s="9">
        <v>-58.333333000000003</v>
      </c>
      <c r="Q805" s="9">
        <v>-42.295020000000001</v>
      </c>
      <c r="R805" s="9">
        <v>-42.295020000000001</v>
      </c>
      <c r="S805" s="9" t="s">
        <v>1059</v>
      </c>
      <c r="T805" s="9">
        <v>2526.7774979999999</v>
      </c>
      <c r="U805" s="9">
        <v>234254.48479399999</v>
      </c>
      <c r="V805" t="s">
        <v>932</v>
      </c>
    </row>
    <row r="806" spans="1:22" x14ac:dyDescent="0.25">
      <c r="A806" s="70" t="e">
        <f>VLOOKUP(B806,'Lake Assessments'!$D$2:$E$52,2,0)</f>
        <v>#N/A</v>
      </c>
      <c r="B806">
        <v>82009400</v>
      </c>
      <c r="C806" t="s">
        <v>1494</v>
      </c>
      <c r="D806" t="s">
        <v>878</v>
      </c>
      <c r="E806" s="107">
        <v>39237</v>
      </c>
      <c r="F806" s="9">
        <v>7</v>
      </c>
      <c r="G806" s="9">
        <v>12.094863</v>
      </c>
      <c r="H806" s="9">
        <v>-36.363636</v>
      </c>
      <c r="I806" s="9">
        <v>-32.051330999999998</v>
      </c>
      <c r="J806" s="9">
        <v>1</v>
      </c>
      <c r="K806" s="9">
        <v>7</v>
      </c>
      <c r="L806" s="9">
        <v>7</v>
      </c>
      <c r="M806" s="9">
        <v>12.094863</v>
      </c>
      <c r="N806" s="9">
        <v>12.094863</v>
      </c>
      <c r="O806" s="9">
        <v>-36.363636</v>
      </c>
      <c r="P806" s="9">
        <v>-36.363636</v>
      </c>
      <c r="Q806" s="9">
        <v>-32.051330999999998</v>
      </c>
      <c r="R806" s="9">
        <v>-32.051330999999998</v>
      </c>
      <c r="S806" s="9" t="s">
        <v>1059</v>
      </c>
      <c r="T806" s="9">
        <v>3769.5552109999999</v>
      </c>
      <c r="U806" s="9">
        <v>287073.17703800002</v>
      </c>
      <c r="V806" t="s">
        <v>932</v>
      </c>
    </row>
    <row r="807" spans="1:22" x14ac:dyDescent="0.25">
      <c r="A807" s="70" t="e">
        <f>VLOOKUP(B807,'Lake Assessments'!$D$2:$E$52,2,0)</f>
        <v>#N/A</v>
      </c>
      <c r="B807">
        <v>13002800</v>
      </c>
      <c r="C807" t="s">
        <v>1495</v>
      </c>
      <c r="D807" t="s">
        <v>878</v>
      </c>
      <c r="E807" s="107">
        <v>40353</v>
      </c>
      <c r="F807" s="9">
        <v>12</v>
      </c>
      <c r="G807" s="9">
        <v>18.763884000000001</v>
      </c>
      <c r="H807" s="9">
        <v>0</v>
      </c>
      <c r="I807" s="9">
        <v>0.88109499999999996</v>
      </c>
      <c r="J807" s="9">
        <v>3</v>
      </c>
      <c r="K807" s="9">
        <v>12</v>
      </c>
      <c r="L807" s="9">
        <v>17</v>
      </c>
      <c r="M807" s="9">
        <v>18.763884000000001</v>
      </c>
      <c r="N807" s="9">
        <v>24.011026999999999</v>
      </c>
      <c r="O807" s="9">
        <v>0</v>
      </c>
      <c r="P807" s="9">
        <v>41.666666999999997</v>
      </c>
      <c r="Q807" s="9">
        <v>0.88109499999999996</v>
      </c>
      <c r="R807" s="9">
        <v>29.091542</v>
      </c>
      <c r="S807" s="9" t="s">
        <v>1059</v>
      </c>
      <c r="T807" s="9">
        <v>6285.6690179999996</v>
      </c>
      <c r="U807" s="9">
        <v>1840021.647592</v>
      </c>
      <c r="V807" t="s">
        <v>935</v>
      </c>
    </row>
    <row r="808" spans="1:22" x14ac:dyDescent="0.25">
      <c r="A808" s="70" t="e">
        <f>VLOOKUP(B808,'Lake Assessments'!$D$2:$E$52,2,0)</f>
        <v>#N/A</v>
      </c>
      <c r="B808">
        <v>82015100</v>
      </c>
      <c r="C808" t="s">
        <v>1496</v>
      </c>
      <c r="D808" t="s">
        <v>878</v>
      </c>
      <c r="E808" s="107">
        <v>35632</v>
      </c>
      <c r="F808" s="9">
        <v>6</v>
      </c>
      <c r="G808" s="9">
        <v>10.614456000000001</v>
      </c>
      <c r="H808" s="9">
        <v>-50</v>
      </c>
      <c r="I808" s="9">
        <v>-42.933034999999997</v>
      </c>
      <c r="J808" s="9">
        <v>1</v>
      </c>
      <c r="K808" s="9">
        <v>6</v>
      </c>
      <c r="L808" s="9">
        <v>6</v>
      </c>
      <c r="M808" s="9">
        <v>10.614456000000001</v>
      </c>
      <c r="N808" s="9">
        <v>10.614456000000001</v>
      </c>
      <c r="O808" s="9">
        <v>-50</v>
      </c>
      <c r="P808" s="9">
        <v>-50</v>
      </c>
      <c r="Q808" s="9">
        <v>-42.933034999999997</v>
      </c>
      <c r="R808" s="9">
        <v>-42.933034999999997</v>
      </c>
      <c r="S808" s="9" t="s">
        <v>1059</v>
      </c>
      <c r="T808" s="9">
        <v>2998.9490040000001</v>
      </c>
      <c r="U808" s="9">
        <v>442699.531044</v>
      </c>
      <c r="V808" t="s">
        <v>932</v>
      </c>
    </row>
    <row r="809" spans="1:22" x14ac:dyDescent="0.25">
      <c r="A809" s="70" t="e">
        <f>VLOOKUP(B809,'Lake Assessments'!$D$2:$E$52,2,0)</f>
        <v>#N/A</v>
      </c>
      <c r="B809">
        <v>82002100</v>
      </c>
      <c r="C809" t="s">
        <v>615</v>
      </c>
      <c r="D809" t="s">
        <v>878</v>
      </c>
      <c r="E809" s="107">
        <v>35618</v>
      </c>
      <c r="F809" s="9">
        <v>7</v>
      </c>
      <c r="G809" s="9">
        <v>15.874508000000001</v>
      </c>
      <c r="H809" s="9">
        <v>-41.666666999999997</v>
      </c>
      <c r="I809" s="9">
        <v>-14.653184</v>
      </c>
      <c r="J809" s="9">
        <v>1</v>
      </c>
      <c r="K809" s="9">
        <v>7</v>
      </c>
      <c r="L809" s="9">
        <v>7</v>
      </c>
      <c r="M809" s="9">
        <v>15.874508000000001</v>
      </c>
      <c r="N809" s="9">
        <v>15.874508000000001</v>
      </c>
      <c r="O809" s="9">
        <v>-41.666666999999997</v>
      </c>
      <c r="P809" s="9">
        <v>-41.666666999999997</v>
      </c>
      <c r="Q809" s="9">
        <v>-14.653184</v>
      </c>
      <c r="R809" s="9">
        <v>-14.653184</v>
      </c>
      <c r="S809" s="9" t="s">
        <v>1059</v>
      </c>
      <c r="T809" s="9">
        <v>6229.2893949999998</v>
      </c>
      <c r="U809" s="9">
        <v>412475.64118999999</v>
      </c>
      <c r="V809" t="s">
        <v>932</v>
      </c>
    </row>
    <row r="810" spans="1:22" x14ac:dyDescent="0.25">
      <c r="A810" s="70" t="e">
        <f>VLOOKUP(B810,'Lake Assessments'!$D$2:$E$52,2,0)</f>
        <v>#N/A</v>
      </c>
      <c r="B810">
        <v>13001200</v>
      </c>
      <c r="C810" t="s">
        <v>1482</v>
      </c>
      <c r="D810" t="s">
        <v>878</v>
      </c>
      <c r="E810" s="107">
        <v>40354</v>
      </c>
      <c r="F810" s="9">
        <v>13</v>
      </c>
      <c r="G810" s="9">
        <v>20.523907000000001</v>
      </c>
      <c r="H810" s="9">
        <v>8.3333329999999997</v>
      </c>
      <c r="I810" s="9">
        <v>10.343586999999999</v>
      </c>
      <c r="J810" s="9">
        <v>3</v>
      </c>
      <c r="K810" s="9">
        <v>13</v>
      </c>
      <c r="L810" s="9">
        <v>21</v>
      </c>
      <c r="M810" s="9">
        <v>20.523907000000001</v>
      </c>
      <c r="N810" s="9">
        <v>26.404364999999999</v>
      </c>
      <c r="O810" s="9">
        <v>8.3333329999999997</v>
      </c>
      <c r="P810" s="9">
        <v>75</v>
      </c>
      <c r="Q810" s="9">
        <v>10.343586999999999</v>
      </c>
      <c r="R810" s="9">
        <v>41.958950000000002</v>
      </c>
      <c r="S810" s="9" t="s">
        <v>1059</v>
      </c>
      <c r="T810" s="9">
        <v>21211.873926</v>
      </c>
      <c r="U810" s="9">
        <v>3820089.267341</v>
      </c>
      <c r="V810" t="s">
        <v>935</v>
      </c>
    </row>
    <row r="811" spans="1:22" x14ac:dyDescent="0.25">
      <c r="A811" s="70" t="e">
        <f>VLOOKUP(B811,'Lake Assessments'!$D$2:$E$52,2,0)</f>
        <v>#N/A</v>
      </c>
      <c r="B811">
        <v>82005200</v>
      </c>
      <c r="C811" t="s">
        <v>1497</v>
      </c>
      <c r="D811" t="s">
        <v>878</v>
      </c>
      <c r="E811" s="107">
        <v>39664</v>
      </c>
      <c r="F811" s="9">
        <v>34</v>
      </c>
      <c r="G811" s="9">
        <v>36.529198999999998</v>
      </c>
      <c r="H811" s="9">
        <v>183.33333300000001</v>
      </c>
      <c r="I811" s="9">
        <v>96.393540999999999</v>
      </c>
      <c r="J811" s="9">
        <v>2</v>
      </c>
      <c r="K811" s="9">
        <v>34</v>
      </c>
      <c r="L811" s="9">
        <v>35</v>
      </c>
      <c r="M811" s="9">
        <v>35.834539999999997</v>
      </c>
      <c r="N811" s="9">
        <v>36.529198999999998</v>
      </c>
      <c r="O811" s="9">
        <v>183.33333300000001</v>
      </c>
      <c r="P811" s="9">
        <v>191.66666699999999</v>
      </c>
      <c r="Q811" s="9">
        <v>92.658818999999994</v>
      </c>
      <c r="R811" s="9">
        <v>96.393540999999999</v>
      </c>
      <c r="S811" s="9" t="s">
        <v>1059</v>
      </c>
      <c r="T811" s="9">
        <v>26951.326681999999</v>
      </c>
      <c r="U811" s="9">
        <v>7281199.8060699999</v>
      </c>
      <c r="V811" t="s">
        <v>935</v>
      </c>
    </row>
    <row r="812" spans="1:22" x14ac:dyDescent="0.25">
      <c r="A812" s="70" t="e">
        <f>VLOOKUP(B812,'Lake Assessments'!$D$2:$E$52,2,0)</f>
        <v>#N/A</v>
      </c>
      <c r="B812">
        <v>82005400</v>
      </c>
      <c r="C812" t="s">
        <v>1498</v>
      </c>
      <c r="D812" t="s">
        <v>878</v>
      </c>
      <c r="E812" s="107">
        <v>38887</v>
      </c>
      <c r="F812" s="9">
        <v>15</v>
      </c>
      <c r="G812" s="9">
        <v>19.623116</v>
      </c>
      <c r="H812" s="9">
        <v>25</v>
      </c>
      <c r="I812" s="9">
        <v>5.5006219999999999</v>
      </c>
      <c r="J812" s="9">
        <v>2</v>
      </c>
      <c r="K812" s="9">
        <v>12</v>
      </c>
      <c r="L812" s="9">
        <v>15</v>
      </c>
      <c r="M812" s="9">
        <v>18.763884000000001</v>
      </c>
      <c r="N812" s="9">
        <v>19.623116</v>
      </c>
      <c r="O812" s="9">
        <v>0</v>
      </c>
      <c r="P812" s="9">
        <v>25</v>
      </c>
      <c r="Q812" s="9">
        <v>0.88109499999999996</v>
      </c>
      <c r="R812" s="9">
        <v>5.5006219999999999</v>
      </c>
      <c r="S812" s="9" t="s">
        <v>1059</v>
      </c>
      <c r="T812" s="9">
        <v>4851.4485430000004</v>
      </c>
      <c r="U812" s="9">
        <v>896192.66173399996</v>
      </c>
      <c r="V812" t="s">
        <v>935</v>
      </c>
    </row>
    <row r="813" spans="1:22" x14ac:dyDescent="0.25">
      <c r="A813" s="70" t="e">
        <f>VLOOKUP(B813,'Lake Assessments'!$D$2:$E$52,2,0)</f>
        <v>#N/A</v>
      </c>
      <c r="B813">
        <v>82010600</v>
      </c>
      <c r="C813" t="s">
        <v>1499</v>
      </c>
      <c r="D813" t="s">
        <v>878</v>
      </c>
      <c r="E813" s="107">
        <v>37053</v>
      </c>
      <c r="F813" s="9">
        <v>13</v>
      </c>
      <c r="G813" s="9">
        <v>19.414507</v>
      </c>
      <c r="H813" s="9">
        <v>8.3333329999999997</v>
      </c>
      <c r="I813" s="9">
        <v>4.3790690000000003</v>
      </c>
      <c r="J813" s="9">
        <v>1</v>
      </c>
      <c r="K813" s="9">
        <v>13</v>
      </c>
      <c r="L813" s="9">
        <v>13</v>
      </c>
      <c r="M813" s="9">
        <v>19.414507</v>
      </c>
      <c r="N813" s="9">
        <v>19.414507</v>
      </c>
      <c r="O813" s="9">
        <v>8.3333329999999997</v>
      </c>
      <c r="P813" s="9">
        <v>8.3333329999999997</v>
      </c>
      <c r="Q813" s="9">
        <v>4.3790690000000003</v>
      </c>
      <c r="R813" s="9">
        <v>4.3790690000000003</v>
      </c>
      <c r="S813" s="9" t="s">
        <v>1059</v>
      </c>
      <c r="T813" s="9">
        <v>6670.1973449999996</v>
      </c>
      <c r="U813" s="9">
        <v>1039309.038878</v>
      </c>
      <c r="V813" t="s">
        <v>935</v>
      </c>
    </row>
    <row r="814" spans="1:22" x14ac:dyDescent="0.25">
      <c r="A814" s="70" t="e">
        <f>VLOOKUP(B814,'Lake Assessments'!$D$2:$E$52,2,0)</f>
        <v>#N/A</v>
      </c>
      <c r="B814">
        <v>13004100</v>
      </c>
      <c r="C814" t="s">
        <v>1266</v>
      </c>
      <c r="D814" t="s">
        <v>878</v>
      </c>
      <c r="E814" s="107">
        <v>42220</v>
      </c>
      <c r="F814" s="9">
        <v>26</v>
      </c>
      <c r="G814" s="9">
        <v>30.201885000000001</v>
      </c>
      <c r="H814" s="9">
        <v>136.36363600000001</v>
      </c>
      <c r="I814" s="9">
        <v>69.673509999999993</v>
      </c>
      <c r="J814" s="9">
        <v>3</v>
      </c>
      <c r="K814" s="9">
        <v>18</v>
      </c>
      <c r="L814" s="9">
        <v>26</v>
      </c>
      <c r="M814" s="9">
        <v>22.863119000000001</v>
      </c>
      <c r="N814" s="9">
        <v>30.201885000000001</v>
      </c>
      <c r="O814" s="9">
        <v>63.636364</v>
      </c>
      <c r="P814" s="9">
        <v>136.36363600000001</v>
      </c>
      <c r="Q814" s="9">
        <v>28.444489999999998</v>
      </c>
      <c r="R814" s="9">
        <v>69.673509999999993</v>
      </c>
      <c r="S814" s="9" t="s">
        <v>1059</v>
      </c>
      <c r="T814" s="9">
        <v>26588.035432000001</v>
      </c>
      <c r="U814" s="9">
        <v>7322768.4974959996</v>
      </c>
      <c r="V814" t="s">
        <v>935</v>
      </c>
    </row>
    <row r="815" spans="1:22" x14ac:dyDescent="0.25">
      <c r="A815" s="70" t="e">
        <f>VLOOKUP(B815,'Lake Assessments'!$D$2:$E$52,2,0)</f>
        <v>#N/A</v>
      </c>
      <c r="B815">
        <v>13002700</v>
      </c>
      <c r="C815" t="s">
        <v>1500</v>
      </c>
      <c r="D815" t="s">
        <v>878</v>
      </c>
      <c r="E815" s="107">
        <v>41442</v>
      </c>
      <c r="F815" s="9">
        <v>14</v>
      </c>
      <c r="G815" s="9">
        <v>22.182683000000001</v>
      </c>
      <c r="H815" s="9">
        <v>16.666667</v>
      </c>
      <c r="I815" s="9">
        <v>19.261737</v>
      </c>
      <c r="J815" s="9">
        <v>13</v>
      </c>
      <c r="K815" s="9">
        <v>8</v>
      </c>
      <c r="L815" s="9">
        <v>24</v>
      </c>
      <c r="M815" s="9">
        <v>14.849242</v>
      </c>
      <c r="N815" s="9">
        <v>28.169132000000001</v>
      </c>
      <c r="O815" s="9">
        <v>-33.333333000000003</v>
      </c>
      <c r="P815" s="9">
        <v>100</v>
      </c>
      <c r="Q815" s="9">
        <v>-20.165362999999999</v>
      </c>
      <c r="R815" s="9">
        <v>51.446945999999997</v>
      </c>
      <c r="S815" s="9" t="s">
        <v>1059</v>
      </c>
      <c r="T815" s="9">
        <v>19292.411377</v>
      </c>
      <c r="U815" s="9">
        <v>3380455.0076299999</v>
      </c>
      <c r="V815" t="s">
        <v>935</v>
      </c>
    </row>
    <row r="816" spans="1:22" x14ac:dyDescent="0.25">
      <c r="A816" s="70" t="e">
        <f>VLOOKUP(B816,'Lake Assessments'!$D$2:$E$52,2,0)</f>
        <v>#N/A</v>
      </c>
      <c r="B816">
        <v>13001900</v>
      </c>
      <c r="C816" t="s">
        <v>1501</v>
      </c>
      <c r="D816" t="s">
        <v>878</v>
      </c>
      <c r="E816" s="107">
        <v>41842</v>
      </c>
      <c r="F816" s="9">
        <v>17</v>
      </c>
      <c r="G816" s="9">
        <v>22.313278</v>
      </c>
      <c r="H816" s="9">
        <v>41.666666999999997</v>
      </c>
      <c r="I816" s="9">
        <v>24.655182</v>
      </c>
      <c r="J816" s="9">
        <v>1</v>
      </c>
      <c r="K816" s="9">
        <v>17</v>
      </c>
      <c r="L816" s="9">
        <v>17</v>
      </c>
      <c r="M816" s="9">
        <v>22.313278</v>
      </c>
      <c r="N816" s="9">
        <v>22.313278</v>
      </c>
      <c r="O816" s="9">
        <v>41.666666999999997</v>
      </c>
      <c r="P816" s="9">
        <v>41.666666999999997</v>
      </c>
      <c r="Q816" s="9">
        <v>24.655182</v>
      </c>
      <c r="R816" s="9">
        <v>24.655182</v>
      </c>
      <c r="S816" s="9" t="s">
        <v>1059</v>
      </c>
      <c r="T816" s="9">
        <v>9782.8235239999995</v>
      </c>
      <c r="U816" s="9">
        <v>528867.91830899997</v>
      </c>
      <c r="V816" t="s">
        <v>935</v>
      </c>
    </row>
    <row r="817" spans="1:22" x14ac:dyDescent="0.25">
      <c r="A817" s="70" t="e">
        <f>VLOOKUP(B817,'Lake Assessments'!$D$2:$E$52,2,0)</f>
        <v>#N/A</v>
      </c>
      <c r="B817">
        <v>13002500</v>
      </c>
      <c r="C817" t="s">
        <v>1502</v>
      </c>
      <c r="D817" t="s">
        <v>878</v>
      </c>
      <c r="E817" s="107">
        <v>40030</v>
      </c>
      <c r="F817" s="9">
        <v>11</v>
      </c>
      <c r="G817" s="9">
        <v>19.899749</v>
      </c>
      <c r="H817" s="9">
        <v>0</v>
      </c>
      <c r="I817" s="9">
        <v>11.796341</v>
      </c>
      <c r="J817" s="9">
        <v>1</v>
      </c>
      <c r="K817" s="9">
        <v>11</v>
      </c>
      <c r="L817" s="9">
        <v>11</v>
      </c>
      <c r="M817" s="9">
        <v>19.899749</v>
      </c>
      <c r="N817" s="9">
        <v>19.899749</v>
      </c>
      <c r="O817" s="9">
        <v>0</v>
      </c>
      <c r="P817" s="9">
        <v>0</v>
      </c>
      <c r="Q817" s="9">
        <v>11.796341</v>
      </c>
      <c r="R817" s="9">
        <v>11.796341</v>
      </c>
      <c r="S817" s="9" t="s">
        <v>1059</v>
      </c>
      <c r="T817" s="9">
        <v>3801.3854679999999</v>
      </c>
      <c r="U817" s="9">
        <v>266049.208767</v>
      </c>
      <c r="V817" t="s">
        <v>935</v>
      </c>
    </row>
    <row r="818" spans="1:22" x14ac:dyDescent="0.25">
      <c r="A818" s="70" t="e">
        <f>VLOOKUP(B818,'Lake Assessments'!$D$2:$E$52,2,0)</f>
        <v>#N/A</v>
      </c>
      <c r="B818">
        <v>82004900</v>
      </c>
      <c r="C818" t="s">
        <v>1503</v>
      </c>
      <c r="D818" t="s">
        <v>878</v>
      </c>
      <c r="E818" s="107">
        <v>37830</v>
      </c>
      <c r="F818" s="9">
        <v>19</v>
      </c>
      <c r="G818" s="9">
        <v>25.006315000000001</v>
      </c>
      <c r="H818" s="9">
        <v>58.333333000000003</v>
      </c>
      <c r="I818" s="9">
        <v>34.442554000000001</v>
      </c>
      <c r="J818" s="9">
        <v>2</v>
      </c>
      <c r="K818" s="9">
        <v>13</v>
      </c>
      <c r="L818" s="9">
        <v>19</v>
      </c>
      <c r="M818" s="9">
        <v>20.801257</v>
      </c>
      <c r="N818" s="9">
        <v>25.006315000000001</v>
      </c>
      <c r="O818" s="9">
        <v>8.3333329999999997</v>
      </c>
      <c r="P818" s="9">
        <v>58.333333000000003</v>
      </c>
      <c r="Q818" s="9">
        <v>11.834716999999999</v>
      </c>
      <c r="R818" s="9">
        <v>34.442554000000001</v>
      </c>
      <c r="S818" s="9" t="s">
        <v>1059</v>
      </c>
      <c r="T818" s="9">
        <v>8176.2555309999998</v>
      </c>
      <c r="U818" s="9">
        <v>1849560.3273529999</v>
      </c>
      <c r="V818" t="s">
        <v>935</v>
      </c>
    </row>
    <row r="819" spans="1:22" x14ac:dyDescent="0.25">
      <c r="A819" s="70" t="e">
        <f>VLOOKUP(B819,'Lake Assessments'!$D$2:$E$52,2,0)</f>
        <v>#N/A</v>
      </c>
      <c r="B819">
        <v>82051300</v>
      </c>
      <c r="C819" t="s">
        <v>1504</v>
      </c>
      <c r="D819" t="s">
        <v>878</v>
      </c>
      <c r="E819" s="107">
        <v>37058</v>
      </c>
      <c r="F819" s="9">
        <v>14</v>
      </c>
      <c r="G819" s="9">
        <v>21.113638000000002</v>
      </c>
      <c r="H819" s="9">
        <v>16.666667</v>
      </c>
      <c r="I819" s="9">
        <v>17.953285999999999</v>
      </c>
      <c r="J819" s="9">
        <v>1</v>
      </c>
      <c r="K819" s="9">
        <v>14</v>
      </c>
      <c r="L819" s="9">
        <v>14</v>
      </c>
      <c r="M819" s="9">
        <v>21.113638000000002</v>
      </c>
      <c r="N819" s="9">
        <v>21.113638000000002</v>
      </c>
      <c r="O819" s="9">
        <v>16.666667</v>
      </c>
      <c r="P819" s="9">
        <v>16.666667</v>
      </c>
      <c r="Q819" s="9">
        <v>17.953285999999999</v>
      </c>
      <c r="R819" s="9">
        <v>17.953285999999999</v>
      </c>
      <c r="S819" s="9" t="s">
        <v>1059</v>
      </c>
      <c r="T819" s="9">
        <v>636.69621299999994</v>
      </c>
      <c r="U819" s="9">
        <v>24358.879594999999</v>
      </c>
      <c r="V819" t="s">
        <v>935</v>
      </c>
    </row>
    <row r="820" spans="1:22" x14ac:dyDescent="0.25">
      <c r="A820" s="70" t="e">
        <f>VLOOKUP(B820,'Lake Assessments'!$D$2:$E$52,2,0)</f>
        <v>#N/A</v>
      </c>
      <c r="B820">
        <v>82004600</v>
      </c>
      <c r="C820" t="s">
        <v>1505</v>
      </c>
      <c r="D820" t="s">
        <v>878</v>
      </c>
      <c r="E820" s="107">
        <v>39671</v>
      </c>
      <c r="F820" s="9">
        <v>21</v>
      </c>
      <c r="G820" s="9">
        <v>27.713671999999999</v>
      </c>
      <c r="H820" s="9">
        <v>75</v>
      </c>
      <c r="I820" s="9">
        <v>48.998237000000003</v>
      </c>
      <c r="J820" s="9">
        <v>3</v>
      </c>
      <c r="K820" s="9">
        <v>21</v>
      </c>
      <c r="L820" s="9">
        <v>23</v>
      </c>
      <c r="M820" s="9">
        <v>27.523903000000001</v>
      </c>
      <c r="N820" s="9">
        <v>28.355695000000001</v>
      </c>
      <c r="O820" s="9">
        <v>75</v>
      </c>
      <c r="P820" s="9">
        <v>91.666667000000004</v>
      </c>
      <c r="Q820" s="9">
        <v>47.977970999999997</v>
      </c>
      <c r="R820" s="9">
        <v>52.449975000000002</v>
      </c>
      <c r="S820" s="9" t="s">
        <v>1059</v>
      </c>
      <c r="T820" s="9">
        <v>3890.845804</v>
      </c>
      <c r="U820" s="9">
        <v>821710.65990099998</v>
      </c>
      <c r="V820" t="s">
        <v>935</v>
      </c>
    </row>
    <row r="821" spans="1:22" x14ac:dyDescent="0.25">
      <c r="A821" s="70" t="e">
        <f>VLOOKUP(B821,'Lake Assessments'!$D$2:$E$52,2,0)</f>
        <v>#N/A</v>
      </c>
      <c r="B821">
        <v>13001300</v>
      </c>
      <c r="C821" t="s">
        <v>1506</v>
      </c>
      <c r="D821" t="s">
        <v>878</v>
      </c>
      <c r="E821" s="107">
        <v>38166</v>
      </c>
      <c r="F821" s="9">
        <v>18</v>
      </c>
      <c r="G821" s="9">
        <v>24.748736999999998</v>
      </c>
      <c r="H821" s="9">
        <v>50</v>
      </c>
      <c r="I821" s="9">
        <v>33.057727999999997</v>
      </c>
      <c r="J821" s="9">
        <v>2</v>
      </c>
      <c r="K821" s="9">
        <v>18</v>
      </c>
      <c r="L821" s="9">
        <v>19</v>
      </c>
      <c r="M821" s="9">
        <v>24.547484000000001</v>
      </c>
      <c r="N821" s="9">
        <v>24.748736999999998</v>
      </c>
      <c r="O821" s="9">
        <v>50</v>
      </c>
      <c r="P821" s="9">
        <v>58.333333000000003</v>
      </c>
      <c r="Q821" s="9">
        <v>31.975718000000001</v>
      </c>
      <c r="R821" s="9">
        <v>33.057727999999997</v>
      </c>
      <c r="S821" s="9" t="s">
        <v>1059</v>
      </c>
      <c r="T821" s="9">
        <v>3881.0478410000001</v>
      </c>
      <c r="U821" s="9">
        <v>781794.75199200003</v>
      </c>
      <c r="V821" t="s">
        <v>935</v>
      </c>
    </row>
    <row r="822" spans="1:22" x14ac:dyDescent="0.25">
      <c r="A822" s="70" t="e">
        <f>VLOOKUP(B822,'Lake Assessments'!$D$2:$E$52,2,0)</f>
        <v>#N/A</v>
      </c>
      <c r="B822">
        <v>13001400</v>
      </c>
      <c r="C822" t="s">
        <v>1507</v>
      </c>
      <c r="D822" t="s">
        <v>878</v>
      </c>
      <c r="E822" s="107">
        <v>40766</v>
      </c>
      <c r="F822" s="9">
        <v>1</v>
      </c>
      <c r="G822" s="9">
        <v>6</v>
      </c>
      <c r="H822" s="9">
        <v>-91.666667000000004</v>
      </c>
      <c r="I822" s="9">
        <v>-67.741934999999998</v>
      </c>
      <c r="J822" s="9">
        <v>1</v>
      </c>
      <c r="K822" s="9">
        <v>1</v>
      </c>
      <c r="L822" s="9">
        <v>1</v>
      </c>
      <c r="M822" s="9">
        <v>6</v>
      </c>
      <c r="N822" s="9">
        <v>6</v>
      </c>
      <c r="O822" s="9">
        <v>-91.666667000000004</v>
      </c>
      <c r="P822" s="9">
        <v>-91.666667000000004</v>
      </c>
      <c r="Q822" s="9">
        <v>-67.741934999999998</v>
      </c>
      <c r="R822" s="9">
        <v>-67.741934999999998</v>
      </c>
      <c r="S822" s="9" t="s">
        <v>1059</v>
      </c>
      <c r="T822" s="9">
        <v>5065.5219340000003</v>
      </c>
      <c r="U822" s="9">
        <v>716241.12193899998</v>
      </c>
      <c r="V822" t="s">
        <v>932</v>
      </c>
    </row>
    <row r="823" spans="1:22" x14ac:dyDescent="0.25">
      <c r="A823" s="70" t="e">
        <f>VLOOKUP(B823,'Lake Assessments'!$D$2:$E$52,2,0)</f>
        <v>#N/A</v>
      </c>
      <c r="B823">
        <v>13000700</v>
      </c>
      <c r="C823" t="s">
        <v>1494</v>
      </c>
      <c r="D823" t="s">
        <v>878</v>
      </c>
      <c r="E823" s="107">
        <v>35683</v>
      </c>
      <c r="F823" s="9">
        <v>18</v>
      </c>
      <c r="G823" s="9">
        <v>26.162951</v>
      </c>
      <c r="H823" s="9">
        <v>50</v>
      </c>
      <c r="I823" s="9">
        <v>46.161737000000002</v>
      </c>
      <c r="J823" s="9">
        <v>1</v>
      </c>
      <c r="K823" s="9">
        <v>18</v>
      </c>
      <c r="L823" s="9">
        <v>18</v>
      </c>
      <c r="M823" s="9">
        <v>26.162951</v>
      </c>
      <c r="N823" s="9">
        <v>26.162951</v>
      </c>
      <c r="O823" s="9">
        <v>50</v>
      </c>
      <c r="P823" s="9">
        <v>50</v>
      </c>
      <c r="Q823" s="9">
        <v>46.161737000000002</v>
      </c>
      <c r="R823" s="9">
        <v>46.161737000000002</v>
      </c>
      <c r="S823" s="9" t="s">
        <v>1059</v>
      </c>
      <c r="T823" s="9">
        <v>2189.62282</v>
      </c>
      <c r="U823" s="9">
        <v>239909.689778</v>
      </c>
      <c r="V823" t="s">
        <v>935</v>
      </c>
    </row>
    <row r="824" spans="1:22" x14ac:dyDescent="0.25">
      <c r="A824" s="70" t="e">
        <f>VLOOKUP(B824,'Lake Assessments'!$D$2:$E$52,2,0)</f>
        <v>#N/A</v>
      </c>
      <c r="B824">
        <v>58004400</v>
      </c>
      <c r="C824" t="s">
        <v>1508</v>
      </c>
      <c r="D824" t="s">
        <v>878</v>
      </c>
      <c r="E824" s="107">
        <v>36004</v>
      </c>
      <c r="F824" s="9">
        <v>25</v>
      </c>
      <c r="G824" s="9">
        <v>36.4</v>
      </c>
      <c r="H824" s="9">
        <v>316.66666700000002</v>
      </c>
      <c r="I824" s="9">
        <v>160</v>
      </c>
      <c r="J824" s="9">
        <v>1</v>
      </c>
      <c r="K824" s="9">
        <v>25</v>
      </c>
      <c r="L824" s="9">
        <v>25</v>
      </c>
      <c r="M824" s="9">
        <v>36.4</v>
      </c>
      <c r="N824" s="9">
        <v>36.4</v>
      </c>
      <c r="O824" s="9">
        <v>316.66666700000002</v>
      </c>
      <c r="P824" s="9">
        <v>316.66666700000002</v>
      </c>
      <c r="Q824" s="9">
        <v>160</v>
      </c>
      <c r="R824" s="9">
        <v>160</v>
      </c>
      <c r="S824" s="9" t="s">
        <v>1510</v>
      </c>
      <c r="T824" s="9">
        <v>602.98611300000005</v>
      </c>
      <c r="U824" s="9">
        <v>18301.271671999999</v>
      </c>
      <c r="V824" t="s">
        <v>935</v>
      </c>
    </row>
    <row r="825" spans="1:22" x14ac:dyDescent="0.25">
      <c r="A825" s="70" t="e">
        <f>VLOOKUP(B825,'Lake Assessments'!$D$2:$E$52,2,0)</f>
        <v>#N/A</v>
      </c>
      <c r="B825">
        <v>82002300</v>
      </c>
      <c r="C825" t="s">
        <v>1111</v>
      </c>
      <c r="D825" t="s">
        <v>878</v>
      </c>
      <c r="E825" s="107">
        <v>34870</v>
      </c>
      <c r="F825" s="9">
        <v>7</v>
      </c>
      <c r="G825" s="9">
        <v>15.874508000000001</v>
      </c>
      <c r="H825" s="9">
        <v>-41.666666999999997</v>
      </c>
      <c r="I825" s="9">
        <v>-14.653184</v>
      </c>
      <c r="J825" s="9">
        <v>1</v>
      </c>
      <c r="K825" s="9">
        <v>7</v>
      </c>
      <c r="L825" s="9">
        <v>7</v>
      </c>
      <c r="M825" s="9">
        <v>15.874508000000001</v>
      </c>
      <c r="N825" s="9">
        <v>15.874508000000001</v>
      </c>
      <c r="O825" s="9">
        <v>-41.666666999999997</v>
      </c>
      <c r="P825" s="9">
        <v>-41.666666999999997</v>
      </c>
      <c r="Q825" s="9">
        <v>-14.653184</v>
      </c>
      <c r="R825" s="9">
        <v>-14.653184</v>
      </c>
      <c r="S825" s="9" t="s">
        <v>1059</v>
      </c>
      <c r="T825" s="9">
        <v>1684.802551</v>
      </c>
      <c r="U825" s="9">
        <v>178221.685585</v>
      </c>
      <c r="V825" t="s">
        <v>932</v>
      </c>
    </row>
    <row r="826" spans="1:22" x14ac:dyDescent="0.25">
      <c r="A826" s="70" t="e">
        <f>VLOOKUP(B826,'Lake Assessments'!$D$2:$E$52,2,0)</f>
        <v>#N/A</v>
      </c>
      <c r="B826">
        <v>58004000</v>
      </c>
      <c r="C826" t="s">
        <v>1511</v>
      </c>
      <c r="D826" t="s">
        <v>878</v>
      </c>
      <c r="E826" s="107">
        <v>36034</v>
      </c>
      <c r="F826" s="9">
        <v>7</v>
      </c>
      <c r="G826" s="9">
        <v>16.252472000000001</v>
      </c>
      <c r="H826" s="9">
        <v>16.666667</v>
      </c>
      <c r="I826" s="9">
        <v>16.089088</v>
      </c>
      <c r="J826" s="9">
        <v>1</v>
      </c>
      <c r="K826" s="9">
        <v>7</v>
      </c>
      <c r="L826" s="9">
        <v>7</v>
      </c>
      <c r="M826" s="9">
        <v>16.252472000000001</v>
      </c>
      <c r="N826" s="9">
        <v>16.252472000000001</v>
      </c>
      <c r="O826" s="9">
        <v>16.666667</v>
      </c>
      <c r="P826" s="9">
        <v>16.666667</v>
      </c>
      <c r="Q826" s="9">
        <v>16.089088</v>
      </c>
      <c r="R826" s="9">
        <v>16.089088</v>
      </c>
      <c r="S826" s="9" t="s">
        <v>1510</v>
      </c>
      <c r="T826" s="9">
        <v>2538.2541430000001</v>
      </c>
      <c r="U826" s="9">
        <v>61804.305832999999</v>
      </c>
      <c r="V826" t="s">
        <v>935</v>
      </c>
    </row>
    <row r="827" spans="1:22" x14ac:dyDescent="0.25">
      <c r="A827" s="70" t="e">
        <f>VLOOKUP(B827,'Lake Assessments'!$D$2:$E$52,2,0)</f>
        <v>#N/A</v>
      </c>
      <c r="B827">
        <v>82005900</v>
      </c>
      <c r="C827" t="s">
        <v>245</v>
      </c>
      <c r="D827" t="s">
        <v>878</v>
      </c>
      <c r="E827" s="107">
        <v>40357</v>
      </c>
      <c r="F827" s="9">
        <v>7</v>
      </c>
      <c r="G827" s="9">
        <v>13.228757</v>
      </c>
      <c r="H827" s="9">
        <v>-41.666666999999997</v>
      </c>
      <c r="I827" s="9">
        <v>-28.877652999999999</v>
      </c>
      <c r="J827" s="9">
        <v>2</v>
      </c>
      <c r="K827" s="9">
        <v>7</v>
      </c>
      <c r="L827" s="9">
        <v>11</v>
      </c>
      <c r="M827" s="9">
        <v>13.228757</v>
      </c>
      <c r="N827" s="9">
        <v>18.995215000000002</v>
      </c>
      <c r="O827" s="9">
        <v>-41.666666999999997</v>
      </c>
      <c r="P827" s="9">
        <v>-8.3333329999999997</v>
      </c>
      <c r="Q827" s="9">
        <v>-28.877652999999999</v>
      </c>
      <c r="R827" s="9">
        <v>2.1248100000000001</v>
      </c>
      <c r="S827" s="9" t="s">
        <v>1059</v>
      </c>
      <c r="T827" s="9">
        <v>4158.8900279999998</v>
      </c>
      <c r="U827" s="9">
        <v>306978.60464400001</v>
      </c>
      <c r="V827" t="s">
        <v>932</v>
      </c>
    </row>
    <row r="828" spans="1:22" x14ac:dyDescent="0.25">
      <c r="A828" s="70" t="e">
        <f>VLOOKUP(B828,'Lake Assessments'!$D$2:$E$52,2,0)</f>
        <v>#N/A</v>
      </c>
      <c r="B828">
        <v>82028700</v>
      </c>
      <c r="C828" t="s">
        <v>1512</v>
      </c>
      <c r="D828" t="s">
        <v>878</v>
      </c>
      <c r="E828" s="107">
        <v>40707</v>
      </c>
      <c r="F828" s="9">
        <v>7</v>
      </c>
      <c r="G828" s="9">
        <v>13.228757</v>
      </c>
      <c r="H828" s="9">
        <v>-36.363636</v>
      </c>
      <c r="I828" s="9">
        <v>-25.681142999999999</v>
      </c>
      <c r="J828" s="9">
        <v>2</v>
      </c>
      <c r="K828" s="9">
        <v>4</v>
      </c>
      <c r="L828" s="9">
        <v>7</v>
      </c>
      <c r="M828" s="9">
        <v>6</v>
      </c>
      <c r="N828" s="9">
        <v>13.228757</v>
      </c>
      <c r="O828" s="9">
        <v>-63.636364</v>
      </c>
      <c r="P828" s="9">
        <v>-36.363636</v>
      </c>
      <c r="Q828" s="9">
        <v>-66.292135000000002</v>
      </c>
      <c r="R828" s="9">
        <v>-25.681142999999999</v>
      </c>
      <c r="S828" s="9" t="s">
        <v>1059</v>
      </c>
      <c r="T828" s="9">
        <v>1814.9280859999999</v>
      </c>
      <c r="U828" s="9">
        <v>106204.843608</v>
      </c>
      <c r="V828" t="s">
        <v>932</v>
      </c>
    </row>
    <row r="829" spans="1:22" x14ac:dyDescent="0.25">
      <c r="A829" s="70" t="e">
        <f>VLOOKUP(B829,'Lake Assessments'!$D$2:$E$52,2,0)</f>
        <v>#N/A</v>
      </c>
      <c r="B829">
        <v>82004400</v>
      </c>
      <c r="C829" t="s">
        <v>1513</v>
      </c>
      <c r="D829" t="s">
        <v>878</v>
      </c>
      <c r="E829" s="107">
        <v>34184</v>
      </c>
      <c r="F829" s="9">
        <v>11</v>
      </c>
      <c r="G829" s="9">
        <v>19.598237000000001</v>
      </c>
      <c r="H829" s="9">
        <v>-8.3333329999999997</v>
      </c>
      <c r="I829" s="9">
        <v>5.3668680000000002</v>
      </c>
      <c r="J829" s="9">
        <v>1</v>
      </c>
      <c r="K829" s="9">
        <v>11</v>
      </c>
      <c r="L829" s="9">
        <v>11</v>
      </c>
      <c r="M829" s="9">
        <v>19.598237000000001</v>
      </c>
      <c r="N829" s="9">
        <v>19.598237000000001</v>
      </c>
      <c r="O829" s="9">
        <v>-8.3333329999999997</v>
      </c>
      <c r="P829" s="9">
        <v>-8.3333329999999997</v>
      </c>
      <c r="Q829" s="9">
        <v>5.3668680000000002</v>
      </c>
      <c r="R829" s="9">
        <v>5.3668680000000002</v>
      </c>
      <c r="S829" s="9" t="s">
        <v>1059</v>
      </c>
      <c r="T829" s="9">
        <v>2074.6518930000002</v>
      </c>
      <c r="U829" s="9">
        <v>202755.296638</v>
      </c>
      <c r="V829" t="s">
        <v>932</v>
      </c>
    </row>
    <row r="830" spans="1:22" x14ac:dyDescent="0.25">
      <c r="A830" s="70" t="e">
        <f>VLOOKUP(B830,'Lake Assessments'!$D$2:$E$52,2,0)</f>
        <v>#N/A</v>
      </c>
      <c r="B830">
        <v>82003400</v>
      </c>
      <c r="C830" t="s">
        <v>1514</v>
      </c>
      <c r="D830" t="s">
        <v>878</v>
      </c>
      <c r="E830" s="107">
        <v>37823</v>
      </c>
      <c r="F830" s="9">
        <v>20</v>
      </c>
      <c r="G830" s="9">
        <v>25.714782</v>
      </c>
      <c r="H830" s="9">
        <v>66.666667000000004</v>
      </c>
      <c r="I830" s="9">
        <v>38.251514999999998</v>
      </c>
      <c r="J830" s="9">
        <v>2</v>
      </c>
      <c r="K830" s="9">
        <v>14</v>
      </c>
      <c r="L830" s="9">
        <v>20</v>
      </c>
      <c r="M830" s="9">
        <v>20.846377</v>
      </c>
      <c r="N830" s="9">
        <v>25.714782</v>
      </c>
      <c r="O830" s="9">
        <v>16.666667</v>
      </c>
      <c r="P830" s="9">
        <v>66.666667000000004</v>
      </c>
      <c r="Q830" s="9">
        <v>12.077294999999999</v>
      </c>
      <c r="R830" s="9">
        <v>38.251514999999998</v>
      </c>
      <c r="S830" s="9" t="s">
        <v>1059</v>
      </c>
      <c r="T830" s="9">
        <v>2427.4460800000002</v>
      </c>
      <c r="U830" s="9">
        <v>189059.21234100001</v>
      </c>
      <c r="V830" t="s">
        <v>935</v>
      </c>
    </row>
    <row r="831" spans="1:22" x14ac:dyDescent="0.25">
      <c r="A831" s="70" t="e">
        <f>VLOOKUP(B831,'Lake Assessments'!$D$2:$E$52,2,0)</f>
        <v>#N/A</v>
      </c>
      <c r="B831">
        <v>58002300</v>
      </c>
      <c r="C831" t="s">
        <v>1515</v>
      </c>
      <c r="D831" t="s">
        <v>878</v>
      </c>
      <c r="E831" s="107">
        <v>36016</v>
      </c>
      <c r="F831" s="9">
        <v>19</v>
      </c>
      <c r="G831" s="9">
        <v>33.035865999999999</v>
      </c>
      <c r="H831" s="9">
        <v>216.66666699999999</v>
      </c>
      <c r="I831" s="9">
        <v>135.97046900000001</v>
      </c>
      <c r="J831" s="9">
        <v>1</v>
      </c>
      <c r="K831" s="9">
        <v>19</v>
      </c>
      <c r="L831" s="9">
        <v>19</v>
      </c>
      <c r="M831" s="9">
        <v>33.035865999999999</v>
      </c>
      <c r="N831" s="9">
        <v>33.035865999999999</v>
      </c>
      <c r="O831" s="9">
        <v>216.66666699999999</v>
      </c>
      <c r="P831" s="9">
        <v>216.66666699999999</v>
      </c>
      <c r="Q831" s="9">
        <v>135.97046900000001</v>
      </c>
      <c r="R831" s="9">
        <v>135.97046900000001</v>
      </c>
      <c r="S831" s="9" t="s">
        <v>1510</v>
      </c>
      <c r="T831" s="9">
        <v>1411.3193980000001</v>
      </c>
      <c r="U831" s="9">
        <v>119917.071912</v>
      </c>
      <c r="V831" t="s">
        <v>935</v>
      </c>
    </row>
    <row r="832" spans="1:22" x14ac:dyDescent="0.25">
      <c r="A832" s="70" t="e">
        <f>VLOOKUP(B832,'Lake Assessments'!$D$2:$E$52,2,0)</f>
        <v>#N/A</v>
      </c>
      <c r="B832">
        <v>58011900</v>
      </c>
      <c r="C832" t="s">
        <v>1516</v>
      </c>
      <c r="D832" t="s">
        <v>878</v>
      </c>
      <c r="E832" s="107">
        <v>41837</v>
      </c>
      <c r="F832" s="9">
        <v>18</v>
      </c>
      <c r="G832" s="9">
        <v>24.984439999999999</v>
      </c>
      <c r="H832" s="9">
        <v>50</v>
      </c>
      <c r="I832" s="9">
        <v>34.324944000000002</v>
      </c>
      <c r="J832" s="9">
        <v>3</v>
      </c>
      <c r="K832" s="9">
        <v>18</v>
      </c>
      <c r="L832" s="9">
        <v>25</v>
      </c>
      <c r="M832" s="9">
        <v>24.984439999999999</v>
      </c>
      <c r="N832" s="9">
        <v>28.4</v>
      </c>
      <c r="O832" s="9">
        <v>50</v>
      </c>
      <c r="P832" s="9">
        <v>108.333333</v>
      </c>
      <c r="Q832" s="9">
        <v>34.324944000000002</v>
      </c>
      <c r="R832" s="9">
        <v>52.688172000000002</v>
      </c>
      <c r="S832" s="9" t="s">
        <v>1059</v>
      </c>
      <c r="T832" s="9">
        <v>20564.782412</v>
      </c>
      <c r="U832" s="9">
        <v>3744545.5000359998</v>
      </c>
      <c r="V832" t="s">
        <v>935</v>
      </c>
    </row>
    <row r="833" spans="1:22" x14ac:dyDescent="0.25">
      <c r="A833" s="70" t="e">
        <f>VLOOKUP(B833,'Lake Assessments'!$D$2:$E$52,2,0)</f>
        <v>#N/A</v>
      </c>
      <c r="B833">
        <v>58017000</v>
      </c>
      <c r="C833" t="s">
        <v>879</v>
      </c>
      <c r="D833" t="s">
        <v>878</v>
      </c>
      <c r="E833" s="107">
        <v>40016</v>
      </c>
      <c r="F833" s="9">
        <v>19</v>
      </c>
      <c r="G833" s="9">
        <v>26.382809000000002</v>
      </c>
      <c r="H833" s="9">
        <v>171.42857100000001</v>
      </c>
      <c r="I833" s="9">
        <v>58.932586999999998</v>
      </c>
      <c r="J833" s="9">
        <v>1</v>
      </c>
      <c r="K833" s="9">
        <v>19</v>
      </c>
      <c r="L833" s="9">
        <v>19</v>
      </c>
      <c r="M833" s="9">
        <v>26.382809000000002</v>
      </c>
      <c r="N833" s="9">
        <v>26.382809000000002</v>
      </c>
      <c r="O833" s="9">
        <v>171.42857100000001</v>
      </c>
      <c r="P833" s="9">
        <v>171.42857100000001</v>
      </c>
      <c r="Q833" s="9">
        <v>58.932586999999998</v>
      </c>
      <c r="R833" s="9">
        <v>58.932586999999998</v>
      </c>
      <c r="S833" s="9" t="s">
        <v>1510</v>
      </c>
      <c r="T833" s="9">
        <v>2137.4630529999999</v>
      </c>
      <c r="U833" s="9">
        <v>129635.879084</v>
      </c>
      <c r="V833" t="s">
        <v>935</v>
      </c>
    </row>
    <row r="834" spans="1:22" x14ac:dyDescent="0.25">
      <c r="A834" s="70" t="e">
        <f>VLOOKUP(B834,'Lake Assessments'!$D$2:$E$52,2,0)</f>
        <v>#N/A</v>
      </c>
      <c r="B834">
        <v>13003400</v>
      </c>
      <c r="C834" t="s">
        <v>1517</v>
      </c>
      <c r="D834" t="s">
        <v>878</v>
      </c>
      <c r="E834" s="107">
        <v>37102</v>
      </c>
      <c r="F834" s="9">
        <v>5</v>
      </c>
      <c r="G834" s="9">
        <v>11.627553000000001</v>
      </c>
      <c r="H834" s="9">
        <v>-54.545454999999997</v>
      </c>
      <c r="I834" s="9">
        <v>-34.676665999999997</v>
      </c>
      <c r="J834" s="9">
        <v>1</v>
      </c>
      <c r="K834" s="9">
        <v>5</v>
      </c>
      <c r="L834" s="9">
        <v>5</v>
      </c>
      <c r="M834" s="9">
        <v>11.627553000000001</v>
      </c>
      <c r="N834" s="9">
        <v>11.627553000000001</v>
      </c>
      <c r="O834" s="9">
        <v>-54.545454999999997</v>
      </c>
      <c r="P834" s="9">
        <v>-54.545454999999997</v>
      </c>
      <c r="Q834" s="9">
        <v>-34.676665999999997</v>
      </c>
      <c r="R834" s="9">
        <v>-34.676665999999997</v>
      </c>
      <c r="S834" s="9" t="s">
        <v>1059</v>
      </c>
      <c r="T834" s="9">
        <v>3442.8468990000001</v>
      </c>
      <c r="U834" s="9">
        <v>312856.00502799999</v>
      </c>
      <c r="V834" t="s">
        <v>932</v>
      </c>
    </row>
    <row r="835" spans="1:22" x14ac:dyDescent="0.25">
      <c r="A835" s="70" t="e">
        <f>VLOOKUP(B835,'Lake Assessments'!$D$2:$E$52,2,0)</f>
        <v>#N/A</v>
      </c>
      <c r="B835">
        <v>13003100</v>
      </c>
      <c r="C835" t="s">
        <v>1518</v>
      </c>
      <c r="D835" t="s">
        <v>878</v>
      </c>
      <c r="E835" s="107">
        <v>37844</v>
      </c>
      <c r="F835" s="9">
        <v>14</v>
      </c>
      <c r="G835" s="9">
        <v>20.044592999999999</v>
      </c>
      <c r="H835" s="9">
        <v>16.666667</v>
      </c>
      <c r="I835" s="9">
        <v>7.7666300000000001</v>
      </c>
      <c r="J835" s="9">
        <v>2</v>
      </c>
      <c r="K835" s="9">
        <v>14</v>
      </c>
      <c r="L835" s="9">
        <v>21</v>
      </c>
      <c r="M835" s="9">
        <v>20.044592999999999</v>
      </c>
      <c r="N835" s="9">
        <v>24.222186000000001</v>
      </c>
      <c r="O835" s="9">
        <v>16.666667</v>
      </c>
      <c r="P835" s="9">
        <v>75</v>
      </c>
      <c r="Q835" s="9">
        <v>7.7666300000000001</v>
      </c>
      <c r="R835" s="9">
        <v>30.226804999999999</v>
      </c>
      <c r="S835" s="9" t="s">
        <v>1059</v>
      </c>
      <c r="T835" s="9">
        <v>10863.762129999999</v>
      </c>
      <c r="U835" s="9">
        <v>3220040.540732</v>
      </c>
      <c r="V835" t="s">
        <v>935</v>
      </c>
    </row>
    <row r="836" spans="1:22" x14ac:dyDescent="0.25">
      <c r="A836" s="70" t="e">
        <f>VLOOKUP(B836,'Lake Assessments'!$D$2:$E$52,2,0)</f>
        <v>#N/A</v>
      </c>
      <c r="B836">
        <v>13003300</v>
      </c>
      <c r="C836" t="s">
        <v>1519</v>
      </c>
      <c r="D836" t="s">
        <v>878</v>
      </c>
      <c r="E836" s="107">
        <v>41843</v>
      </c>
      <c r="F836" s="9">
        <v>14</v>
      </c>
      <c r="G836" s="9">
        <v>18.441026000000001</v>
      </c>
      <c r="H836" s="9">
        <v>7.6923079999999997</v>
      </c>
      <c r="I836" s="9">
        <v>-1.384889</v>
      </c>
      <c r="J836" s="9">
        <v>4</v>
      </c>
      <c r="K836" s="9">
        <v>13</v>
      </c>
      <c r="L836" s="9">
        <v>15</v>
      </c>
      <c r="M836" s="9">
        <v>18.441026000000001</v>
      </c>
      <c r="N836" s="9">
        <v>21.430508</v>
      </c>
      <c r="O836" s="9">
        <v>7.6923079999999997</v>
      </c>
      <c r="P836" s="9">
        <v>25</v>
      </c>
      <c r="Q836" s="9">
        <v>-1.384889</v>
      </c>
      <c r="R836" s="9">
        <v>15.217784</v>
      </c>
      <c r="S836" s="9" t="s">
        <v>1059</v>
      </c>
      <c r="T836" s="9">
        <v>4792.9165590000002</v>
      </c>
      <c r="U836" s="9">
        <v>680677.51348299999</v>
      </c>
      <c r="V836" t="s">
        <v>935</v>
      </c>
    </row>
    <row r="837" spans="1:22" x14ac:dyDescent="0.25">
      <c r="A837" s="70" t="e">
        <f>VLOOKUP(B837,'Lake Assessments'!$D$2:$E$52,2,0)</f>
        <v>#N/A</v>
      </c>
      <c r="B837">
        <v>13005903</v>
      </c>
      <c r="C837" t="s">
        <v>1520</v>
      </c>
      <c r="D837" t="s">
        <v>1485</v>
      </c>
      <c r="E837" s="107">
        <v>41472</v>
      </c>
      <c r="F837" s="9">
        <v>18</v>
      </c>
      <c r="G837" s="9">
        <v>24.984439999999999</v>
      </c>
      <c r="H837" s="9">
        <v>63.636364</v>
      </c>
      <c r="I837" s="9">
        <v>40.362020000000001</v>
      </c>
      <c r="J837" s="9">
        <v>2</v>
      </c>
      <c r="K837" s="9">
        <v>18</v>
      </c>
      <c r="L837" s="9">
        <v>25</v>
      </c>
      <c r="M837" s="9">
        <v>24.984439999999999</v>
      </c>
      <c r="N837" s="9">
        <v>29.8</v>
      </c>
      <c r="O837" s="9">
        <v>63.636364</v>
      </c>
      <c r="P837" s="9">
        <v>127.272727</v>
      </c>
      <c r="Q837" s="9">
        <v>40.362020000000001</v>
      </c>
      <c r="R837" s="9">
        <v>67.415729999999996</v>
      </c>
      <c r="S837" s="9" t="s">
        <v>1059</v>
      </c>
      <c r="T837" s="9">
        <v>19504.195766000001</v>
      </c>
      <c r="U837" s="9">
        <v>1658935.606194</v>
      </c>
      <c r="V837" t="s">
        <v>935</v>
      </c>
    </row>
    <row r="838" spans="1:22" x14ac:dyDescent="0.25">
      <c r="A838" s="70" t="e">
        <f>VLOOKUP(B838,'Lake Assessments'!$D$2:$E$52,2,0)</f>
        <v>#N/A</v>
      </c>
      <c r="B838">
        <v>13003500</v>
      </c>
      <c r="C838" t="s">
        <v>1521</v>
      </c>
      <c r="D838" t="s">
        <v>878</v>
      </c>
      <c r="E838" s="107">
        <v>38586</v>
      </c>
      <c r="F838" s="9">
        <v>10</v>
      </c>
      <c r="G838" s="9">
        <v>18.34121</v>
      </c>
      <c r="H838" s="9">
        <v>-16.666667</v>
      </c>
      <c r="I838" s="9">
        <v>-1.3913420000000001</v>
      </c>
      <c r="J838" s="9">
        <v>2</v>
      </c>
      <c r="K838" s="9">
        <v>10</v>
      </c>
      <c r="L838" s="9">
        <v>19</v>
      </c>
      <c r="M838" s="9">
        <v>18.34121</v>
      </c>
      <c r="N838" s="9">
        <v>24.776899</v>
      </c>
      <c r="O838" s="9">
        <v>-16.666667</v>
      </c>
      <c r="P838" s="9">
        <v>58.333333000000003</v>
      </c>
      <c r="Q838" s="9">
        <v>-1.3913420000000001</v>
      </c>
      <c r="R838" s="9">
        <v>33.209136000000001</v>
      </c>
      <c r="S838" s="9" t="s">
        <v>1059</v>
      </c>
      <c r="T838" s="9">
        <v>3688.8612629999998</v>
      </c>
      <c r="U838" s="9">
        <v>574054.83468199999</v>
      </c>
      <c r="V838" t="s">
        <v>932</v>
      </c>
    </row>
    <row r="839" spans="1:22" x14ac:dyDescent="0.25">
      <c r="A839" s="70" t="e">
        <f>VLOOKUP(B839,'Lake Assessments'!$D$2:$E$52,2,0)</f>
        <v>#N/A</v>
      </c>
      <c r="B839">
        <v>13003201</v>
      </c>
      <c r="C839" t="s">
        <v>1522</v>
      </c>
      <c r="D839" t="s">
        <v>878</v>
      </c>
      <c r="E839" s="107">
        <v>40707</v>
      </c>
      <c r="F839" s="9">
        <v>19</v>
      </c>
      <c r="G839" s="9">
        <v>23.859235999999999</v>
      </c>
      <c r="H839" s="9">
        <v>58.333333000000003</v>
      </c>
      <c r="I839" s="9">
        <v>28.275463999999999</v>
      </c>
      <c r="J839" s="9">
        <v>3</v>
      </c>
      <c r="K839" s="9">
        <v>16</v>
      </c>
      <c r="L839" s="9">
        <v>19</v>
      </c>
      <c r="M839" s="9">
        <v>22.5</v>
      </c>
      <c r="N839" s="9">
        <v>23.859235999999999</v>
      </c>
      <c r="O839" s="9">
        <v>33.333333000000003</v>
      </c>
      <c r="P839" s="9">
        <v>58.333333000000003</v>
      </c>
      <c r="Q839" s="9">
        <v>20.967742000000001</v>
      </c>
      <c r="R839" s="9">
        <v>28.275463999999999</v>
      </c>
      <c r="S839" s="9" t="s">
        <v>1059</v>
      </c>
      <c r="T839" s="9">
        <v>19512.767558</v>
      </c>
      <c r="U839" s="9">
        <v>3032148.4236679999</v>
      </c>
      <c r="V839" t="s">
        <v>935</v>
      </c>
    </row>
    <row r="840" spans="1:22" x14ac:dyDescent="0.25">
      <c r="A840" s="70" t="e">
        <f>VLOOKUP(B840,'Lake Assessments'!$D$2:$E$52,2,0)</f>
        <v>#N/A</v>
      </c>
      <c r="B840">
        <v>13007300</v>
      </c>
      <c r="C840" t="s">
        <v>1112</v>
      </c>
      <c r="D840" t="s">
        <v>878</v>
      </c>
      <c r="E840" s="107">
        <v>41836</v>
      </c>
      <c r="F840" s="9">
        <v>20</v>
      </c>
      <c r="G840" s="9">
        <v>24.820354999999999</v>
      </c>
      <c r="H840" s="9">
        <v>66.666667000000004</v>
      </c>
      <c r="I840" s="9">
        <v>33.442765999999999</v>
      </c>
      <c r="J840" s="9">
        <v>2</v>
      </c>
      <c r="K840" s="9">
        <v>20</v>
      </c>
      <c r="L840" s="9">
        <v>24</v>
      </c>
      <c r="M840" s="9">
        <v>24.820354999999999</v>
      </c>
      <c r="N840" s="9">
        <v>27.148510999999999</v>
      </c>
      <c r="O840" s="9">
        <v>66.666667000000004</v>
      </c>
      <c r="P840" s="9">
        <v>100</v>
      </c>
      <c r="Q840" s="9">
        <v>33.442765999999999</v>
      </c>
      <c r="R840" s="9">
        <v>45.959738000000002</v>
      </c>
      <c r="S840" s="9" t="s">
        <v>1059</v>
      </c>
      <c r="T840" s="9">
        <v>6619.427514</v>
      </c>
      <c r="U840" s="9">
        <v>906649.479131</v>
      </c>
      <c r="V840" t="s">
        <v>935</v>
      </c>
    </row>
    <row r="841" spans="1:22" x14ac:dyDescent="0.25">
      <c r="A841" s="70" t="e">
        <f>VLOOKUP(B841,'Lake Assessments'!$D$2:$E$52,2,0)</f>
        <v>#N/A</v>
      </c>
      <c r="B841">
        <v>2003500</v>
      </c>
      <c r="C841" t="s">
        <v>1523</v>
      </c>
      <c r="D841" t="s">
        <v>878</v>
      </c>
      <c r="E841" s="107">
        <v>35989</v>
      </c>
      <c r="F841" s="9">
        <v>21</v>
      </c>
      <c r="G841" s="9">
        <v>27.495453999999999</v>
      </c>
      <c r="H841" s="9">
        <v>75</v>
      </c>
      <c r="I841" s="9">
        <v>47.825021999999997</v>
      </c>
      <c r="J841" s="9">
        <v>1</v>
      </c>
      <c r="K841" s="9">
        <v>21</v>
      </c>
      <c r="L841" s="9">
        <v>21</v>
      </c>
      <c r="M841" s="9">
        <v>27.495453999999999</v>
      </c>
      <c r="N841" s="9">
        <v>27.495453999999999</v>
      </c>
      <c r="O841" s="9">
        <v>75</v>
      </c>
      <c r="P841" s="9">
        <v>75</v>
      </c>
      <c r="Q841" s="9">
        <v>47.825021999999997</v>
      </c>
      <c r="R841" s="9">
        <v>47.825021999999997</v>
      </c>
      <c r="S841" s="9" t="s">
        <v>1059</v>
      </c>
      <c r="T841" s="9">
        <v>3709.0962119999999</v>
      </c>
      <c r="U841" s="9">
        <v>233866.49091200001</v>
      </c>
      <c r="V841" t="s">
        <v>935</v>
      </c>
    </row>
    <row r="842" spans="1:22" x14ac:dyDescent="0.25">
      <c r="A842" s="70" t="e">
        <f>VLOOKUP(B842,'Lake Assessments'!$D$2:$E$52,2,0)</f>
        <v>#N/A</v>
      </c>
      <c r="B842">
        <v>13007400</v>
      </c>
      <c r="C842" t="s">
        <v>1524</v>
      </c>
      <c r="D842" t="s">
        <v>878</v>
      </c>
      <c r="E842" s="107">
        <v>41505</v>
      </c>
      <c r="F842" s="9">
        <v>9</v>
      </c>
      <c r="G842" s="9">
        <v>15.666667</v>
      </c>
      <c r="H842" s="9">
        <v>-25</v>
      </c>
      <c r="I842" s="9">
        <v>-15.770609</v>
      </c>
      <c r="J842" s="9">
        <v>2</v>
      </c>
      <c r="K842" s="9">
        <v>9</v>
      </c>
      <c r="L842" s="9">
        <v>17</v>
      </c>
      <c r="M842" s="9">
        <v>15.666667</v>
      </c>
      <c r="N842" s="9">
        <v>21.828206000000002</v>
      </c>
      <c r="O842" s="9">
        <v>-25</v>
      </c>
      <c r="P842" s="9">
        <v>41.666666999999997</v>
      </c>
      <c r="Q842" s="9">
        <v>-15.770609</v>
      </c>
      <c r="R842" s="9">
        <v>17.355948000000001</v>
      </c>
      <c r="S842" s="9" t="s">
        <v>1059</v>
      </c>
      <c r="T842" s="9">
        <v>1996.7493099999999</v>
      </c>
      <c r="U842" s="9">
        <v>190249.29087200001</v>
      </c>
      <c r="V842" t="s">
        <v>932</v>
      </c>
    </row>
    <row r="843" spans="1:22" x14ac:dyDescent="0.25">
      <c r="A843" s="70" t="e">
        <f>VLOOKUP(B843,'Lake Assessments'!$D$2:$E$52,2,0)</f>
        <v>#N/A</v>
      </c>
      <c r="B843">
        <v>30002000</v>
      </c>
      <c r="C843" t="s">
        <v>1525</v>
      </c>
      <c r="D843" t="s">
        <v>878</v>
      </c>
      <c r="E843" s="107">
        <v>35975</v>
      </c>
      <c r="F843" s="9">
        <v>15</v>
      </c>
      <c r="G843" s="9">
        <v>22.205105</v>
      </c>
      <c r="H843" s="9">
        <v>25</v>
      </c>
      <c r="I843" s="9">
        <v>19.382282</v>
      </c>
      <c r="J843" s="9">
        <v>1</v>
      </c>
      <c r="K843" s="9">
        <v>15</v>
      </c>
      <c r="L843" s="9">
        <v>15</v>
      </c>
      <c r="M843" s="9">
        <v>22.205105</v>
      </c>
      <c r="N843" s="9">
        <v>22.205105</v>
      </c>
      <c r="O843" s="9">
        <v>25</v>
      </c>
      <c r="P843" s="9">
        <v>25</v>
      </c>
      <c r="Q843" s="9">
        <v>19.382282</v>
      </c>
      <c r="R843" s="9">
        <v>19.382282</v>
      </c>
      <c r="S843" s="9" t="s">
        <v>1059</v>
      </c>
      <c r="T843" s="9">
        <v>1563.4004729999999</v>
      </c>
      <c r="U843" s="9">
        <v>140552.422464</v>
      </c>
      <c r="V843" t="s">
        <v>935</v>
      </c>
    </row>
    <row r="844" spans="1:22" x14ac:dyDescent="0.25">
      <c r="A844" s="70" t="e">
        <f>VLOOKUP(B844,'Lake Assessments'!$D$2:$E$52,2,0)</f>
        <v>#N/A</v>
      </c>
      <c r="B844">
        <v>13007200</v>
      </c>
      <c r="C844" t="s">
        <v>1526</v>
      </c>
      <c r="D844" t="s">
        <v>878</v>
      </c>
      <c r="E844" s="107">
        <v>39678</v>
      </c>
      <c r="F844" s="9">
        <v>12</v>
      </c>
      <c r="G844" s="9">
        <v>16.454483</v>
      </c>
      <c r="H844" s="9">
        <v>0</v>
      </c>
      <c r="I844" s="9">
        <v>-11.535038999999999</v>
      </c>
      <c r="J844" s="9">
        <v>2</v>
      </c>
      <c r="K844" s="9">
        <v>12</v>
      </c>
      <c r="L844" s="9">
        <v>20</v>
      </c>
      <c r="M844" s="9">
        <v>16.454483</v>
      </c>
      <c r="N844" s="9">
        <v>23.255106999999999</v>
      </c>
      <c r="O844" s="9">
        <v>0</v>
      </c>
      <c r="P844" s="9">
        <v>66.666667000000004</v>
      </c>
      <c r="Q844" s="9">
        <v>-11.535038999999999</v>
      </c>
      <c r="R844" s="9">
        <v>25.027456999999998</v>
      </c>
      <c r="S844" s="9" t="s">
        <v>1059</v>
      </c>
      <c r="T844" s="9">
        <v>2079.6479629999999</v>
      </c>
      <c r="U844" s="9">
        <v>229265.08083300001</v>
      </c>
      <c r="V844" t="s">
        <v>935</v>
      </c>
    </row>
    <row r="845" spans="1:22" x14ac:dyDescent="0.25">
      <c r="A845" s="70" t="e">
        <f>VLOOKUP(B845,'Lake Assessments'!$D$2:$E$52,2,0)</f>
        <v>#N/A</v>
      </c>
      <c r="B845">
        <v>33001200</v>
      </c>
      <c r="C845" t="s">
        <v>1527</v>
      </c>
      <c r="D845" t="s">
        <v>878</v>
      </c>
      <c r="E845" s="107">
        <v>35670</v>
      </c>
      <c r="F845" s="9">
        <v>14</v>
      </c>
      <c r="G845" s="9">
        <v>24.320772999999999</v>
      </c>
      <c r="H845" s="9">
        <v>16.666667</v>
      </c>
      <c r="I845" s="9">
        <v>35.870240000000003</v>
      </c>
      <c r="J845" s="9">
        <v>1</v>
      </c>
      <c r="K845" s="9">
        <v>14</v>
      </c>
      <c r="L845" s="9">
        <v>14</v>
      </c>
      <c r="M845" s="9">
        <v>24.320772999999999</v>
      </c>
      <c r="N845" s="9">
        <v>24.320772999999999</v>
      </c>
      <c r="O845" s="9">
        <v>16.666667</v>
      </c>
      <c r="P845" s="9">
        <v>16.666667</v>
      </c>
      <c r="Q845" s="9">
        <v>35.870240000000003</v>
      </c>
      <c r="R845" s="9">
        <v>35.870240000000003</v>
      </c>
      <c r="S845" s="9" t="s">
        <v>1059</v>
      </c>
      <c r="T845" s="9">
        <v>755.51875199999995</v>
      </c>
      <c r="U845" s="9">
        <v>31453.398348999999</v>
      </c>
      <c r="V845" t="s">
        <v>935</v>
      </c>
    </row>
    <row r="846" spans="1:22" x14ac:dyDescent="0.25">
      <c r="A846" s="70" t="e">
        <f>VLOOKUP(B846,'Lake Assessments'!$D$2:$E$52,2,0)</f>
        <v>#N/A</v>
      </c>
      <c r="B846">
        <v>13007900</v>
      </c>
      <c r="C846" t="s">
        <v>1528</v>
      </c>
      <c r="D846" t="s">
        <v>878</v>
      </c>
      <c r="E846" s="107">
        <v>41505</v>
      </c>
      <c r="F846" s="9">
        <v>8</v>
      </c>
      <c r="G846" s="9">
        <v>13.435029</v>
      </c>
      <c r="H846" s="9">
        <v>-33.333333000000003</v>
      </c>
      <c r="I846" s="9">
        <v>-27.768661999999999</v>
      </c>
      <c r="J846" s="9">
        <v>2</v>
      </c>
      <c r="K846" s="9">
        <v>8</v>
      </c>
      <c r="L846" s="9">
        <v>13</v>
      </c>
      <c r="M846" s="9">
        <v>13.435029</v>
      </c>
      <c r="N846" s="9">
        <v>18.305105999999999</v>
      </c>
      <c r="O846" s="9">
        <v>-33.333333000000003</v>
      </c>
      <c r="P846" s="9">
        <v>8.3333329999999997</v>
      </c>
      <c r="Q846" s="9">
        <v>-27.768661999999999</v>
      </c>
      <c r="R846" s="9">
        <v>-1.5854490000000001</v>
      </c>
      <c r="S846" s="9" t="s">
        <v>1059</v>
      </c>
      <c r="T846" s="9">
        <v>2139.2446439999999</v>
      </c>
      <c r="U846" s="9">
        <v>212706.08931000001</v>
      </c>
      <c r="V846" t="s">
        <v>932</v>
      </c>
    </row>
    <row r="847" spans="1:22" x14ac:dyDescent="0.25">
      <c r="A847" s="70" t="e">
        <f>VLOOKUP(B847,'Lake Assessments'!$D$2:$E$52,2,0)</f>
        <v>#N/A</v>
      </c>
      <c r="B847">
        <v>30002200</v>
      </c>
      <c r="C847" t="s">
        <v>1529</v>
      </c>
      <c r="D847" t="s">
        <v>878</v>
      </c>
      <c r="E847" s="107">
        <v>41451</v>
      </c>
      <c r="F847" s="9">
        <v>17</v>
      </c>
      <c r="G847" s="9">
        <v>19.887920999999999</v>
      </c>
      <c r="H847" s="9">
        <v>30.769231000000001</v>
      </c>
      <c r="I847" s="9">
        <v>6.3525200000000002</v>
      </c>
      <c r="J847" s="9">
        <v>3</v>
      </c>
      <c r="K847" s="9">
        <v>12</v>
      </c>
      <c r="L847" s="9">
        <v>17</v>
      </c>
      <c r="M847" s="9">
        <v>17.609183000000002</v>
      </c>
      <c r="N847" s="9">
        <v>21.113638000000002</v>
      </c>
      <c r="O847" s="9">
        <v>0</v>
      </c>
      <c r="P847" s="9">
        <v>30.769231000000001</v>
      </c>
      <c r="Q847" s="9">
        <v>-5.3269719999999996</v>
      </c>
      <c r="R847" s="9">
        <v>13.514182999999999</v>
      </c>
      <c r="S847" s="9" t="s">
        <v>1059</v>
      </c>
      <c r="T847" s="9">
        <v>9664.6025460000001</v>
      </c>
      <c r="U847" s="9">
        <v>901642.57123500004</v>
      </c>
      <c r="V847" t="s">
        <v>935</v>
      </c>
    </row>
    <row r="848" spans="1:22" x14ac:dyDescent="0.25">
      <c r="A848" s="70" t="e">
        <f>VLOOKUP(B848,'Lake Assessments'!$D$2:$E$52,2,0)</f>
        <v>#N/A</v>
      </c>
      <c r="B848">
        <v>33001300</v>
      </c>
      <c r="C848" t="s">
        <v>1300</v>
      </c>
      <c r="D848" t="s">
        <v>878</v>
      </c>
      <c r="E848" s="107">
        <v>35670</v>
      </c>
      <c r="F848" s="9">
        <v>15</v>
      </c>
      <c r="G848" s="9">
        <v>24.270696000000001</v>
      </c>
      <c r="H848" s="9">
        <v>25</v>
      </c>
      <c r="I848" s="9">
        <v>35.590477999999997</v>
      </c>
      <c r="J848" s="9">
        <v>1</v>
      </c>
      <c r="K848" s="9">
        <v>15</v>
      </c>
      <c r="L848" s="9">
        <v>15</v>
      </c>
      <c r="M848" s="9">
        <v>24.270696000000001</v>
      </c>
      <c r="N848" s="9">
        <v>24.270696000000001</v>
      </c>
      <c r="O848" s="9">
        <v>25</v>
      </c>
      <c r="P848" s="9">
        <v>25</v>
      </c>
      <c r="Q848" s="9">
        <v>35.590477999999997</v>
      </c>
      <c r="R848" s="9">
        <v>35.590477999999997</v>
      </c>
      <c r="S848" s="9" t="s">
        <v>1059</v>
      </c>
      <c r="T848" s="9">
        <v>1483.957541</v>
      </c>
      <c r="U848" s="9">
        <v>98943.405224000002</v>
      </c>
      <c r="V848" t="s">
        <v>935</v>
      </c>
    </row>
    <row r="849" spans="1:22" x14ac:dyDescent="0.25">
      <c r="A849" s="70" t="e">
        <f>VLOOKUP(B849,'Lake Assessments'!$D$2:$E$52,2,0)</f>
        <v>#N/A</v>
      </c>
      <c r="B849">
        <v>13006902</v>
      </c>
      <c r="C849" t="s">
        <v>1530</v>
      </c>
      <c r="D849" t="s">
        <v>878</v>
      </c>
      <c r="E849" s="107">
        <v>41841</v>
      </c>
      <c r="F849" s="9">
        <v>24</v>
      </c>
      <c r="G849" s="9">
        <v>24.290773000000002</v>
      </c>
      <c r="H849" s="9">
        <v>84.615385000000003</v>
      </c>
      <c r="I849" s="9">
        <v>29.897182999999998</v>
      </c>
      <c r="J849" s="9">
        <v>1</v>
      </c>
      <c r="K849" s="9">
        <v>24</v>
      </c>
      <c r="L849" s="9">
        <v>24</v>
      </c>
      <c r="M849" s="9">
        <v>24.290773000000002</v>
      </c>
      <c r="N849" s="9">
        <v>24.290773000000002</v>
      </c>
      <c r="O849" s="9">
        <v>84.615385000000003</v>
      </c>
      <c r="P849" s="9">
        <v>84.615385000000003</v>
      </c>
      <c r="Q849" s="9">
        <v>29.897182999999998</v>
      </c>
      <c r="R849" s="9">
        <v>29.897182999999998</v>
      </c>
      <c r="S849" s="9" t="s">
        <v>1059</v>
      </c>
      <c r="T849" s="9">
        <v>34052.242683999997</v>
      </c>
      <c r="U849" s="9">
        <v>6388597.0518389996</v>
      </c>
      <c r="V849" t="s">
        <v>935</v>
      </c>
    </row>
    <row r="850" spans="1:22" x14ac:dyDescent="0.25">
      <c r="A850" s="70" t="e">
        <f>VLOOKUP(B850,'Lake Assessments'!$D$2:$E$52,2,0)</f>
        <v>#N/A</v>
      </c>
      <c r="B850">
        <v>30000900</v>
      </c>
      <c r="C850" t="s">
        <v>1532</v>
      </c>
      <c r="D850" t="s">
        <v>878</v>
      </c>
      <c r="E850" s="107">
        <v>41109</v>
      </c>
      <c r="F850" s="9">
        <v>5</v>
      </c>
      <c r="G850" s="9">
        <v>9.3914860000000004</v>
      </c>
      <c r="H850" s="9">
        <v>-54.545454999999997</v>
      </c>
      <c r="I850" s="9">
        <v>-47.238844999999998</v>
      </c>
      <c r="J850" s="9">
        <v>3</v>
      </c>
      <c r="K850" s="9">
        <v>5</v>
      </c>
      <c r="L850" s="9">
        <v>6</v>
      </c>
      <c r="M850" s="9">
        <v>9.3914860000000004</v>
      </c>
      <c r="N850" s="9">
        <v>13.880442</v>
      </c>
      <c r="O850" s="9">
        <v>-54.545454999999997</v>
      </c>
      <c r="P850" s="9">
        <v>-45.454545000000003</v>
      </c>
      <c r="Q850" s="9">
        <v>-47.238844999999998</v>
      </c>
      <c r="R850" s="9">
        <v>-22.019988999999999</v>
      </c>
      <c r="S850" s="9" t="s">
        <v>1059</v>
      </c>
      <c r="T850" s="9">
        <v>6365.2786560000004</v>
      </c>
      <c r="U850" s="9">
        <v>1206609.568038</v>
      </c>
      <c r="V850" t="s">
        <v>932</v>
      </c>
    </row>
    <row r="851" spans="1:22" x14ac:dyDescent="0.25">
      <c r="A851" s="70" t="e">
        <f>VLOOKUP(B851,'Lake Assessments'!$D$2:$E$52,2,0)</f>
        <v>#N/A</v>
      </c>
      <c r="B851">
        <v>13006800</v>
      </c>
      <c r="C851" t="s">
        <v>526</v>
      </c>
      <c r="D851" t="s">
        <v>878</v>
      </c>
      <c r="E851" s="107">
        <v>40722</v>
      </c>
      <c r="F851" s="9">
        <v>23</v>
      </c>
      <c r="G851" s="9">
        <v>29.609047</v>
      </c>
      <c r="H851" s="9">
        <v>91.666667000000004</v>
      </c>
      <c r="I851" s="9">
        <v>59.188423999999998</v>
      </c>
      <c r="J851" s="9">
        <v>3</v>
      </c>
      <c r="K851" s="9">
        <v>23</v>
      </c>
      <c r="L851" s="9">
        <v>31</v>
      </c>
      <c r="M851" s="9">
        <v>29.609047</v>
      </c>
      <c r="N851" s="9">
        <v>33.226981000000002</v>
      </c>
      <c r="O851" s="9">
        <v>91.666667000000004</v>
      </c>
      <c r="P851" s="9">
        <v>158.33333300000001</v>
      </c>
      <c r="Q851" s="9">
        <v>59.188423999999998</v>
      </c>
      <c r="R851" s="9">
        <v>78.639681999999993</v>
      </c>
      <c r="S851" s="9" t="s">
        <v>1059</v>
      </c>
      <c r="T851" s="9">
        <v>5340.2692880000004</v>
      </c>
      <c r="U851" s="9">
        <v>1290224.99768</v>
      </c>
      <c r="V851" t="s">
        <v>935</v>
      </c>
    </row>
    <row r="852" spans="1:22" x14ac:dyDescent="0.25">
      <c r="A852" s="70" t="e">
        <f>VLOOKUP(B852,'Lake Assessments'!$D$2:$E$52,2,0)</f>
        <v>#N/A</v>
      </c>
      <c r="B852">
        <v>13008300</v>
      </c>
      <c r="C852" t="s">
        <v>245</v>
      </c>
      <c r="D852" t="s">
        <v>878</v>
      </c>
      <c r="E852" s="107">
        <v>41842</v>
      </c>
      <c r="F852" s="9">
        <v>20</v>
      </c>
      <c r="G852" s="9">
        <v>23.255106999999999</v>
      </c>
      <c r="H852" s="9">
        <v>66.666667000000004</v>
      </c>
      <c r="I852" s="9">
        <v>29.916799000000001</v>
      </c>
      <c r="J852" s="9">
        <v>3</v>
      </c>
      <c r="K852" s="9">
        <v>20</v>
      </c>
      <c r="L852" s="9">
        <v>24</v>
      </c>
      <c r="M852" s="9">
        <v>23.255106999999999</v>
      </c>
      <c r="N852" s="9">
        <v>27.965008000000001</v>
      </c>
      <c r="O852" s="9">
        <v>66.666667000000004</v>
      </c>
      <c r="P852" s="9">
        <v>118.18181800000001</v>
      </c>
      <c r="Q852" s="9">
        <v>29.916799000000001</v>
      </c>
      <c r="R852" s="9">
        <v>57.106786</v>
      </c>
      <c r="S852" s="9" t="s">
        <v>1059</v>
      </c>
      <c r="T852" s="9">
        <v>12487.440536</v>
      </c>
      <c r="U852" s="9">
        <v>2911429.4240049999</v>
      </c>
      <c r="V852" t="s">
        <v>935</v>
      </c>
    </row>
    <row r="853" spans="1:22" x14ac:dyDescent="0.25">
      <c r="A853" s="70" t="e">
        <f>VLOOKUP(B853,'Lake Assessments'!$D$2:$E$52,2,0)</f>
        <v>#N/A</v>
      </c>
      <c r="B853">
        <v>58014200</v>
      </c>
      <c r="C853" t="s">
        <v>1533</v>
      </c>
      <c r="D853" t="s">
        <v>878</v>
      </c>
      <c r="E853" s="107">
        <v>36717</v>
      </c>
      <c r="F853" s="9">
        <v>13</v>
      </c>
      <c r="G853" s="9">
        <v>18.305105999999999</v>
      </c>
      <c r="H853" s="9">
        <v>8.3333329999999997</v>
      </c>
      <c r="I853" s="9">
        <v>-1.5854490000000001</v>
      </c>
      <c r="J853" s="9">
        <v>2</v>
      </c>
      <c r="K853" s="9">
        <v>13</v>
      </c>
      <c r="L853" s="9">
        <v>18</v>
      </c>
      <c r="M853" s="9">
        <v>18.305105999999999</v>
      </c>
      <c r="N853" s="9">
        <v>23.805928000000002</v>
      </c>
      <c r="O853" s="9">
        <v>8.3333329999999997</v>
      </c>
      <c r="P853" s="9">
        <v>38.461537999999997</v>
      </c>
      <c r="Q853" s="9">
        <v>-1.5854490000000001</v>
      </c>
      <c r="R853" s="9">
        <v>27.304428999999999</v>
      </c>
      <c r="S853" s="9" t="s">
        <v>1059</v>
      </c>
      <c r="T853" s="9">
        <v>16734.670434</v>
      </c>
      <c r="U853" s="9">
        <v>6157184.4147629999</v>
      </c>
      <c r="V853" t="s">
        <v>935</v>
      </c>
    </row>
    <row r="854" spans="1:22" x14ac:dyDescent="0.25">
      <c r="A854" s="70" t="e">
        <f>VLOOKUP(B854,'Lake Assessments'!$D$2:$E$52,2,0)</f>
        <v>#N/A</v>
      </c>
      <c r="B854">
        <v>13008000</v>
      </c>
      <c r="C854" t="s">
        <v>1534</v>
      </c>
      <c r="D854" t="s">
        <v>878</v>
      </c>
      <c r="E854" s="107">
        <v>41841</v>
      </c>
      <c r="F854" s="9">
        <v>21</v>
      </c>
      <c r="G854" s="9">
        <v>24.658622000000001</v>
      </c>
      <c r="H854" s="9">
        <v>61.538462000000003</v>
      </c>
      <c r="I854" s="9">
        <v>31.864287000000001</v>
      </c>
      <c r="J854" s="9">
        <v>1</v>
      </c>
      <c r="K854" s="9">
        <v>21</v>
      </c>
      <c r="L854" s="9">
        <v>21</v>
      </c>
      <c r="M854" s="9">
        <v>24.658622000000001</v>
      </c>
      <c r="N854" s="9">
        <v>24.658622000000001</v>
      </c>
      <c r="O854" s="9">
        <v>61.538462000000003</v>
      </c>
      <c r="P854" s="9">
        <v>61.538462000000003</v>
      </c>
      <c r="Q854" s="9">
        <v>31.864287000000001</v>
      </c>
      <c r="R854" s="9">
        <v>31.864287000000001</v>
      </c>
      <c r="S854" s="9" t="s">
        <v>1059</v>
      </c>
      <c r="T854" s="9">
        <v>2200.4450619999998</v>
      </c>
      <c r="U854" s="9">
        <v>197424.78260199999</v>
      </c>
      <c r="V854" t="s">
        <v>935</v>
      </c>
    </row>
    <row r="855" spans="1:22" x14ac:dyDescent="0.25">
      <c r="A855" s="70" t="e">
        <f>VLOOKUP(B855,'Lake Assessments'!$D$2:$E$52,2,0)</f>
        <v>#N/A</v>
      </c>
      <c r="B855">
        <v>33002700</v>
      </c>
      <c r="C855" t="s">
        <v>1302</v>
      </c>
      <c r="D855" t="s">
        <v>878</v>
      </c>
      <c r="E855" s="107">
        <v>39260</v>
      </c>
      <c r="F855" s="9">
        <v>12</v>
      </c>
      <c r="G855" s="9">
        <v>19.918583999999999</v>
      </c>
      <c r="H855" s="9">
        <v>20</v>
      </c>
      <c r="I855" s="9">
        <v>22.199904</v>
      </c>
      <c r="J855" s="9">
        <v>1</v>
      </c>
      <c r="K855" s="9">
        <v>12</v>
      </c>
      <c r="L855" s="9">
        <v>12</v>
      </c>
      <c r="M855" s="9">
        <v>19.918583999999999</v>
      </c>
      <c r="N855" s="9">
        <v>19.918583999999999</v>
      </c>
      <c r="O855" s="9">
        <v>20</v>
      </c>
      <c r="P855" s="9">
        <v>20</v>
      </c>
      <c r="Q855" s="9">
        <v>22.199904</v>
      </c>
      <c r="R855" s="9">
        <v>22.199904</v>
      </c>
      <c r="S855" s="9" t="s">
        <v>1059</v>
      </c>
      <c r="T855" s="9">
        <v>1679.3109400000001</v>
      </c>
      <c r="U855" s="9">
        <v>89799.778361999997</v>
      </c>
      <c r="V855" t="s">
        <v>935</v>
      </c>
    </row>
    <row r="856" spans="1:22" x14ac:dyDescent="0.25">
      <c r="A856" s="70" t="e">
        <f>VLOOKUP(B856,'Lake Assessments'!$D$2:$E$52,2,0)</f>
        <v>#N/A</v>
      </c>
      <c r="B856">
        <v>30004300</v>
      </c>
      <c r="C856" t="s">
        <v>1535</v>
      </c>
      <c r="D856" t="s">
        <v>878</v>
      </c>
      <c r="E856" s="107">
        <v>41457</v>
      </c>
      <c r="F856" s="9">
        <v>21</v>
      </c>
      <c r="G856" s="9">
        <v>23.349314</v>
      </c>
      <c r="H856" s="9">
        <v>61.538462000000003</v>
      </c>
      <c r="I856" s="9">
        <v>24.862642999999998</v>
      </c>
      <c r="J856" s="9">
        <v>3</v>
      </c>
      <c r="K856" s="9">
        <v>20</v>
      </c>
      <c r="L856" s="9">
        <v>21</v>
      </c>
      <c r="M856" s="9">
        <v>23.349314</v>
      </c>
      <c r="N856" s="9">
        <v>25.267568000000001</v>
      </c>
      <c r="O856" s="9">
        <v>61.538462000000003</v>
      </c>
      <c r="P856" s="9">
        <v>66.666667000000004</v>
      </c>
      <c r="Q856" s="9">
        <v>24.862642999999998</v>
      </c>
      <c r="R856" s="9">
        <v>35.847141000000001</v>
      </c>
      <c r="S856" s="9" t="s">
        <v>1059</v>
      </c>
      <c r="T856" s="9">
        <v>9440.2385130000002</v>
      </c>
      <c r="U856" s="9">
        <v>1433519.753669</v>
      </c>
      <c r="V856" t="s">
        <v>935</v>
      </c>
    </row>
    <row r="857" spans="1:22" x14ac:dyDescent="0.25">
      <c r="A857" s="70" t="e">
        <f>VLOOKUP(B857,'Lake Assessments'!$D$2:$E$52,2,0)</f>
        <v>#N/A</v>
      </c>
      <c r="B857">
        <v>30004400</v>
      </c>
      <c r="C857" t="s">
        <v>1536</v>
      </c>
      <c r="D857" t="s">
        <v>878</v>
      </c>
      <c r="E857" s="107">
        <v>41449</v>
      </c>
      <c r="F857" s="9">
        <v>16</v>
      </c>
      <c r="G857" s="9">
        <v>16.75</v>
      </c>
      <c r="H857" s="9">
        <v>33.333333000000003</v>
      </c>
      <c r="I857" s="9">
        <v>-6.4245809999999999</v>
      </c>
      <c r="J857" s="9">
        <v>2</v>
      </c>
      <c r="K857" s="9">
        <v>13</v>
      </c>
      <c r="L857" s="9">
        <v>16</v>
      </c>
      <c r="M857" s="9">
        <v>16.75</v>
      </c>
      <c r="N857" s="9">
        <v>18.859807</v>
      </c>
      <c r="O857" s="9">
        <v>18.181818</v>
      </c>
      <c r="P857" s="9">
        <v>33.333333000000003</v>
      </c>
      <c r="Q857" s="9">
        <v>-6.4245809999999999</v>
      </c>
      <c r="R857" s="9">
        <v>5.95397</v>
      </c>
      <c r="S857" s="9" t="s">
        <v>1059</v>
      </c>
      <c r="T857" s="9">
        <v>3726.0203959999999</v>
      </c>
      <c r="U857" s="9">
        <v>590549.14747500001</v>
      </c>
      <c r="V857" t="s">
        <v>935</v>
      </c>
    </row>
    <row r="858" spans="1:22" x14ac:dyDescent="0.25">
      <c r="A858" s="70" t="e">
        <f>VLOOKUP(B858,'Lake Assessments'!$D$2:$E$52,2,0)</f>
        <v>#N/A</v>
      </c>
      <c r="B858">
        <v>33001500</v>
      </c>
      <c r="C858" t="s">
        <v>1537</v>
      </c>
      <c r="D858" t="s">
        <v>878</v>
      </c>
      <c r="E858" s="107">
        <v>38538</v>
      </c>
      <c r="F858" s="9">
        <v>20</v>
      </c>
      <c r="G858" s="9">
        <v>23.478714</v>
      </c>
      <c r="H858" s="9">
        <v>81.818181999999993</v>
      </c>
      <c r="I858" s="9">
        <v>31.902885999999999</v>
      </c>
      <c r="J858" s="9">
        <v>4</v>
      </c>
      <c r="K858" s="9">
        <v>15</v>
      </c>
      <c r="L858" s="9">
        <v>20</v>
      </c>
      <c r="M858" s="9">
        <v>21.75</v>
      </c>
      <c r="N858" s="9">
        <v>23.754297999999999</v>
      </c>
      <c r="O858" s="9">
        <v>25</v>
      </c>
      <c r="P858" s="9">
        <v>81.818181999999993</v>
      </c>
      <c r="Q858" s="9">
        <v>22.191011</v>
      </c>
      <c r="R858" s="9">
        <v>32.705575000000003</v>
      </c>
      <c r="S858" s="9" t="s">
        <v>1059</v>
      </c>
      <c r="T858" s="9">
        <v>5920.7465279999997</v>
      </c>
      <c r="U858" s="9">
        <v>916124.47814000002</v>
      </c>
      <c r="V858" t="s">
        <v>935</v>
      </c>
    </row>
    <row r="859" spans="1:22" x14ac:dyDescent="0.25">
      <c r="A859" s="70" t="e">
        <f>VLOOKUP(B859,'Lake Assessments'!$D$2:$E$52,2,0)</f>
        <v>#N/A</v>
      </c>
      <c r="B859">
        <v>33003700</v>
      </c>
      <c r="C859" t="s">
        <v>1538</v>
      </c>
      <c r="D859" t="s">
        <v>878</v>
      </c>
      <c r="E859" s="107">
        <v>35670</v>
      </c>
      <c r="F859" s="9">
        <v>12</v>
      </c>
      <c r="G859" s="9">
        <v>18.475209</v>
      </c>
      <c r="H859" s="9">
        <v>0</v>
      </c>
      <c r="I859" s="9">
        <v>3.2134559999999999</v>
      </c>
      <c r="J859" s="9">
        <v>1</v>
      </c>
      <c r="K859" s="9">
        <v>12</v>
      </c>
      <c r="L859" s="9">
        <v>12</v>
      </c>
      <c r="M859" s="9">
        <v>18.475209</v>
      </c>
      <c r="N859" s="9">
        <v>18.475209</v>
      </c>
      <c r="O859" s="9">
        <v>0</v>
      </c>
      <c r="P859" s="9">
        <v>0</v>
      </c>
      <c r="Q859" s="9">
        <v>3.2134559999999999</v>
      </c>
      <c r="R859" s="9">
        <v>3.2134559999999999</v>
      </c>
      <c r="S859" s="9" t="s">
        <v>1059</v>
      </c>
      <c r="T859" s="9">
        <v>2439.1994679999998</v>
      </c>
      <c r="U859" s="9">
        <v>124110.10961</v>
      </c>
      <c r="V859" t="s">
        <v>935</v>
      </c>
    </row>
    <row r="860" spans="1:22" x14ac:dyDescent="0.25">
      <c r="A860" s="70" t="e">
        <f>VLOOKUP(B860,'Lake Assessments'!$D$2:$E$52,2,0)</f>
        <v>#N/A</v>
      </c>
      <c r="B860">
        <v>2006500</v>
      </c>
      <c r="C860" t="s">
        <v>526</v>
      </c>
      <c r="D860" t="s">
        <v>878</v>
      </c>
      <c r="E860" s="107">
        <v>41492</v>
      </c>
      <c r="F860" s="9">
        <v>24</v>
      </c>
      <c r="G860" s="9">
        <v>32.047491000000001</v>
      </c>
      <c r="H860" s="9">
        <v>118.18181800000001</v>
      </c>
      <c r="I860" s="9">
        <v>80.042083000000005</v>
      </c>
      <c r="J860" s="9">
        <v>4</v>
      </c>
      <c r="K860" s="9">
        <v>16</v>
      </c>
      <c r="L860" s="9">
        <v>25</v>
      </c>
      <c r="M860" s="9">
        <v>25.25</v>
      </c>
      <c r="N860" s="9">
        <v>32.047491000000001</v>
      </c>
      <c r="O860" s="9">
        <v>45.454545000000003</v>
      </c>
      <c r="P860" s="9">
        <v>118.18181800000001</v>
      </c>
      <c r="Q860" s="9">
        <v>41.853932999999998</v>
      </c>
      <c r="R860" s="9">
        <v>80.042083000000005</v>
      </c>
      <c r="S860" s="9" t="s">
        <v>1059</v>
      </c>
      <c r="T860" s="9">
        <v>5427.1558990000003</v>
      </c>
      <c r="U860" s="9">
        <v>1352835.780088</v>
      </c>
      <c r="V860" t="s">
        <v>935</v>
      </c>
    </row>
    <row r="861" spans="1:22" x14ac:dyDescent="0.25">
      <c r="A861" s="70" t="e">
        <f>VLOOKUP(B861,'Lake Assessments'!$D$2:$E$52,2,0)</f>
        <v>#N/A</v>
      </c>
      <c r="B861">
        <v>30003600</v>
      </c>
      <c r="C861" t="s">
        <v>1539</v>
      </c>
      <c r="D861" t="s">
        <v>878</v>
      </c>
      <c r="E861" s="107">
        <v>41444</v>
      </c>
      <c r="F861" s="9">
        <v>22</v>
      </c>
      <c r="G861" s="9">
        <v>27.502891999999999</v>
      </c>
      <c r="H861" s="9">
        <v>69.230768999999995</v>
      </c>
      <c r="I861" s="9">
        <v>47.074291000000002</v>
      </c>
      <c r="J861" s="9">
        <v>4</v>
      </c>
      <c r="K861" s="9">
        <v>2</v>
      </c>
      <c r="L861" s="9">
        <v>22</v>
      </c>
      <c r="M861" s="9">
        <v>6.3639609999999998</v>
      </c>
      <c r="N861" s="9">
        <v>28.568895999999999</v>
      </c>
      <c r="O861" s="9">
        <v>-83.333332999999996</v>
      </c>
      <c r="P861" s="9">
        <v>83.333332999999996</v>
      </c>
      <c r="Q861" s="9">
        <v>-65.785156000000001</v>
      </c>
      <c r="R861" s="9">
        <v>53.596215000000001</v>
      </c>
      <c r="S861" s="9" t="s">
        <v>1059</v>
      </c>
      <c r="T861" s="9">
        <v>2280.9682670000002</v>
      </c>
      <c r="U861" s="9">
        <v>217151.934718</v>
      </c>
      <c r="V861" t="s">
        <v>935</v>
      </c>
    </row>
    <row r="862" spans="1:22" x14ac:dyDescent="0.25">
      <c r="A862" s="70" t="e">
        <f>VLOOKUP(B862,'Lake Assessments'!$D$2:$E$52,2,0)</f>
        <v>#N/A</v>
      </c>
      <c r="B862">
        <v>33003000</v>
      </c>
      <c r="C862" t="s">
        <v>1540</v>
      </c>
      <c r="D862" t="s">
        <v>878</v>
      </c>
      <c r="E862" s="107">
        <v>36030</v>
      </c>
      <c r="F862" s="9">
        <v>20</v>
      </c>
      <c r="G862" s="9">
        <v>27.950849999999999</v>
      </c>
      <c r="H862" s="9">
        <v>53.846153999999999</v>
      </c>
      <c r="I862" s="9">
        <v>49.469785000000002</v>
      </c>
      <c r="J862" s="9">
        <v>2</v>
      </c>
      <c r="K862" s="9">
        <v>20</v>
      </c>
      <c r="L862" s="9">
        <v>23</v>
      </c>
      <c r="M862" s="9">
        <v>27.950849999999999</v>
      </c>
      <c r="N862" s="9">
        <v>31.694191</v>
      </c>
      <c r="O862" s="9">
        <v>53.846153999999999</v>
      </c>
      <c r="P862" s="9">
        <v>91.666667000000004</v>
      </c>
      <c r="Q862" s="9">
        <v>49.469785000000002</v>
      </c>
      <c r="R862" s="9">
        <v>70.398876000000001</v>
      </c>
      <c r="S862" s="9" t="s">
        <v>1059</v>
      </c>
      <c r="T862" s="9">
        <v>2695.892112</v>
      </c>
      <c r="U862" s="9">
        <v>517751.54766500002</v>
      </c>
      <c r="V862" t="s">
        <v>935</v>
      </c>
    </row>
    <row r="863" spans="1:22" x14ac:dyDescent="0.25">
      <c r="A863" s="70" t="e">
        <f>VLOOKUP(B863,'Lake Assessments'!$D$2:$E$52,2,0)</f>
        <v>#N/A</v>
      </c>
      <c r="B863">
        <v>30003500</v>
      </c>
      <c r="C863" t="s">
        <v>1541</v>
      </c>
      <c r="D863" t="s">
        <v>878</v>
      </c>
      <c r="E863" s="107">
        <v>41444</v>
      </c>
      <c r="F863" s="9">
        <v>25</v>
      </c>
      <c r="G863" s="9">
        <v>30</v>
      </c>
      <c r="H863" s="9">
        <v>92.307692000000003</v>
      </c>
      <c r="I863" s="9">
        <v>60.427807000000001</v>
      </c>
      <c r="J863" s="9">
        <v>4</v>
      </c>
      <c r="K863" s="9">
        <v>11</v>
      </c>
      <c r="L863" s="9">
        <v>25</v>
      </c>
      <c r="M863" s="9">
        <v>17.897857999999999</v>
      </c>
      <c r="N863" s="9">
        <v>30</v>
      </c>
      <c r="O863" s="9">
        <v>-8.3333329999999997</v>
      </c>
      <c r="P863" s="9">
        <v>92.307692000000003</v>
      </c>
      <c r="Q863" s="9">
        <v>-3.7749549999999998</v>
      </c>
      <c r="R863" s="9">
        <v>60.427807000000001</v>
      </c>
      <c r="S863" s="9" t="s">
        <v>1059</v>
      </c>
      <c r="T863" s="9">
        <v>3502.2171950000002</v>
      </c>
      <c r="U863" s="9">
        <v>547187.48057100002</v>
      </c>
      <c r="V863" t="s">
        <v>935</v>
      </c>
    </row>
    <row r="864" spans="1:22" x14ac:dyDescent="0.25">
      <c r="A864" s="70" t="e">
        <f>VLOOKUP(B864,'Lake Assessments'!$D$2:$E$52,2,0)</f>
        <v>#N/A</v>
      </c>
      <c r="B864">
        <v>30005600</v>
      </c>
      <c r="C864" t="s">
        <v>615</v>
      </c>
      <c r="D864" t="s">
        <v>878</v>
      </c>
      <c r="E864" s="107">
        <v>41449</v>
      </c>
      <c r="F864" s="9">
        <v>23</v>
      </c>
      <c r="G864" s="9">
        <v>25.021730000000002</v>
      </c>
      <c r="H864" s="9">
        <v>91.666667000000004</v>
      </c>
      <c r="I864" s="9">
        <v>39.786199000000003</v>
      </c>
      <c r="J864" s="9">
        <v>2</v>
      </c>
      <c r="K864" s="9">
        <v>21</v>
      </c>
      <c r="L864" s="9">
        <v>23</v>
      </c>
      <c r="M864" s="9">
        <v>23.78575</v>
      </c>
      <c r="N864" s="9">
        <v>25.021730000000002</v>
      </c>
      <c r="O864" s="9">
        <v>75</v>
      </c>
      <c r="P864" s="9">
        <v>91.666667000000004</v>
      </c>
      <c r="Q864" s="9">
        <v>32.881284999999998</v>
      </c>
      <c r="R864" s="9">
        <v>39.786199000000003</v>
      </c>
      <c r="S864" s="9" t="s">
        <v>1059</v>
      </c>
      <c r="T864" s="9">
        <v>6676.2729980000004</v>
      </c>
      <c r="U864" s="9">
        <v>540225.00705899997</v>
      </c>
      <c r="V864" t="s">
        <v>935</v>
      </c>
    </row>
    <row r="865" spans="1:22" x14ac:dyDescent="0.25">
      <c r="A865" s="70" t="e">
        <f>VLOOKUP(B865,'Lake Assessments'!$D$2:$E$52,2,0)</f>
        <v>#N/A</v>
      </c>
      <c r="B865">
        <v>33000900</v>
      </c>
      <c r="C865" t="s">
        <v>1542</v>
      </c>
      <c r="D865" t="s">
        <v>878</v>
      </c>
      <c r="E865" s="107">
        <v>38601</v>
      </c>
      <c r="F865" s="9">
        <v>14</v>
      </c>
      <c r="G865" s="9">
        <v>24.588034</v>
      </c>
      <c r="H865" s="9">
        <v>27.272727</v>
      </c>
      <c r="I865" s="9">
        <v>38.135024000000001</v>
      </c>
      <c r="J865" s="9">
        <v>3</v>
      </c>
      <c r="K865" s="9">
        <v>14</v>
      </c>
      <c r="L865" s="9">
        <v>26</v>
      </c>
      <c r="M865" s="9">
        <v>24.588034</v>
      </c>
      <c r="N865" s="9">
        <v>30.005769000000001</v>
      </c>
      <c r="O865" s="9">
        <v>27.272727</v>
      </c>
      <c r="P865" s="9">
        <v>116.666667</v>
      </c>
      <c r="Q865" s="9">
        <v>38.135024000000001</v>
      </c>
      <c r="R865" s="9">
        <v>67.629992999999999</v>
      </c>
      <c r="S865" s="9" t="s">
        <v>1059</v>
      </c>
      <c r="T865" s="9">
        <v>9747.9596320000001</v>
      </c>
      <c r="U865" s="9">
        <v>1668115.510372</v>
      </c>
      <c r="V865" t="s">
        <v>935</v>
      </c>
    </row>
    <row r="866" spans="1:22" x14ac:dyDescent="0.25">
      <c r="A866" s="70" t="e">
        <f>VLOOKUP(B866,'Lake Assessments'!$D$2:$E$52,2,0)</f>
        <v>#N/A</v>
      </c>
      <c r="B866">
        <v>33003300</v>
      </c>
      <c r="C866" t="s">
        <v>1543</v>
      </c>
      <c r="D866" t="s">
        <v>878</v>
      </c>
      <c r="E866" s="107">
        <v>35613</v>
      </c>
      <c r="F866" s="9">
        <v>17</v>
      </c>
      <c r="G866" s="9">
        <v>23.040883999999998</v>
      </c>
      <c r="H866" s="9">
        <v>41.666666999999997</v>
      </c>
      <c r="I866" s="9">
        <v>23.875722</v>
      </c>
      <c r="J866" s="9">
        <v>2</v>
      </c>
      <c r="K866" s="9">
        <v>17</v>
      </c>
      <c r="L866" s="9">
        <v>21</v>
      </c>
      <c r="M866" s="9">
        <v>23.040883999999998</v>
      </c>
      <c r="N866" s="9">
        <v>23.78575</v>
      </c>
      <c r="O866" s="9">
        <v>41.666666999999997</v>
      </c>
      <c r="P866" s="9">
        <v>61.538462000000003</v>
      </c>
      <c r="Q866" s="9">
        <v>23.875722</v>
      </c>
      <c r="R866" s="9">
        <v>27.196524</v>
      </c>
      <c r="S866" s="9" t="s">
        <v>1059</v>
      </c>
      <c r="T866" s="9">
        <v>2085.8909119999998</v>
      </c>
      <c r="U866" s="9">
        <v>237350.27071000001</v>
      </c>
      <c r="V866" t="s">
        <v>935</v>
      </c>
    </row>
    <row r="867" spans="1:22" x14ac:dyDescent="0.25">
      <c r="A867" s="70" t="e">
        <f>VLOOKUP(B867,'Lake Assessments'!$D$2:$E$52,2,0)</f>
        <v>#N/A</v>
      </c>
      <c r="B867">
        <v>33003200</v>
      </c>
      <c r="C867" t="s">
        <v>1544</v>
      </c>
      <c r="D867" t="s">
        <v>878</v>
      </c>
      <c r="E867" s="107">
        <v>40346</v>
      </c>
      <c r="F867" s="9">
        <v>20</v>
      </c>
      <c r="G867" s="9">
        <v>26.161995000000001</v>
      </c>
      <c r="H867" s="9">
        <v>66.666667000000004</v>
      </c>
      <c r="I867" s="9">
        <v>40.655889000000002</v>
      </c>
      <c r="J867" s="9">
        <v>3</v>
      </c>
      <c r="K867" s="9">
        <v>17</v>
      </c>
      <c r="L867" s="9">
        <v>25</v>
      </c>
      <c r="M867" s="9">
        <v>22.798349000000002</v>
      </c>
      <c r="N867" s="9">
        <v>28.2</v>
      </c>
      <c r="O867" s="9">
        <v>41.666666999999997</v>
      </c>
      <c r="P867" s="9">
        <v>92.307692000000003</v>
      </c>
      <c r="Q867" s="9">
        <v>22.571767000000001</v>
      </c>
      <c r="R867" s="9">
        <v>50.802138999999997</v>
      </c>
      <c r="S867" s="9" t="s">
        <v>1059</v>
      </c>
      <c r="T867" s="9">
        <v>5007.4906220000003</v>
      </c>
      <c r="U867" s="9">
        <v>724350.02793099999</v>
      </c>
      <c r="V867" t="s">
        <v>935</v>
      </c>
    </row>
    <row r="868" spans="1:22" x14ac:dyDescent="0.25">
      <c r="A868" s="70" t="e">
        <f>VLOOKUP(B868,'Lake Assessments'!$D$2:$E$52,2,0)</f>
        <v>#N/A</v>
      </c>
      <c r="B868">
        <v>30007000</v>
      </c>
      <c r="C868" t="s">
        <v>1545</v>
      </c>
      <c r="D868" t="s">
        <v>878</v>
      </c>
      <c r="E868" s="107">
        <v>41129</v>
      </c>
      <c r="F868" s="9">
        <v>13</v>
      </c>
      <c r="G868" s="9">
        <v>22.188008</v>
      </c>
      <c r="H868" s="9">
        <v>18.181818</v>
      </c>
      <c r="I868" s="9">
        <v>24.651729</v>
      </c>
      <c r="J868" s="9">
        <v>1</v>
      </c>
      <c r="K868" s="9">
        <v>13</v>
      </c>
      <c r="L868" s="9">
        <v>13</v>
      </c>
      <c r="M868" s="9">
        <v>22.188008</v>
      </c>
      <c r="N868" s="9">
        <v>22.188008</v>
      </c>
      <c r="O868" s="9">
        <v>18.181818</v>
      </c>
      <c r="P868" s="9">
        <v>18.181818</v>
      </c>
      <c r="Q868" s="9">
        <v>24.651729</v>
      </c>
      <c r="R868" s="9">
        <v>24.651729</v>
      </c>
      <c r="S868" s="9" t="s">
        <v>1059</v>
      </c>
      <c r="T868" s="9">
        <v>3361.5303269999999</v>
      </c>
      <c r="U868" s="9">
        <v>368973.61044900003</v>
      </c>
      <c r="V868" t="s">
        <v>935</v>
      </c>
    </row>
    <row r="869" spans="1:22" x14ac:dyDescent="0.25">
      <c r="A869" s="70" t="e">
        <f>VLOOKUP(B869,'Lake Assessments'!$D$2:$E$52,2,0)</f>
        <v>#N/A</v>
      </c>
      <c r="B869">
        <v>30013500</v>
      </c>
      <c r="C869" t="s">
        <v>1546</v>
      </c>
      <c r="D869" t="s">
        <v>878</v>
      </c>
      <c r="E869" s="107">
        <v>41835</v>
      </c>
      <c r="F869" s="9">
        <v>26</v>
      </c>
      <c r="G869" s="9">
        <v>30.986349000000001</v>
      </c>
      <c r="H869" s="9">
        <v>116.666667</v>
      </c>
      <c r="I869" s="9">
        <v>66.593276000000003</v>
      </c>
      <c r="J869" s="9">
        <v>10</v>
      </c>
      <c r="K869" s="9">
        <v>17</v>
      </c>
      <c r="L869" s="9">
        <v>26</v>
      </c>
      <c r="M869" s="9">
        <v>23.768491000000001</v>
      </c>
      <c r="N869" s="9">
        <v>31.6</v>
      </c>
      <c r="O869" s="9">
        <v>41.666666999999997</v>
      </c>
      <c r="P869" s="9">
        <v>116.666667</v>
      </c>
      <c r="Q869" s="9">
        <v>27.787586999999998</v>
      </c>
      <c r="R869" s="9">
        <v>68.983957000000004</v>
      </c>
      <c r="S869" s="9" t="s">
        <v>1059</v>
      </c>
      <c r="T869" s="9">
        <v>5872.6517899999999</v>
      </c>
      <c r="U869" s="9">
        <v>982036.802394</v>
      </c>
      <c r="V869" t="s">
        <v>935</v>
      </c>
    </row>
    <row r="870" spans="1:22" x14ac:dyDescent="0.25">
      <c r="A870" s="70" t="e">
        <f>VLOOKUP(B870,'Lake Assessments'!$D$2:$E$52,2,0)</f>
        <v>#N/A</v>
      </c>
      <c r="B870">
        <v>30008300</v>
      </c>
      <c r="C870" t="s">
        <v>904</v>
      </c>
      <c r="D870" t="s">
        <v>878</v>
      </c>
      <c r="E870" s="107">
        <v>41457</v>
      </c>
      <c r="F870" s="9">
        <v>21</v>
      </c>
      <c r="G870" s="9">
        <v>25.749711000000001</v>
      </c>
      <c r="H870" s="9">
        <v>75</v>
      </c>
      <c r="I870" s="9">
        <v>43.853133999999997</v>
      </c>
      <c r="J870" s="9">
        <v>1</v>
      </c>
      <c r="K870" s="9">
        <v>21</v>
      </c>
      <c r="L870" s="9">
        <v>21</v>
      </c>
      <c r="M870" s="9">
        <v>25.749711000000001</v>
      </c>
      <c r="N870" s="9">
        <v>25.749711000000001</v>
      </c>
      <c r="O870" s="9">
        <v>75</v>
      </c>
      <c r="P870" s="9">
        <v>75</v>
      </c>
      <c r="Q870" s="9">
        <v>43.853133999999997</v>
      </c>
      <c r="R870" s="9">
        <v>43.853133999999997</v>
      </c>
      <c r="S870" s="9" t="s">
        <v>1059</v>
      </c>
      <c r="T870" s="9">
        <v>6825.9290179999998</v>
      </c>
      <c r="U870" s="9">
        <v>1114476.9717659999</v>
      </c>
      <c r="V870" t="s">
        <v>935</v>
      </c>
    </row>
    <row r="871" spans="1:22" x14ac:dyDescent="0.25">
      <c r="A871" s="70" t="e">
        <f>VLOOKUP(B871,'Lake Assessments'!$D$2:$E$52,2,0)</f>
        <v>#N/A</v>
      </c>
      <c r="B871">
        <v>30009600</v>
      </c>
      <c r="C871" t="s">
        <v>1547</v>
      </c>
      <c r="D871" t="s">
        <v>878</v>
      </c>
      <c r="E871" s="107">
        <v>41464</v>
      </c>
      <c r="F871" s="9">
        <v>13</v>
      </c>
      <c r="G871" s="9">
        <v>20.801257</v>
      </c>
      <c r="H871" s="9">
        <v>8.3333329999999997</v>
      </c>
      <c r="I871" s="9">
        <v>11.834716999999999</v>
      </c>
      <c r="J871" s="9">
        <v>5</v>
      </c>
      <c r="K871" s="9">
        <v>8</v>
      </c>
      <c r="L871" s="9">
        <v>18</v>
      </c>
      <c r="M871" s="9">
        <v>15.202795999999999</v>
      </c>
      <c r="N871" s="9">
        <v>23.334523999999998</v>
      </c>
      <c r="O871" s="9">
        <v>-33.333333000000003</v>
      </c>
      <c r="P871" s="9">
        <v>38.461537999999997</v>
      </c>
      <c r="Q871" s="9">
        <v>-18.264538999999999</v>
      </c>
      <c r="R871" s="9">
        <v>24.783550000000002</v>
      </c>
      <c r="S871" s="9" t="s">
        <v>1059</v>
      </c>
      <c r="T871" s="9">
        <v>4849.8484900000003</v>
      </c>
      <c r="U871" s="9">
        <v>866729.30530400004</v>
      </c>
      <c r="V871" t="s">
        <v>935</v>
      </c>
    </row>
    <row r="872" spans="1:22" x14ac:dyDescent="0.25">
      <c r="A872" s="70" t="e">
        <f>VLOOKUP(B872,'Lake Assessments'!$D$2:$E$52,2,0)</f>
        <v>#N/A</v>
      </c>
      <c r="B872">
        <v>30007200</v>
      </c>
      <c r="C872" t="s">
        <v>615</v>
      </c>
      <c r="D872" t="s">
        <v>878</v>
      </c>
      <c r="E872" s="107">
        <v>41463</v>
      </c>
      <c r="F872" s="9">
        <v>20</v>
      </c>
      <c r="G872" s="9">
        <v>25.043960999999999</v>
      </c>
      <c r="H872" s="9">
        <v>81.818181999999993</v>
      </c>
      <c r="I872" s="9">
        <v>40.696412000000002</v>
      </c>
      <c r="J872" s="9">
        <v>4</v>
      </c>
      <c r="K872" s="9">
        <v>9</v>
      </c>
      <c r="L872" s="9">
        <v>20</v>
      </c>
      <c r="M872" s="9">
        <v>15</v>
      </c>
      <c r="N872" s="9">
        <v>25.043960999999999</v>
      </c>
      <c r="O872" s="9">
        <v>-18.181818</v>
      </c>
      <c r="P872" s="9">
        <v>81.818181999999993</v>
      </c>
      <c r="Q872" s="9">
        <v>-15.730337</v>
      </c>
      <c r="R872" s="9">
        <v>40.696412000000002</v>
      </c>
      <c r="S872" s="9" t="s">
        <v>1059</v>
      </c>
      <c r="T872" s="9">
        <v>8842.0800299999992</v>
      </c>
      <c r="U872" s="9">
        <v>1544216.6317380001</v>
      </c>
      <c r="V872" t="s">
        <v>935</v>
      </c>
    </row>
    <row r="873" spans="1:22" x14ac:dyDescent="0.25">
      <c r="A873" s="70" t="e">
        <f>VLOOKUP(B873,'Lake Assessments'!$D$2:$E$52,2,0)</f>
        <v>#N/A</v>
      </c>
      <c r="B873">
        <v>33002800</v>
      </c>
      <c r="C873" t="s">
        <v>1548</v>
      </c>
      <c r="D873" t="s">
        <v>878</v>
      </c>
      <c r="E873" s="107">
        <v>38971</v>
      </c>
      <c r="F873" s="9">
        <v>21</v>
      </c>
      <c r="G873" s="9">
        <v>23.567532</v>
      </c>
      <c r="H873" s="9">
        <v>90.909091000000004</v>
      </c>
      <c r="I873" s="9">
        <v>32.401865999999998</v>
      </c>
      <c r="J873" s="9">
        <v>4</v>
      </c>
      <c r="K873" s="9">
        <v>19</v>
      </c>
      <c r="L873" s="9">
        <v>26</v>
      </c>
      <c r="M873" s="9">
        <v>23.567532</v>
      </c>
      <c r="N873" s="9">
        <v>28.044606999999999</v>
      </c>
      <c r="O873" s="9">
        <v>72.727272999999997</v>
      </c>
      <c r="P873" s="9">
        <v>116.666667</v>
      </c>
      <c r="Q873" s="9">
        <v>32.401865999999998</v>
      </c>
      <c r="R873" s="9">
        <v>56.673783999999998</v>
      </c>
      <c r="S873" s="9" t="s">
        <v>1059</v>
      </c>
      <c r="T873" s="9">
        <v>29349.969374</v>
      </c>
      <c r="U873" s="9">
        <v>5095972.9458100004</v>
      </c>
      <c r="V873" t="s">
        <v>935</v>
      </c>
    </row>
    <row r="874" spans="1:22" x14ac:dyDescent="0.25">
      <c r="A874" s="70" t="e">
        <f>VLOOKUP(B874,'Lake Assessments'!$D$2:$E$52,2,0)</f>
        <v>#N/A</v>
      </c>
      <c r="B874">
        <v>2010100</v>
      </c>
      <c r="C874" t="s">
        <v>879</v>
      </c>
      <c r="D874" t="s">
        <v>878</v>
      </c>
      <c r="E874" s="107">
        <v>41109</v>
      </c>
      <c r="F874" s="9">
        <v>12</v>
      </c>
      <c r="G874" s="9">
        <v>21.650635000000001</v>
      </c>
      <c r="H874" s="9">
        <v>9.0909089999999999</v>
      </c>
      <c r="I874" s="9">
        <v>21.632781000000001</v>
      </c>
      <c r="J874" s="9">
        <v>1</v>
      </c>
      <c r="K874" s="9">
        <v>12</v>
      </c>
      <c r="L874" s="9">
        <v>12</v>
      </c>
      <c r="M874" s="9">
        <v>21.650635000000001</v>
      </c>
      <c r="N874" s="9">
        <v>21.650635000000001</v>
      </c>
      <c r="O874" s="9">
        <v>9.0909089999999999</v>
      </c>
      <c r="P874" s="9">
        <v>9.0909089999999999</v>
      </c>
      <c r="Q874" s="9">
        <v>21.632781000000001</v>
      </c>
      <c r="R874" s="9">
        <v>21.632781000000001</v>
      </c>
      <c r="S874" s="9" t="s">
        <v>1059</v>
      </c>
      <c r="T874" s="9">
        <v>1468.5537440000001</v>
      </c>
      <c r="U874" s="9">
        <v>67035.387524999998</v>
      </c>
      <c r="V874" t="s">
        <v>935</v>
      </c>
    </row>
    <row r="875" spans="1:22" x14ac:dyDescent="0.25">
      <c r="A875" s="70" t="e">
        <f>VLOOKUP(B875,'Lake Assessments'!$D$2:$E$52,2,0)</f>
        <v>#N/A</v>
      </c>
      <c r="B875">
        <v>30010000</v>
      </c>
      <c r="C875" t="s">
        <v>1123</v>
      </c>
      <c r="D875" t="s">
        <v>878</v>
      </c>
      <c r="E875" s="107">
        <v>41450</v>
      </c>
      <c r="F875" s="9">
        <v>17</v>
      </c>
      <c r="G875" s="9">
        <v>21.343135</v>
      </c>
      <c r="H875" s="9">
        <v>41.666666999999997</v>
      </c>
      <c r="I875" s="9">
        <v>19.235391</v>
      </c>
      <c r="J875" s="9">
        <v>2</v>
      </c>
      <c r="K875" s="9">
        <v>17</v>
      </c>
      <c r="L875" s="9">
        <v>18</v>
      </c>
      <c r="M875" s="9">
        <v>21.343135</v>
      </c>
      <c r="N875" s="9">
        <v>26.162951</v>
      </c>
      <c r="O875" s="9">
        <v>41.666666999999997</v>
      </c>
      <c r="P875" s="9">
        <v>63.636364</v>
      </c>
      <c r="Q875" s="9">
        <v>19.235391</v>
      </c>
      <c r="R875" s="9">
        <v>46.982869999999998</v>
      </c>
      <c r="S875" s="9" t="s">
        <v>1059</v>
      </c>
      <c r="T875" s="9">
        <v>6268.311393</v>
      </c>
      <c r="U875" s="9">
        <v>1426734.9179489999</v>
      </c>
      <c r="V875" t="s">
        <v>935</v>
      </c>
    </row>
    <row r="876" spans="1:22" x14ac:dyDescent="0.25">
      <c r="A876" s="70" t="e">
        <f>VLOOKUP(B876,'Lake Assessments'!$D$2:$E$52,2,0)</f>
        <v>#N/A</v>
      </c>
      <c r="B876">
        <v>30008000</v>
      </c>
      <c r="C876" t="s">
        <v>1317</v>
      </c>
      <c r="D876" t="s">
        <v>878</v>
      </c>
      <c r="E876" s="107">
        <v>41450</v>
      </c>
      <c r="F876" s="9">
        <v>6</v>
      </c>
      <c r="G876" s="9">
        <v>11.8392</v>
      </c>
      <c r="H876" s="9">
        <v>-50</v>
      </c>
      <c r="I876" s="9">
        <v>-33.859216000000004</v>
      </c>
      <c r="J876" s="9">
        <v>4</v>
      </c>
      <c r="K876" s="9">
        <v>4</v>
      </c>
      <c r="L876" s="9">
        <v>6</v>
      </c>
      <c r="M876" s="9">
        <v>9</v>
      </c>
      <c r="N876" s="9">
        <v>14.288690000000001</v>
      </c>
      <c r="O876" s="9">
        <v>-63.636364</v>
      </c>
      <c r="P876" s="9">
        <v>-45.454545000000003</v>
      </c>
      <c r="Q876" s="9">
        <v>-49.438201999999997</v>
      </c>
      <c r="R876" s="9">
        <v>-19.726459999999999</v>
      </c>
      <c r="S876" s="9" t="s">
        <v>1059</v>
      </c>
      <c r="T876" s="9">
        <v>6039.36661</v>
      </c>
      <c r="U876" s="9">
        <v>1094369.9155639999</v>
      </c>
      <c r="V876" t="s">
        <v>932</v>
      </c>
    </row>
    <row r="877" spans="1:22" x14ac:dyDescent="0.25">
      <c r="A877" s="70" t="e">
        <f>VLOOKUP(B877,'Lake Assessments'!$D$2:$E$52,2,0)</f>
        <v>#N/A</v>
      </c>
      <c r="B877">
        <v>33003600</v>
      </c>
      <c r="C877" t="s">
        <v>526</v>
      </c>
      <c r="D877" t="s">
        <v>878</v>
      </c>
      <c r="E877" s="107">
        <v>40343</v>
      </c>
      <c r="F877" s="9">
        <v>16</v>
      </c>
      <c r="G877" s="9">
        <v>22.75</v>
      </c>
      <c r="H877" s="9">
        <v>45.454545000000003</v>
      </c>
      <c r="I877" s="9">
        <v>27.808989</v>
      </c>
      <c r="J877" s="9">
        <v>3</v>
      </c>
      <c r="K877" s="9">
        <v>15</v>
      </c>
      <c r="L877" s="9">
        <v>23</v>
      </c>
      <c r="M877" s="9">
        <v>19.881315000000001</v>
      </c>
      <c r="N877" s="9">
        <v>24.813215</v>
      </c>
      <c r="O877" s="9">
        <v>36.363636</v>
      </c>
      <c r="P877" s="9">
        <v>91.666667000000004</v>
      </c>
      <c r="Q877" s="9">
        <v>11.692778000000001</v>
      </c>
      <c r="R877" s="9">
        <v>38.621313999999998</v>
      </c>
      <c r="S877" s="9" t="s">
        <v>1059</v>
      </c>
      <c r="T877" s="9">
        <v>16135.95997</v>
      </c>
      <c r="U877" s="9">
        <v>2046772.7870360001</v>
      </c>
      <c r="V877" t="s">
        <v>935</v>
      </c>
    </row>
    <row r="878" spans="1:22" x14ac:dyDescent="0.25">
      <c r="A878" s="70" t="e">
        <f>VLOOKUP(B878,'Lake Assessments'!$D$2:$E$52,2,0)</f>
        <v>#N/A</v>
      </c>
      <c r="B878">
        <v>33004000</v>
      </c>
      <c r="C878" t="s">
        <v>1338</v>
      </c>
      <c r="D878" t="s">
        <v>878</v>
      </c>
      <c r="E878" s="107">
        <v>40301</v>
      </c>
      <c r="F878" s="9">
        <v>15</v>
      </c>
      <c r="G878" s="9">
        <v>21.946905999999998</v>
      </c>
      <c r="H878" s="9">
        <v>36.363636</v>
      </c>
      <c r="I878" s="9">
        <v>8.6480479999999993</v>
      </c>
      <c r="J878" s="9">
        <v>3</v>
      </c>
      <c r="K878" s="9">
        <v>15</v>
      </c>
      <c r="L878" s="9">
        <v>24</v>
      </c>
      <c r="M878" s="9">
        <v>21.946905999999998</v>
      </c>
      <c r="N878" s="9">
        <v>28.781504000000002</v>
      </c>
      <c r="O878" s="9">
        <v>36.363636</v>
      </c>
      <c r="P878" s="9">
        <v>118.18181800000001</v>
      </c>
      <c r="Q878" s="9">
        <v>8.6480479999999993</v>
      </c>
      <c r="R878" s="9">
        <v>42.482695</v>
      </c>
      <c r="S878" s="9" t="s">
        <v>1510</v>
      </c>
      <c r="T878" s="9">
        <v>18349.765852</v>
      </c>
      <c r="U878" s="9">
        <v>2644590.2192770001</v>
      </c>
      <c r="V878" t="s">
        <v>935</v>
      </c>
    </row>
    <row r="879" spans="1:22" x14ac:dyDescent="0.25">
      <c r="A879" s="70" t="e">
        <f>VLOOKUP(B879,'Lake Assessments'!$D$2:$E$52,2,0)</f>
        <v>#N/A</v>
      </c>
      <c r="B879">
        <v>71002200</v>
      </c>
      <c r="C879" t="s">
        <v>1549</v>
      </c>
      <c r="D879" t="s">
        <v>878</v>
      </c>
      <c r="E879" s="107">
        <v>41458</v>
      </c>
      <c r="F879" s="9">
        <v>17</v>
      </c>
      <c r="G879" s="9">
        <v>20.615528000000001</v>
      </c>
      <c r="H879" s="9">
        <v>41.666666999999997</v>
      </c>
      <c r="I879" s="9">
        <v>15.170548</v>
      </c>
      <c r="J879" s="9">
        <v>2</v>
      </c>
      <c r="K879" s="9">
        <v>17</v>
      </c>
      <c r="L879" s="9">
        <v>17</v>
      </c>
      <c r="M879" s="9">
        <v>20.615528000000001</v>
      </c>
      <c r="N879" s="9">
        <v>21.828206000000002</v>
      </c>
      <c r="O879" s="9">
        <v>41.666666999999997</v>
      </c>
      <c r="P879" s="9">
        <v>54.545454999999997</v>
      </c>
      <c r="Q879" s="9">
        <v>15.170548</v>
      </c>
      <c r="R879" s="9">
        <v>22.630372000000001</v>
      </c>
      <c r="S879" s="9" t="s">
        <v>1059</v>
      </c>
      <c r="T879" s="9">
        <v>2516.500266</v>
      </c>
      <c r="U879" s="9">
        <v>248163.441219</v>
      </c>
      <c r="V879" t="s">
        <v>935</v>
      </c>
    </row>
    <row r="880" spans="1:22" x14ac:dyDescent="0.25">
      <c r="A880" s="70" t="e">
        <f>VLOOKUP(B880,'Lake Assessments'!$D$2:$E$52,2,0)</f>
        <v>#N/A</v>
      </c>
      <c r="B880">
        <v>30010700</v>
      </c>
      <c r="C880" t="s">
        <v>1550</v>
      </c>
      <c r="D880" t="s">
        <v>878</v>
      </c>
      <c r="E880" s="107">
        <v>41452</v>
      </c>
      <c r="F880" s="9">
        <v>23</v>
      </c>
      <c r="G880" s="9">
        <v>27.523903000000001</v>
      </c>
      <c r="H880" s="9">
        <v>109.090909</v>
      </c>
      <c r="I880" s="9">
        <v>54.628667</v>
      </c>
      <c r="J880" s="9">
        <v>5</v>
      </c>
      <c r="K880" s="9">
        <v>9</v>
      </c>
      <c r="L880" s="9">
        <v>23</v>
      </c>
      <c r="M880" s="9">
        <v>15.333333</v>
      </c>
      <c r="N880" s="9">
        <v>27.523903000000001</v>
      </c>
      <c r="O880" s="9">
        <v>-18.181818</v>
      </c>
      <c r="P880" s="9">
        <v>109.090909</v>
      </c>
      <c r="Q880" s="9">
        <v>-13.857678</v>
      </c>
      <c r="R880" s="9">
        <v>54.628667</v>
      </c>
      <c r="S880" s="9" t="s">
        <v>1059</v>
      </c>
      <c r="T880" s="9">
        <v>8670.3494599999995</v>
      </c>
      <c r="U880" s="9">
        <v>1064506.4585889999</v>
      </c>
      <c r="V880" t="s">
        <v>935</v>
      </c>
    </row>
    <row r="881" spans="1:22" x14ac:dyDescent="0.25">
      <c r="A881" s="70" t="e">
        <f>VLOOKUP(B881,'Lake Assessments'!$D$2:$E$52,2,0)</f>
        <v>#N/A</v>
      </c>
      <c r="B881">
        <v>48000400</v>
      </c>
      <c r="C881" t="s">
        <v>324</v>
      </c>
      <c r="D881" t="s">
        <v>878</v>
      </c>
      <c r="E881" s="107">
        <v>35663</v>
      </c>
      <c r="F881" s="9">
        <v>12</v>
      </c>
      <c r="G881" s="9">
        <v>17.320508</v>
      </c>
      <c r="H881" s="9">
        <v>0</v>
      </c>
      <c r="I881" s="9">
        <v>-3.2373850000000002</v>
      </c>
      <c r="J881" s="9">
        <v>1</v>
      </c>
      <c r="K881" s="9">
        <v>12</v>
      </c>
      <c r="L881" s="9">
        <v>12</v>
      </c>
      <c r="M881" s="9">
        <v>17.320508</v>
      </c>
      <c r="N881" s="9">
        <v>17.320508</v>
      </c>
      <c r="O881" s="9">
        <v>0</v>
      </c>
      <c r="P881" s="9">
        <v>0</v>
      </c>
      <c r="Q881" s="9">
        <v>-3.2373850000000002</v>
      </c>
      <c r="R881" s="9">
        <v>-3.2373850000000002</v>
      </c>
      <c r="S881" s="9" t="s">
        <v>1059</v>
      </c>
      <c r="T881" s="9">
        <v>4119.1430829999999</v>
      </c>
      <c r="U881" s="9">
        <v>599075.16310200002</v>
      </c>
      <c r="V881" t="s">
        <v>935</v>
      </c>
    </row>
    <row r="882" spans="1:22" x14ac:dyDescent="0.25">
      <c r="A882" s="70" t="e">
        <f>VLOOKUP(B882,'Lake Assessments'!$D$2:$E$52,2,0)</f>
        <v>#N/A</v>
      </c>
      <c r="B882">
        <v>30014000</v>
      </c>
      <c r="C882" t="s">
        <v>1552</v>
      </c>
      <c r="D882" t="s">
        <v>878</v>
      </c>
      <c r="E882" s="107">
        <v>41470</v>
      </c>
      <c r="F882" s="9">
        <v>14</v>
      </c>
      <c r="G882" s="9">
        <v>24.053512000000001</v>
      </c>
      <c r="H882" s="9">
        <v>27.272727</v>
      </c>
      <c r="I882" s="9">
        <v>35.132089000000001</v>
      </c>
      <c r="J882" s="9">
        <v>2</v>
      </c>
      <c r="K882" s="9">
        <v>12</v>
      </c>
      <c r="L882" s="9">
        <v>14</v>
      </c>
      <c r="M882" s="9">
        <v>23.094010999999998</v>
      </c>
      <c r="N882" s="9">
        <v>24.053512000000001</v>
      </c>
      <c r="O882" s="9">
        <v>9.0909089999999999</v>
      </c>
      <c r="P882" s="9">
        <v>27.272727</v>
      </c>
      <c r="Q882" s="9">
        <v>29.741634000000001</v>
      </c>
      <c r="R882" s="9">
        <v>35.132089000000001</v>
      </c>
      <c r="S882" s="9" t="s">
        <v>1059</v>
      </c>
      <c r="T882" s="9">
        <v>2408.3807230000002</v>
      </c>
      <c r="U882" s="9">
        <v>238188.825396</v>
      </c>
      <c r="V882" t="s">
        <v>935</v>
      </c>
    </row>
    <row r="883" spans="1:22" x14ac:dyDescent="0.25">
      <c r="A883" s="70" t="e">
        <f>VLOOKUP(B883,'Lake Assessments'!$D$2:$E$52,2,0)</f>
        <v>#N/A</v>
      </c>
      <c r="B883">
        <v>71002300</v>
      </c>
      <c r="C883" t="s">
        <v>1553</v>
      </c>
      <c r="D883" t="s">
        <v>878</v>
      </c>
      <c r="E883" s="107">
        <v>39244</v>
      </c>
      <c r="F883" s="9">
        <v>13</v>
      </c>
      <c r="G883" s="9">
        <v>18.027756</v>
      </c>
      <c r="H883" s="9">
        <v>18.181818</v>
      </c>
      <c r="I883" s="9">
        <v>1.2795300000000001</v>
      </c>
      <c r="J883" s="9">
        <v>1</v>
      </c>
      <c r="K883" s="9">
        <v>13</v>
      </c>
      <c r="L883" s="9">
        <v>13</v>
      </c>
      <c r="M883" s="9">
        <v>18.027756</v>
      </c>
      <c r="N883" s="9">
        <v>18.027756</v>
      </c>
      <c r="O883" s="9">
        <v>18.181818</v>
      </c>
      <c r="P883" s="9">
        <v>18.181818</v>
      </c>
      <c r="Q883" s="9">
        <v>1.2795300000000001</v>
      </c>
      <c r="R883" s="9">
        <v>1.2795300000000001</v>
      </c>
      <c r="S883" s="9" t="s">
        <v>1059</v>
      </c>
      <c r="T883" s="9">
        <v>2439.3612469999998</v>
      </c>
      <c r="U883" s="9">
        <v>230280.215963</v>
      </c>
      <c r="V883" t="s">
        <v>935</v>
      </c>
    </row>
    <row r="884" spans="1:22" x14ac:dyDescent="0.25">
      <c r="A884" s="70" t="e">
        <f>VLOOKUP(B884,'Lake Assessments'!$D$2:$E$52,2,0)</f>
        <v>#N/A</v>
      </c>
      <c r="B884">
        <v>30011700</v>
      </c>
      <c r="C884" t="s">
        <v>120</v>
      </c>
      <c r="D884" t="s">
        <v>878</v>
      </c>
      <c r="E884" s="107">
        <v>41127</v>
      </c>
      <c r="F884" s="9">
        <v>12</v>
      </c>
      <c r="G884" s="9">
        <v>24.537386000000001</v>
      </c>
      <c r="H884" s="9">
        <v>9.0909089999999999</v>
      </c>
      <c r="I884" s="9">
        <v>37.850485999999997</v>
      </c>
      <c r="J884" s="9">
        <v>1</v>
      </c>
      <c r="K884" s="9">
        <v>12</v>
      </c>
      <c r="L884" s="9">
        <v>12</v>
      </c>
      <c r="M884" s="9">
        <v>24.537386000000001</v>
      </c>
      <c r="N884" s="9">
        <v>24.537386000000001</v>
      </c>
      <c r="O884" s="9">
        <v>9.0909089999999999</v>
      </c>
      <c r="P884" s="9">
        <v>9.0909089999999999</v>
      </c>
      <c r="Q884" s="9">
        <v>37.850485999999997</v>
      </c>
      <c r="R884" s="9">
        <v>37.850485999999997</v>
      </c>
      <c r="S884" s="9" t="s">
        <v>1059</v>
      </c>
      <c r="T884" s="9">
        <v>3797.2617650000002</v>
      </c>
      <c r="U884" s="9">
        <v>400172.067652</v>
      </c>
      <c r="V884" t="s">
        <v>935</v>
      </c>
    </row>
    <row r="885" spans="1:22" x14ac:dyDescent="0.25">
      <c r="A885" s="70" t="e">
        <f>VLOOKUP(B885,'Lake Assessments'!$D$2:$E$52,2,0)</f>
        <v>#N/A</v>
      </c>
      <c r="B885">
        <v>48006400</v>
      </c>
      <c r="C885" t="s">
        <v>1554</v>
      </c>
      <c r="D885" t="s">
        <v>878</v>
      </c>
      <c r="E885" s="107">
        <v>35663</v>
      </c>
      <c r="F885" s="9">
        <v>8</v>
      </c>
      <c r="G885" s="9">
        <v>13.081474999999999</v>
      </c>
      <c r="H885" s="9">
        <v>-33.333333000000003</v>
      </c>
      <c r="I885" s="9">
        <v>-26.919132000000001</v>
      </c>
      <c r="J885" s="9">
        <v>1</v>
      </c>
      <c r="K885" s="9">
        <v>8</v>
      </c>
      <c r="L885" s="9">
        <v>8</v>
      </c>
      <c r="M885" s="9">
        <v>13.081474999999999</v>
      </c>
      <c r="N885" s="9">
        <v>13.081474999999999</v>
      </c>
      <c r="O885" s="9">
        <v>-33.333333000000003</v>
      </c>
      <c r="P885" s="9">
        <v>-33.333333000000003</v>
      </c>
      <c r="Q885" s="9">
        <v>-26.919132000000001</v>
      </c>
      <c r="R885" s="9">
        <v>-26.919132000000001</v>
      </c>
      <c r="S885" s="9" t="s">
        <v>1059</v>
      </c>
      <c r="T885" s="9">
        <v>969.80449599999997</v>
      </c>
      <c r="U885" s="9">
        <v>38945.685021999998</v>
      </c>
      <c r="V885" t="s">
        <v>932</v>
      </c>
    </row>
    <row r="886" spans="1:22" x14ac:dyDescent="0.25">
      <c r="A886" s="70" t="e">
        <f>VLOOKUP(B886,'Lake Assessments'!$D$2:$E$52,2,0)</f>
        <v>#N/A</v>
      </c>
      <c r="B886">
        <v>30011600</v>
      </c>
      <c r="C886" t="s">
        <v>879</v>
      </c>
      <c r="D886" t="s">
        <v>878</v>
      </c>
      <c r="E886" s="107">
        <v>41127</v>
      </c>
      <c r="F886" s="9">
        <v>18</v>
      </c>
      <c r="G886" s="9">
        <v>28.519974000000001</v>
      </c>
      <c r="H886" s="9">
        <v>63.636364</v>
      </c>
      <c r="I886" s="9">
        <v>60.22457</v>
      </c>
      <c r="J886" s="9">
        <v>1</v>
      </c>
      <c r="K886" s="9">
        <v>18</v>
      </c>
      <c r="L886" s="9">
        <v>18</v>
      </c>
      <c r="M886" s="9">
        <v>28.519974000000001</v>
      </c>
      <c r="N886" s="9">
        <v>28.519974000000001</v>
      </c>
      <c r="O886" s="9">
        <v>63.636364</v>
      </c>
      <c r="P886" s="9">
        <v>63.636364</v>
      </c>
      <c r="Q886" s="9">
        <v>60.22457</v>
      </c>
      <c r="R886" s="9">
        <v>60.22457</v>
      </c>
      <c r="S886" s="9" t="s">
        <v>1059</v>
      </c>
      <c r="T886" s="9">
        <v>1349.1582719999999</v>
      </c>
      <c r="U886" s="9">
        <v>83399.158611000006</v>
      </c>
      <c r="V886" t="s">
        <v>935</v>
      </c>
    </row>
    <row r="887" spans="1:22" x14ac:dyDescent="0.25">
      <c r="A887" s="70" t="e">
        <f>VLOOKUP(B887,'Lake Assessments'!$D$2:$E$52,2,0)</f>
        <v>#N/A</v>
      </c>
      <c r="B887">
        <v>33011100</v>
      </c>
      <c r="C887" t="s">
        <v>879</v>
      </c>
      <c r="D887" t="s">
        <v>878</v>
      </c>
      <c r="E887" s="107">
        <v>41543</v>
      </c>
      <c r="F887" s="9">
        <v>11</v>
      </c>
      <c r="G887" s="9">
        <v>19.598237000000001</v>
      </c>
      <c r="H887" s="9">
        <v>57.142856999999999</v>
      </c>
      <c r="I887" s="9">
        <v>18.061671</v>
      </c>
      <c r="J887" s="9">
        <v>1</v>
      </c>
      <c r="K887" s="9">
        <v>11</v>
      </c>
      <c r="L887" s="9">
        <v>11</v>
      </c>
      <c r="M887" s="9">
        <v>19.598237000000001</v>
      </c>
      <c r="N887" s="9">
        <v>19.598237000000001</v>
      </c>
      <c r="O887" s="9">
        <v>57.142856999999999</v>
      </c>
      <c r="P887" s="9">
        <v>57.142856999999999</v>
      </c>
      <c r="Q887" s="9">
        <v>18.061671</v>
      </c>
      <c r="R887" s="9">
        <v>18.061671</v>
      </c>
      <c r="S887" s="9" t="s">
        <v>1510</v>
      </c>
      <c r="T887" s="9">
        <v>1623.7413879999999</v>
      </c>
      <c r="U887" s="9">
        <v>103636.469948</v>
      </c>
      <c r="V887" t="s">
        <v>935</v>
      </c>
    </row>
    <row r="888" spans="1:22" x14ac:dyDescent="0.25">
      <c r="A888" s="70" t="e">
        <f>VLOOKUP(B888,'Lake Assessments'!$D$2:$E$52,2,0)</f>
        <v>#N/A</v>
      </c>
      <c r="B888">
        <v>30011400</v>
      </c>
      <c r="C888" t="s">
        <v>1555</v>
      </c>
      <c r="D888" t="s">
        <v>878</v>
      </c>
      <c r="E888" s="107">
        <v>41456</v>
      </c>
      <c r="F888" s="9">
        <v>14</v>
      </c>
      <c r="G888" s="9">
        <v>19.510071</v>
      </c>
      <c r="H888" s="9">
        <v>16.666667</v>
      </c>
      <c r="I888" s="9">
        <v>8.9948080000000008</v>
      </c>
      <c r="J888" s="9">
        <v>1</v>
      </c>
      <c r="K888" s="9">
        <v>14</v>
      </c>
      <c r="L888" s="9">
        <v>14</v>
      </c>
      <c r="M888" s="9">
        <v>19.510071</v>
      </c>
      <c r="N888" s="9">
        <v>19.510071</v>
      </c>
      <c r="O888" s="9">
        <v>16.666667</v>
      </c>
      <c r="P888" s="9">
        <v>16.666667</v>
      </c>
      <c r="Q888" s="9">
        <v>8.9948080000000008</v>
      </c>
      <c r="R888" s="9">
        <v>8.9948080000000008</v>
      </c>
      <c r="S888" s="9" t="s">
        <v>1059</v>
      </c>
      <c r="T888" s="9">
        <v>3515.234825</v>
      </c>
      <c r="U888" s="9">
        <v>357964.178227</v>
      </c>
      <c r="V888" t="s">
        <v>935</v>
      </c>
    </row>
    <row r="889" spans="1:22" x14ac:dyDescent="0.25">
      <c r="A889" s="70" t="e">
        <f>VLOOKUP(B889,'Lake Assessments'!$D$2:$E$52,2,0)</f>
        <v>#N/A</v>
      </c>
      <c r="B889">
        <v>30013800</v>
      </c>
      <c r="C889" t="s">
        <v>1556</v>
      </c>
      <c r="D889" t="s">
        <v>878</v>
      </c>
      <c r="E889" s="107">
        <v>41442</v>
      </c>
      <c r="F889" s="9">
        <v>8</v>
      </c>
      <c r="G889" s="9">
        <v>12.727922</v>
      </c>
      <c r="H889" s="9">
        <v>-38.461537999999997</v>
      </c>
      <c r="I889" s="9">
        <v>-31.936246000000001</v>
      </c>
      <c r="J889" s="9">
        <v>2</v>
      </c>
      <c r="K889" s="9">
        <v>8</v>
      </c>
      <c r="L889" s="9">
        <v>9</v>
      </c>
      <c r="M889" s="9">
        <v>12.727922</v>
      </c>
      <c r="N889" s="9">
        <v>15</v>
      </c>
      <c r="O889" s="9">
        <v>-38.461537999999997</v>
      </c>
      <c r="P889" s="9">
        <v>-25</v>
      </c>
      <c r="Q889" s="9">
        <v>-31.936246000000001</v>
      </c>
      <c r="R889" s="9">
        <v>-19.354838999999998</v>
      </c>
      <c r="S889" s="9" t="s">
        <v>1059</v>
      </c>
      <c r="T889" s="9">
        <v>5989.7255839999998</v>
      </c>
      <c r="U889" s="9">
        <v>1662596.7401020001</v>
      </c>
      <c r="V889" t="s">
        <v>932</v>
      </c>
    </row>
    <row r="890" spans="1:22" x14ac:dyDescent="0.25">
      <c r="A890" s="70" t="e">
        <f>VLOOKUP(B890,'Lake Assessments'!$D$2:$E$52,2,0)</f>
        <v>#N/A</v>
      </c>
      <c r="B890">
        <v>30014300</v>
      </c>
      <c r="C890" t="s">
        <v>1557</v>
      </c>
      <c r="D890" t="s">
        <v>878</v>
      </c>
      <c r="E890" s="107">
        <v>41442</v>
      </c>
      <c r="F890" s="9">
        <v>12</v>
      </c>
      <c r="G890" s="9">
        <v>15.011107000000001</v>
      </c>
      <c r="H890" s="9">
        <v>0</v>
      </c>
      <c r="I890" s="9">
        <v>-16.139067000000001</v>
      </c>
      <c r="J890" s="9">
        <v>1</v>
      </c>
      <c r="K890" s="9">
        <v>12</v>
      </c>
      <c r="L890" s="9">
        <v>12</v>
      </c>
      <c r="M890" s="9">
        <v>15.011107000000001</v>
      </c>
      <c r="N890" s="9">
        <v>15.011107000000001</v>
      </c>
      <c r="O890" s="9">
        <v>0</v>
      </c>
      <c r="P890" s="9">
        <v>0</v>
      </c>
      <c r="Q890" s="9">
        <v>-16.139067000000001</v>
      </c>
      <c r="R890" s="9">
        <v>-16.139067000000001</v>
      </c>
      <c r="S890" s="9" t="s">
        <v>1059</v>
      </c>
      <c r="T890" s="9">
        <v>5702.6523349999998</v>
      </c>
      <c r="U890" s="9">
        <v>634654.75751999998</v>
      </c>
      <c r="V890" t="s">
        <v>935</v>
      </c>
    </row>
    <row r="891" spans="1:22" x14ac:dyDescent="0.25">
      <c r="A891" s="70" t="e">
        <f>VLOOKUP(B891,'Lake Assessments'!$D$2:$E$52,2,0)</f>
        <v>#N/A</v>
      </c>
      <c r="B891">
        <v>71001600</v>
      </c>
      <c r="C891" t="s">
        <v>1175</v>
      </c>
      <c r="D891" t="s">
        <v>878</v>
      </c>
      <c r="E891" s="107">
        <v>37774</v>
      </c>
      <c r="F891" s="9">
        <v>10</v>
      </c>
      <c r="G891" s="9">
        <v>18.657437999999999</v>
      </c>
      <c r="H891" s="9">
        <v>-9.0909089999999999</v>
      </c>
      <c r="I891" s="9">
        <v>4.817069</v>
      </c>
      <c r="J891" s="9">
        <v>3</v>
      </c>
      <c r="K891" s="9">
        <v>10</v>
      </c>
      <c r="L891" s="9">
        <v>17</v>
      </c>
      <c r="M891" s="9">
        <v>18.657437999999999</v>
      </c>
      <c r="N891" s="9">
        <v>23</v>
      </c>
      <c r="O891" s="9">
        <v>-9.0909089999999999</v>
      </c>
      <c r="P891" s="9">
        <v>54.545454999999997</v>
      </c>
      <c r="Q891" s="9">
        <v>4.817069</v>
      </c>
      <c r="R891" s="9">
        <v>29.213483</v>
      </c>
      <c r="S891" s="9" t="s">
        <v>1059</v>
      </c>
      <c r="T891" s="9">
        <v>8266.5698960000009</v>
      </c>
      <c r="U891" s="9">
        <v>1994711.2404179999</v>
      </c>
      <c r="V891" t="s">
        <v>932</v>
      </c>
    </row>
    <row r="892" spans="1:22" x14ac:dyDescent="0.25">
      <c r="A892" s="70" t="e">
        <f>VLOOKUP(B892,'Lake Assessments'!$D$2:$E$52,2,0)</f>
        <v>#N/A</v>
      </c>
      <c r="B892">
        <v>71004000</v>
      </c>
      <c r="C892" t="s">
        <v>1339</v>
      </c>
      <c r="D892" t="s">
        <v>878</v>
      </c>
      <c r="E892" s="107">
        <v>42212</v>
      </c>
      <c r="F892" s="9">
        <v>7</v>
      </c>
      <c r="G892" s="9">
        <v>15.496543000000001</v>
      </c>
      <c r="H892" s="9">
        <v>-46.153846000000001</v>
      </c>
      <c r="I892" s="9">
        <v>-17.130783999999998</v>
      </c>
      <c r="J892" s="9">
        <v>2</v>
      </c>
      <c r="K892" s="9">
        <v>7</v>
      </c>
      <c r="L892" s="9">
        <v>29</v>
      </c>
      <c r="M892" s="9">
        <v>15.496543000000001</v>
      </c>
      <c r="N892" s="9">
        <v>33.982247000000001</v>
      </c>
      <c r="O892" s="9">
        <v>-46.153846000000001</v>
      </c>
      <c r="P892" s="9">
        <v>141.66666699999999</v>
      </c>
      <c r="Q892" s="9">
        <v>-17.130783999999998</v>
      </c>
      <c r="R892" s="9">
        <v>82.700252000000006</v>
      </c>
      <c r="S892" s="9" t="s">
        <v>1059</v>
      </c>
      <c r="T892" s="9">
        <v>2098.9964730000002</v>
      </c>
      <c r="U892" s="9">
        <v>259567.04626599999</v>
      </c>
      <c r="V892" t="s">
        <v>932</v>
      </c>
    </row>
    <row r="893" spans="1:22" x14ac:dyDescent="0.25">
      <c r="A893" s="70" t="e">
        <f>VLOOKUP(B893,'Lake Assessments'!$D$2:$E$52,2,0)</f>
        <v>#N/A</v>
      </c>
      <c r="B893">
        <v>30013600</v>
      </c>
      <c r="C893" t="s">
        <v>1266</v>
      </c>
      <c r="D893" t="s">
        <v>878</v>
      </c>
      <c r="E893" s="107">
        <v>41075</v>
      </c>
      <c r="F893" s="9">
        <v>13</v>
      </c>
      <c r="G893" s="9">
        <v>18.582457000000002</v>
      </c>
      <c r="H893" s="9">
        <v>8.3333329999999997</v>
      </c>
      <c r="I893" s="9">
        <v>-9.4319E-2</v>
      </c>
      <c r="J893" s="9">
        <v>3</v>
      </c>
      <c r="K893" s="9">
        <v>13</v>
      </c>
      <c r="L893" s="9">
        <v>15</v>
      </c>
      <c r="M893" s="9">
        <v>18.582457000000002</v>
      </c>
      <c r="N893" s="9">
        <v>19.106718000000001</v>
      </c>
      <c r="O893" s="9">
        <v>8.3333329999999997</v>
      </c>
      <c r="P893" s="9">
        <v>25</v>
      </c>
      <c r="Q893" s="9">
        <v>-9.4319E-2</v>
      </c>
      <c r="R893" s="9">
        <v>2.7242890000000002</v>
      </c>
      <c r="S893" s="9" t="s">
        <v>1059</v>
      </c>
      <c r="T893" s="9">
        <v>7424.8555070000002</v>
      </c>
      <c r="U893" s="9">
        <v>3370562.2366769998</v>
      </c>
      <c r="V893" t="s">
        <v>935</v>
      </c>
    </row>
    <row r="894" spans="1:22" x14ac:dyDescent="0.25">
      <c r="A894" s="70" t="e">
        <f>VLOOKUP(B894,'Lake Assessments'!$D$2:$E$52,2,0)</f>
        <v>#N/A</v>
      </c>
      <c r="B894">
        <v>71007800</v>
      </c>
      <c r="C894" t="s">
        <v>411</v>
      </c>
      <c r="D894" t="s">
        <v>878</v>
      </c>
      <c r="E894" s="107">
        <v>41515</v>
      </c>
      <c r="F894" s="9">
        <v>14</v>
      </c>
      <c r="G894" s="9">
        <v>21.113638000000002</v>
      </c>
      <c r="H894" s="9">
        <v>27.272727</v>
      </c>
      <c r="I894" s="9">
        <v>18.615943999999999</v>
      </c>
      <c r="J894" s="9">
        <v>1</v>
      </c>
      <c r="K894" s="9">
        <v>14</v>
      </c>
      <c r="L894" s="9">
        <v>14</v>
      </c>
      <c r="M894" s="9">
        <v>21.113638000000002</v>
      </c>
      <c r="N894" s="9">
        <v>21.113638000000002</v>
      </c>
      <c r="O894" s="9">
        <v>27.272727</v>
      </c>
      <c r="P894" s="9">
        <v>27.272727</v>
      </c>
      <c r="Q894" s="9">
        <v>18.615943999999999</v>
      </c>
      <c r="R894" s="9">
        <v>18.615943999999999</v>
      </c>
      <c r="S894" s="9" t="s">
        <v>1059</v>
      </c>
      <c r="T894" s="9">
        <v>7012.7057999999997</v>
      </c>
      <c r="U894" s="9">
        <v>960619.56710600003</v>
      </c>
      <c r="V894" t="s">
        <v>935</v>
      </c>
    </row>
    <row r="895" spans="1:22" x14ac:dyDescent="0.25">
      <c r="A895" s="70" t="e">
        <f>VLOOKUP(B895,'Lake Assessments'!$D$2:$E$52,2,0)</f>
        <v>#N/A</v>
      </c>
      <c r="B895">
        <v>48001000</v>
      </c>
      <c r="C895" t="s">
        <v>411</v>
      </c>
      <c r="D895" t="s">
        <v>878</v>
      </c>
      <c r="E895" s="107">
        <v>41120</v>
      </c>
      <c r="F895" s="9">
        <v>6</v>
      </c>
      <c r="G895" s="9">
        <v>15.513434999999999</v>
      </c>
      <c r="H895" s="9">
        <v>-45.454545000000003</v>
      </c>
      <c r="I895" s="9">
        <v>-12.845871000000001</v>
      </c>
      <c r="J895" s="9">
        <v>1</v>
      </c>
      <c r="K895" s="9">
        <v>6</v>
      </c>
      <c r="L895" s="9">
        <v>6</v>
      </c>
      <c r="M895" s="9">
        <v>15.513434999999999</v>
      </c>
      <c r="N895" s="9">
        <v>15.513434999999999</v>
      </c>
      <c r="O895" s="9">
        <v>-45.454545000000003</v>
      </c>
      <c r="P895" s="9">
        <v>-45.454545000000003</v>
      </c>
      <c r="Q895" s="9">
        <v>-12.845871000000001</v>
      </c>
      <c r="R895" s="9">
        <v>-12.845871000000001</v>
      </c>
      <c r="S895" s="9" t="s">
        <v>1059</v>
      </c>
      <c r="T895" s="9">
        <v>2413.1152280000001</v>
      </c>
      <c r="U895" s="9">
        <v>212587.930142</v>
      </c>
      <c r="V895" t="s">
        <v>932</v>
      </c>
    </row>
    <row r="896" spans="1:22" x14ac:dyDescent="0.25">
      <c r="A896" s="70" t="e">
        <f>VLOOKUP(B896,'Lake Assessments'!$D$2:$E$52,2,0)</f>
        <v>#N/A</v>
      </c>
      <c r="B896">
        <v>71006900</v>
      </c>
      <c r="C896" t="s">
        <v>1338</v>
      </c>
      <c r="D896" t="s">
        <v>878</v>
      </c>
      <c r="E896" s="107">
        <v>40721</v>
      </c>
      <c r="F896" s="9">
        <v>29</v>
      </c>
      <c r="G896" s="9">
        <v>33.610855999999998</v>
      </c>
      <c r="H896" s="9">
        <v>141.66666699999999</v>
      </c>
      <c r="I896" s="9">
        <v>80.703528000000006</v>
      </c>
      <c r="J896" s="9">
        <v>3</v>
      </c>
      <c r="K896" s="9">
        <v>25</v>
      </c>
      <c r="L896" s="9">
        <v>32</v>
      </c>
      <c r="M896" s="9">
        <v>27</v>
      </c>
      <c r="N896" s="9">
        <v>34.648232</v>
      </c>
      <c r="O896" s="9">
        <v>92.307692000000003</v>
      </c>
      <c r="P896" s="9">
        <v>166.66666699999999</v>
      </c>
      <c r="Q896" s="9">
        <v>44.385027000000001</v>
      </c>
      <c r="R896" s="9">
        <v>86.280818999999994</v>
      </c>
      <c r="S896" s="9" t="s">
        <v>1059</v>
      </c>
      <c r="T896" s="9">
        <v>7459.77027</v>
      </c>
      <c r="U896" s="9">
        <v>739986.293618</v>
      </c>
      <c r="V896" t="s">
        <v>935</v>
      </c>
    </row>
    <row r="897" spans="1:22" x14ac:dyDescent="0.25">
      <c r="A897" s="70" t="e">
        <f>VLOOKUP(B897,'Lake Assessments'!$D$2:$E$52,2,0)</f>
        <v>#N/A</v>
      </c>
      <c r="B897">
        <v>71005500</v>
      </c>
      <c r="C897" t="s">
        <v>1558</v>
      </c>
      <c r="D897" t="s">
        <v>878</v>
      </c>
      <c r="E897" s="107">
        <v>41113</v>
      </c>
      <c r="F897" s="9">
        <v>15</v>
      </c>
      <c r="G897" s="9">
        <v>21.172308999999998</v>
      </c>
      <c r="H897" s="9">
        <v>25</v>
      </c>
      <c r="I897" s="9">
        <v>13.829618</v>
      </c>
      <c r="J897" s="9">
        <v>2</v>
      </c>
      <c r="K897" s="9">
        <v>15</v>
      </c>
      <c r="L897" s="9">
        <v>18</v>
      </c>
      <c r="M897" s="9">
        <v>21.172308999999998</v>
      </c>
      <c r="N897" s="9">
        <v>22.391715000000001</v>
      </c>
      <c r="O897" s="9">
        <v>25</v>
      </c>
      <c r="P897" s="9">
        <v>50</v>
      </c>
      <c r="Q897" s="9">
        <v>13.829618</v>
      </c>
      <c r="R897" s="9">
        <v>20.385563000000001</v>
      </c>
      <c r="S897" s="9" t="s">
        <v>1059</v>
      </c>
      <c r="T897" s="9">
        <v>7955.2159330000004</v>
      </c>
      <c r="U897" s="9">
        <v>1464593.0026690001</v>
      </c>
      <c r="V897" t="s">
        <v>935</v>
      </c>
    </row>
    <row r="898" spans="1:22" x14ac:dyDescent="0.25">
      <c r="A898" s="70" t="e">
        <f>VLOOKUP(B898,'Lake Assessments'!$D$2:$E$52,2,0)</f>
        <v>#N/A</v>
      </c>
      <c r="B898">
        <v>71006700</v>
      </c>
      <c r="C898" t="s">
        <v>300</v>
      </c>
      <c r="D898" t="s">
        <v>878</v>
      </c>
      <c r="E898" s="107">
        <v>41134</v>
      </c>
      <c r="F898" s="9">
        <v>20</v>
      </c>
      <c r="G898" s="9">
        <v>24.149533999999999</v>
      </c>
      <c r="H898" s="9">
        <v>66.666667000000004</v>
      </c>
      <c r="I898" s="9">
        <v>29.836205</v>
      </c>
      <c r="J898" s="9">
        <v>3</v>
      </c>
      <c r="K898" s="9">
        <v>15</v>
      </c>
      <c r="L898" s="9">
        <v>20</v>
      </c>
      <c r="M898" s="9">
        <v>20.655911</v>
      </c>
      <c r="N898" s="9">
        <v>25.938389000000001</v>
      </c>
      <c r="O898" s="9">
        <v>25</v>
      </c>
      <c r="P898" s="9">
        <v>66.666667000000004</v>
      </c>
      <c r="Q898" s="9">
        <v>11.053286</v>
      </c>
      <c r="R898" s="9">
        <v>39.453702</v>
      </c>
      <c r="S898" s="9" t="s">
        <v>1059</v>
      </c>
      <c r="T898" s="9">
        <v>6761.9410340000004</v>
      </c>
      <c r="U898" s="9">
        <v>1872554.708689</v>
      </c>
      <c r="V898" t="s">
        <v>935</v>
      </c>
    </row>
    <row r="899" spans="1:22" x14ac:dyDescent="0.25">
      <c r="A899" s="70" t="e">
        <f>VLOOKUP(B899,'Lake Assessments'!$D$2:$E$52,2,0)</f>
        <v>#N/A</v>
      </c>
      <c r="B899">
        <v>71011800</v>
      </c>
      <c r="C899" t="s">
        <v>1559</v>
      </c>
      <c r="D899" t="s">
        <v>878</v>
      </c>
      <c r="E899" s="107">
        <v>41096</v>
      </c>
      <c r="F899" s="9">
        <v>22</v>
      </c>
      <c r="G899" s="9">
        <v>28.782097</v>
      </c>
      <c r="H899" s="9">
        <v>100</v>
      </c>
      <c r="I899" s="9">
        <v>61.697172999999999</v>
      </c>
      <c r="J899" s="9">
        <v>1</v>
      </c>
      <c r="K899" s="9">
        <v>22</v>
      </c>
      <c r="L899" s="9">
        <v>22</v>
      </c>
      <c r="M899" s="9">
        <v>28.782097</v>
      </c>
      <c r="N899" s="9">
        <v>28.782097</v>
      </c>
      <c r="O899" s="9">
        <v>100</v>
      </c>
      <c r="P899" s="9">
        <v>100</v>
      </c>
      <c r="Q899" s="9">
        <v>61.697172999999999</v>
      </c>
      <c r="R899" s="9">
        <v>61.697172999999999</v>
      </c>
      <c r="S899" s="9" t="s">
        <v>1059</v>
      </c>
      <c r="T899" s="9">
        <v>4536.5564100000001</v>
      </c>
      <c r="U899" s="9">
        <v>411922.60215599998</v>
      </c>
      <c r="V899" t="s">
        <v>935</v>
      </c>
    </row>
    <row r="900" spans="1:22" x14ac:dyDescent="0.25">
      <c r="A900" s="70" t="e">
        <f>VLOOKUP(B900,'Lake Assessments'!$D$2:$E$52,2,0)</f>
        <v>#N/A</v>
      </c>
      <c r="B900">
        <v>71011100</v>
      </c>
      <c r="C900" t="s">
        <v>1560</v>
      </c>
      <c r="D900" t="s">
        <v>878</v>
      </c>
      <c r="E900" s="107">
        <v>41130</v>
      </c>
      <c r="F900" s="9">
        <v>4</v>
      </c>
      <c r="G900" s="9">
        <v>13</v>
      </c>
      <c r="H900" s="9">
        <v>-63.636364</v>
      </c>
      <c r="I900" s="9">
        <v>-26.966291999999999</v>
      </c>
      <c r="J900" s="9">
        <v>1</v>
      </c>
      <c r="K900" s="9">
        <v>4</v>
      </c>
      <c r="L900" s="9">
        <v>4</v>
      </c>
      <c r="M900" s="9">
        <v>13</v>
      </c>
      <c r="N900" s="9">
        <v>13</v>
      </c>
      <c r="O900" s="9">
        <v>-63.636364</v>
      </c>
      <c r="P900" s="9">
        <v>-63.636364</v>
      </c>
      <c r="Q900" s="9">
        <v>-26.966291999999999</v>
      </c>
      <c r="R900" s="9">
        <v>-26.966291999999999</v>
      </c>
      <c r="S900" s="9" t="s">
        <v>1059</v>
      </c>
      <c r="T900" s="9">
        <v>730.64941099999999</v>
      </c>
      <c r="U900" s="9">
        <v>34161.573644999997</v>
      </c>
      <c r="V900" t="s">
        <v>932</v>
      </c>
    </row>
    <row r="901" spans="1:22" x14ac:dyDescent="0.25">
      <c r="A901" s="70" t="e">
        <f>VLOOKUP(B901,'Lake Assessments'!$D$2:$E$52,2,0)</f>
        <v>#N/A</v>
      </c>
      <c r="B901">
        <v>71014500</v>
      </c>
      <c r="C901" t="s">
        <v>960</v>
      </c>
      <c r="D901" t="s">
        <v>878</v>
      </c>
      <c r="E901" s="107">
        <v>42177</v>
      </c>
      <c r="F901" s="9">
        <v>12</v>
      </c>
      <c r="G901" s="9">
        <v>17.031832999999999</v>
      </c>
      <c r="H901" s="9">
        <v>-7.6923079999999997</v>
      </c>
      <c r="I901" s="9">
        <v>-8.9206789999999998</v>
      </c>
      <c r="J901" s="9">
        <v>6</v>
      </c>
      <c r="K901" s="9">
        <v>4</v>
      </c>
      <c r="L901" s="9">
        <v>12</v>
      </c>
      <c r="M901" s="9">
        <v>9.5</v>
      </c>
      <c r="N901" s="9">
        <v>17.031832999999999</v>
      </c>
      <c r="O901" s="9">
        <v>-66.666667000000004</v>
      </c>
      <c r="P901" s="9">
        <v>-7.6923079999999997</v>
      </c>
      <c r="Q901" s="9">
        <v>-48.924731000000001</v>
      </c>
      <c r="R901" s="9">
        <v>-8.9206789999999998</v>
      </c>
      <c r="S901" s="9" t="s">
        <v>1059</v>
      </c>
      <c r="T901" s="9">
        <v>3704.5206469999998</v>
      </c>
      <c r="U901" s="9">
        <v>625175.96369700006</v>
      </c>
      <c r="V901" t="s">
        <v>932</v>
      </c>
    </row>
    <row r="902" spans="1:22" x14ac:dyDescent="0.25">
      <c r="A902" s="70" t="e">
        <f>VLOOKUP(B902,'Lake Assessments'!$D$2:$E$52,2,0)</f>
        <v>#N/A</v>
      </c>
      <c r="B902">
        <v>5000100</v>
      </c>
      <c r="C902" t="s">
        <v>1561</v>
      </c>
      <c r="D902" t="s">
        <v>941</v>
      </c>
      <c r="E902" s="107">
        <v>40757</v>
      </c>
      <c r="F902" s="9">
        <v>10</v>
      </c>
      <c r="G902" s="9">
        <v>18.657437999999999</v>
      </c>
      <c r="H902" s="9">
        <v>-9.0909089999999999</v>
      </c>
      <c r="I902" s="9">
        <v>4.817069</v>
      </c>
      <c r="J902" s="9">
        <v>1</v>
      </c>
      <c r="K902" s="9">
        <v>10</v>
      </c>
      <c r="L902" s="9">
        <v>10</v>
      </c>
      <c r="M902" s="9">
        <v>18.657437999999999</v>
      </c>
      <c r="N902" s="9">
        <v>18.657437999999999</v>
      </c>
      <c r="O902" s="9">
        <v>-9.0909089999999999</v>
      </c>
      <c r="P902" s="9">
        <v>-9.0909089999999999</v>
      </c>
      <c r="Q902" s="9">
        <v>4.817069</v>
      </c>
      <c r="R902" s="9">
        <v>4.817069</v>
      </c>
      <c r="S902" s="9" t="s">
        <v>1059</v>
      </c>
      <c r="T902" s="9">
        <v>1423.422458</v>
      </c>
      <c r="U902" s="9">
        <v>127161.899754</v>
      </c>
      <c r="V902" t="s">
        <v>932</v>
      </c>
    </row>
    <row r="903" spans="1:22" x14ac:dyDescent="0.25">
      <c r="A903" s="70" t="e">
        <f>VLOOKUP(B903,'Lake Assessments'!$D$2:$E$52,2,0)</f>
        <v>#N/A</v>
      </c>
      <c r="B903">
        <v>71014900</v>
      </c>
      <c r="C903" t="s">
        <v>1562</v>
      </c>
      <c r="D903" t="s">
        <v>878</v>
      </c>
      <c r="E903" s="107">
        <v>41473</v>
      </c>
      <c r="F903" s="9">
        <v>15</v>
      </c>
      <c r="G903" s="9">
        <v>21.946905999999998</v>
      </c>
      <c r="H903" s="9">
        <v>36.363636</v>
      </c>
      <c r="I903" s="9">
        <v>23.297222999999999</v>
      </c>
      <c r="J903" s="9">
        <v>1</v>
      </c>
      <c r="K903" s="9">
        <v>15</v>
      </c>
      <c r="L903" s="9">
        <v>15</v>
      </c>
      <c r="M903" s="9">
        <v>21.946905999999998</v>
      </c>
      <c r="N903" s="9">
        <v>21.946905999999998</v>
      </c>
      <c r="O903" s="9">
        <v>36.363636</v>
      </c>
      <c r="P903" s="9">
        <v>36.363636</v>
      </c>
      <c r="Q903" s="9">
        <v>23.297222999999999</v>
      </c>
      <c r="R903" s="9">
        <v>23.297222999999999</v>
      </c>
      <c r="S903" s="9" t="s">
        <v>1059</v>
      </c>
      <c r="T903" s="9">
        <v>2972.0558559999999</v>
      </c>
      <c r="U903" s="9">
        <v>344138.93065900001</v>
      </c>
      <c r="V903" t="s">
        <v>935</v>
      </c>
    </row>
    <row r="904" spans="1:22" x14ac:dyDescent="0.25">
      <c r="A904" s="70" t="e">
        <f>VLOOKUP(B904,'Lake Assessments'!$D$2:$E$52,2,0)</f>
        <v>#N/A</v>
      </c>
      <c r="B904">
        <v>86016400</v>
      </c>
      <c r="C904" t="s">
        <v>411</v>
      </c>
      <c r="D904" t="s">
        <v>878</v>
      </c>
      <c r="E904" s="107">
        <v>35661</v>
      </c>
      <c r="F904" s="9">
        <v>10</v>
      </c>
      <c r="G904" s="9">
        <v>16.127616</v>
      </c>
      <c r="H904" s="9">
        <v>-16.666667</v>
      </c>
      <c r="I904" s="9">
        <v>-13.292387</v>
      </c>
      <c r="J904" s="9">
        <v>1</v>
      </c>
      <c r="K904" s="9">
        <v>10</v>
      </c>
      <c r="L904" s="9">
        <v>10</v>
      </c>
      <c r="M904" s="9">
        <v>16.127616</v>
      </c>
      <c r="N904" s="9">
        <v>16.127616</v>
      </c>
      <c r="O904" s="9">
        <v>-16.666667</v>
      </c>
      <c r="P904" s="9">
        <v>-16.666667</v>
      </c>
      <c r="Q904" s="9">
        <v>-13.292387</v>
      </c>
      <c r="R904" s="9">
        <v>-13.292387</v>
      </c>
      <c r="S904" s="9" t="s">
        <v>1059</v>
      </c>
      <c r="T904" s="9">
        <v>3588.8557900000001</v>
      </c>
      <c r="U904" s="9">
        <v>370780.94254900003</v>
      </c>
      <c r="V904" t="s">
        <v>932</v>
      </c>
    </row>
    <row r="905" spans="1:22" x14ac:dyDescent="0.25">
      <c r="A905" s="70" t="e">
        <f>VLOOKUP(B905,'Lake Assessments'!$D$2:$E$52,2,0)</f>
        <v>#N/A</v>
      </c>
      <c r="B905">
        <v>71014600</v>
      </c>
      <c r="C905" t="s">
        <v>1563</v>
      </c>
      <c r="D905" t="s">
        <v>878</v>
      </c>
      <c r="E905" s="107">
        <v>40042</v>
      </c>
      <c r="F905" s="9">
        <v>14</v>
      </c>
      <c r="G905" s="9">
        <v>19.777332000000001</v>
      </c>
      <c r="H905" s="9">
        <v>16.666667</v>
      </c>
      <c r="I905" s="9">
        <v>6.3297410000000003</v>
      </c>
      <c r="J905" s="9">
        <v>2</v>
      </c>
      <c r="K905" s="9">
        <v>13</v>
      </c>
      <c r="L905" s="9">
        <v>14</v>
      </c>
      <c r="M905" s="9">
        <v>19.691856999999999</v>
      </c>
      <c r="N905" s="9">
        <v>19.777332000000001</v>
      </c>
      <c r="O905" s="9">
        <v>8.3333329999999997</v>
      </c>
      <c r="P905" s="9">
        <v>16.666667</v>
      </c>
      <c r="Q905" s="9">
        <v>5.8701990000000004</v>
      </c>
      <c r="R905" s="9">
        <v>6.3297410000000003</v>
      </c>
      <c r="S905" s="9" t="s">
        <v>1059</v>
      </c>
      <c r="T905" s="9">
        <v>6272.258484</v>
      </c>
      <c r="U905" s="9">
        <v>1636406.1399429999</v>
      </c>
      <c r="V905" t="s">
        <v>935</v>
      </c>
    </row>
    <row r="906" spans="1:22" x14ac:dyDescent="0.25">
      <c r="A906" s="70" t="e">
        <f>VLOOKUP(B906,'Lake Assessments'!$D$2:$E$52,2,0)</f>
        <v>#N/A</v>
      </c>
      <c r="B906">
        <v>86018300</v>
      </c>
      <c r="C906" t="s">
        <v>526</v>
      </c>
      <c r="D906" t="s">
        <v>878</v>
      </c>
      <c r="E906" s="107">
        <v>38159</v>
      </c>
      <c r="F906" s="9">
        <v>15</v>
      </c>
      <c r="G906" s="9">
        <v>20.914110000000001</v>
      </c>
      <c r="H906" s="9">
        <v>25</v>
      </c>
      <c r="I906" s="9">
        <v>12.441452</v>
      </c>
      <c r="J906" s="9">
        <v>2</v>
      </c>
      <c r="K906" s="9">
        <v>15</v>
      </c>
      <c r="L906" s="9">
        <v>19</v>
      </c>
      <c r="M906" s="9">
        <v>20.914110000000001</v>
      </c>
      <c r="N906" s="9">
        <v>23.400404999999999</v>
      </c>
      <c r="O906" s="9">
        <v>25</v>
      </c>
      <c r="P906" s="9">
        <v>58.333333000000003</v>
      </c>
      <c r="Q906" s="9">
        <v>12.441452</v>
      </c>
      <c r="R906" s="9">
        <v>25.808627999999999</v>
      </c>
      <c r="S906" s="9" t="s">
        <v>1059</v>
      </c>
      <c r="T906" s="9">
        <v>2677.6846780000001</v>
      </c>
      <c r="U906" s="9">
        <v>393953.50659399998</v>
      </c>
      <c r="V906" t="s">
        <v>935</v>
      </c>
    </row>
    <row r="907" spans="1:22" x14ac:dyDescent="0.25">
      <c r="A907" s="70" t="e">
        <f>VLOOKUP(B907,'Lake Assessments'!$D$2:$E$52,2,0)</f>
        <v>#N/A</v>
      </c>
      <c r="B907">
        <v>71015300</v>
      </c>
      <c r="C907" t="s">
        <v>984</v>
      </c>
      <c r="D907" t="s">
        <v>878</v>
      </c>
      <c r="E907" s="107">
        <v>40000</v>
      </c>
      <c r="F907" s="9">
        <v>10</v>
      </c>
      <c r="G907" s="9">
        <v>19.289894</v>
      </c>
      <c r="H907" s="9">
        <v>-16.666667</v>
      </c>
      <c r="I907" s="9">
        <v>3.7091059999999998</v>
      </c>
      <c r="J907" s="9">
        <v>1</v>
      </c>
      <c r="K907" s="9">
        <v>10</v>
      </c>
      <c r="L907" s="9">
        <v>10</v>
      </c>
      <c r="M907" s="9">
        <v>19.289894</v>
      </c>
      <c r="N907" s="9">
        <v>19.289894</v>
      </c>
      <c r="O907" s="9">
        <v>-16.666667</v>
      </c>
      <c r="P907" s="9">
        <v>-16.666667</v>
      </c>
      <c r="Q907" s="9">
        <v>3.7091059999999998</v>
      </c>
      <c r="R907" s="9">
        <v>3.7091059999999998</v>
      </c>
      <c r="S907" s="9" t="s">
        <v>1059</v>
      </c>
      <c r="T907" s="9">
        <v>2480.6388449999999</v>
      </c>
      <c r="U907" s="9">
        <v>455623.51227800001</v>
      </c>
      <c r="V907" t="s">
        <v>932</v>
      </c>
    </row>
    <row r="908" spans="1:22" x14ac:dyDescent="0.25">
      <c r="A908" s="70" t="e">
        <f>VLOOKUP(B908,'Lake Assessments'!$D$2:$E$52,2,0)</f>
        <v>#N/A</v>
      </c>
      <c r="B908">
        <v>71012300</v>
      </c>
      <c r="C908" t="s">
        <v>1307</v>
      </c>
      <c r="D908" t="s">
        <v>878</v>
      </c>
      <c r="E908" s="107">
        <v>42178</v>
      </c>
      <c r="F908" s="9">
        <v>12</v>
      </c>
      <c r="G908" s="9">
        <v>20.207259000000001</v>
      </c>
      <c r="H908" s="9">
        <v>-7.6923079999999997</v>
      </c>
      <c r="I908" s="9">
        <v>8.0602110000000007</v>
      </c>
      <c r="J908" s="9">
        <v>2</v>
      </c>
      <c r="K908" s="9">
        <v>12</v>
      </c>
      <c r="L908" s="9">
        <v>12</v>
      </c>
      <c r="M908" s="9">
        <v>20.207259000000001</v>
      </c>
      <c r="N908" s="9">
        <v>20.784610000000001</v>
      </c>
      <c r="O908" s="9">
        <v>-7.6923079999999997</v>
      </c>
      <c r="P908" s="9">
        <v>0</v>
      </c>
      <c r="Q908" s="9">
        <v>8.0602110000000007</v>
      </c>
      <c r="R908" s="9">
        <v>11.745213</v>
      </c>
      <c r="S908" s="9" t="s">
        <v>1059</v>
      </c>
      <c r="T908" s="9">
        <v>3058.7474080000002</v>
      </c>
      <c r="U908" s="9">
        <v>311792.30597599997</v>
      </c>
      <c r="V908" t="s">
        <v>932</v>
      </c>
    </row>
    <row r="909" spans="1:22" x14ac:dyDescent="0.25">
      <c r="A909" s="70" t="e">
        <f>VLOOKUP(B909,'Lake Assessments'!$D$2:$E$52,2,0)</f>
        <v>#N/A</v>
      </c>
      <c r="B909">
        <v>71014100</v>
      </c>
      <c r="C909" t="s">
        <v>1558</v>
      </c>
      <c r="D909" t="s">
        <v>878</v>
      </c>
      <c r="E909" s="107">
        <v>39986</v>
      </c>
      <c r="F909" s="9">
        <v>8</v>
      </c>
      <c r="G909" s="9">
        <v>14.495689</v>
      </c>
      <c r="H909" s="9">
        <v>-27.272727</v>
      </c>
      <c r="I909" s="9">
        <v>-18.563545000000001</v>
      </c>
      <c r="J909" s="9">
        <v>2</v>
      </c>
      <c r="K909" s="9">
        <v>8</v>
      </c>
      <c r="L909" s="9">
        <v>13</v>
      </c>
      <c r="M909" s="9">
        <v>14.495689</v>
      </c>
      <c r="N909" s="9">
        <v>18.582457000000002</v>
      </c>
      <c r="O909" s="9">
        <v>-27.272727</v>
      </c>
      <c r="P909" s="9">
        <v>18.181818</v>
      </c>
      <c r="Q909" s="9">
        <v>-18.563545000000001</v>
      </c>
      <c r="R909" s="9">
        <v>4.395823</v>
      </c>
      <c r="S909" s="9" t="s">
        <v>1059</v>
      </c>
      <c r="T909" s="9">
        <v>5588.4139150000001</v>
      </c>
      <c r="U909" s="9">
        <v>1444280.7836460001</v>
      </c>
      <c r="V909" t="s">
        <v>932</v>
      </c>
    </row>
    <row r="910" spans="1:22" x14ac:dyDescent="0.25">
      <c r="A910" s="70" t="e">
        <f>VLOOKUP(B910,'Lake Assessments'!$D$2:$E$52,2,0)</f>
        <v>#N/A</v>
      </c>
      <c r="B910">
        <v>71014700</v>
      </c>
      <c r="C910" t="s">
        <v>1531</v>
      </c>
      <c r="D910" t="s">
        <v>878</v>
      </c>
      <c r="E910" s="107">
        <v>42173</v>
      </c>
      <c r="F910" s="9">
        <v>11</v>
      </c>
      <c r="G910" s="9">
        <v>15.075566999999999</v>
      </c>
      <c r="H910" s="9">
        <v>-8.3333329999999997</v>
      </c>
      <c r="I910" s="9">
        <v>-15.778954000000001</v>
      </c>
      <c r="J910" s="9">
        <v>6</v>
      </c>
      <c r="K910" s="9">
        <v>6</v>
      </c>
      <c r="L910" s="9">
        <v>11</v>
      </c>
      <c r="M910" s="9">
        <v>11.430952</v>
      </c>
      <c r="N910" s="9">
        <v>16</v>
      </c>
      <c r="O910" s="9">
        <v>-45.454545000000003</v>
      </c>
      <c r="P910" s="9">
        <v>0</v>
      </c>
      <c r="Q910" s="9">
        <v>-35.781168000000001</v>
      </c>
      <c r="R910" s="9">
        <v>-10.112360000000001</v>
      </c>
      <c r="S910" s="9" t="s">
        <v>1059</v>
      </c>
      <c r="T910" s="9">
        <v>4383.7139340000003</v>
      </c>
      <c r="U910" s="9">
        <v>651193.82881800004</v>
      </c>
      <c r="V910" t="s">
        <v>932</v>
      </c>
    </row>
    <row r="911" spans="1:22" x14ac:dyDescent="0.25">
      <c r="A911" s="70" t="e">
        <f>VLOOKUP(B911,'Lake Assessments'!$D$2:$E$52,2,0)</f>
        <v>#N/A</v>
      </c>
      <c r="B911">
        <v>73001100</v>
      </c>
      <c r="C911" t="s">
        <v>1564</v>
      </c>
      <c r="D911" t="s">
        <v>878</v>
      </c>
      <c r="E911" s="107">
        <v>42207</v>
      </c>
      <c r="F911" s="9">
        <v>9</v>
      </c>
      <c r="G911" s="9">
        <v>14.666667</v>
      </c>
      <c r="H911" s="9">
        <v>-30.769231000000001</v>
      </c>
      <c r="I911" s="9">
        <v>-21.568626999999999</v>
      </c>
      <c r="J911" s="9">
        <v>3</v>
      </c>
      <c r="K911" s="9">
        <v>9</v>
      </c>
      <c r="L911" s="9">
        <v>18</v>
      </c>
      <c r="M911" s="9">
        <v>14.666667</v>
      </c>
      <c r="N911" s="9">
        <v>24.513034999999999</v>
      </c>
      <c r="O911" s="9">
        <v>-30.769231000000001</v>
      </c>
      <c r="P911" s="9">
        <v>50</v>
      </c>
      <c r="Q911" s="9">
        <v>-21.568626999999999</v>
      </c>
      <c r="R911" s="9">
        <v>31.790510999999999</v>
      </c>
      <c r="S911" s="9" t="s">
        <v>1059</v>
      </c>
      <c r="T911" s="9">
        <v>3041.6910269999998</v>
      </c>
      <c r="U911" s="9">
        <v>151462.06704699999</v>
      </c>
      <c r="V911" t="s">
        <v>932</v>
      </c>
    </row>
    <row r="912" spans="1:22" x14ac:dyDescent="0.25">
      <c r="A912" s="70" t="e">
        <f>VLOOKUP(B912,'Lake Assessments'!$D$2:$E$52,2,0)</f>
        <v>#N/A</v>
      </c>
      <c r="B912">
        <v>73000400</v>
      </c>
      <c r="C912" t="s">
        <v>615</v>
      </c>
      <c r="D912" t="s">
        <v>878</v>
      </c>
      <c r="E912" s="107">
        <v>37074</v>
      </c>
      <c r="F912" s="9">
        <v>27</v>
      </c>
      <c r="G912" s="9">
        <v>33.486316000000002</v>
      </c>
      <c r="H912" s="9">
        <v>125</v>
      </c>
      <c r="I912" s="9">
        <v>80.033955000000006</v>
      </c>
      <c r="J912" s="9">
        <v>1</v>
      </c>
      <c r="K912" s="9">
        <v>27</v>
      </c>
      <c r="L912" s="9">
        <v>27</v>
      </c>
      <c r="M912" s="9">
        <v>33.486316000000002</v>
      </c>
      <c r="N912" s="9">
        <v>33.486316000000002</v>
      </c>
      <c r="O912" s="9">
        <v>125</v>
      </c>
      <c r="P912" s="9">
        <v>125</v>
      </c>
      <c r="Q912" s="9">
        <v>80.033955000000006</v>
      </c>
      <c r="R912" s="9">
        <v>80.033955000000006</v>
      </c>
      <c r="S912" s="9" t="s">
        <v>1059</v>
      </c>
      <c r="T912" s="9">
        <v>3740.1398399999998</v>
      </c>
      <c r="U912" s="9">
        <v>277480.43070199998</v>
      </c>
      <c r="V912" t="s">
        <v>935</v>
      </c>
    </row>
    <row r="913" spans="1:22" x14ac:dyDescent="0.25">
      <c r="A913" s="70" t="e">
        <f>VLOOKUP(B913,'Lake Assessments'!$D$2:$E$52,2,0)</f>
        <v>#N/A</v>
      </c>
      <c r="B913">
        <v>71015900</v>
      </c>
      <c r="C913" t="s">
        <v>615</v>
      </c>
      <c r="D913" t="s">
        <v>878</v>
      </c>
      <c r="E913" s="107">
        <v>42173</v>
      </c>
      <c r="F913" s="9">
        <v>18</v>
      </c>
      <c r="G913" s="9">
        <v>24.748736999999998</v>
      </c>
      <c r="H913" s="9">
        <v>38.461537999999997</v>
      </c>
      <c r="I913" s="9">
        <v>32.346189000000003</v>
      </c>
      <c r="J913" s="9">
        <v>2</v>
      </c>
      <c r="K913" s="9">
        <v>14</v>
      </c>
      <c r="L913" s="9">
        <v>18</v>
      </c>
      <c r="M913" s="9">
        <v>20.846377</v>
      </c>
      <c r="N913" s="9">
        <v>24.748736999999998</v>
      </c>
      <c r="O913" s="9">
        <v>16.666667</v>
      </c>
      <c r="P913" s="9">
        <v>38.461537999999997</v>
      </c>
      <c r="Q913" s="9">
        <v>12.077294999999999</v>
      </c>
      <c r="R913" s="9">
        <v>32.346189000000003</v>
      </c>
      <c r="S913" s="9" t="s">
        <v>1059</v>
      </c>
      <c r="T913" s="9">
        <v>5461.8596340000004</v>
      </c>
      <c r="U913" s="9">
        <v>704195.04117099999</v>
      </c>
      <c r="V913" t="s">
        <v>935</v>
      </c>
    </row>
    <row r="914" spans="1:22" x14ac:dyDescent="0.25">
      <c r="A914" s="70" t="e">
        <f>VLOOKUP(B914,'Lake Assessments'!$D$2:$E$52,2,0)</f>
        <v>#N/A</v>
      </c>
      <c r="B914">
        <v>5000900</v>
      </c>
      <c r="C914" t="s">
        <v>1565</v>
      </c>
      <c r="D914" t="s">
        <v>878</v>
      </c>
      <c r="E914" s="107">
        <v>40757</v>
      </c>
      <c r="F914" s="9">
        <v>6</v>
      </c>
      <c r="G914" s="9">
        <v>17.962924999999998</v>
      </c>
      <c r="H914" s="9">
        <v>-45.454545000000003</v>
      </c>
      <c r="I914" s="9">
        <v>0.91530800000000001</v>
      </c>
      <c r="J914" s="9">
        <v>1</v>
      </c>
      <c r="K914" s="9">
        <v>6</v>
      </c>
      <c r="L914" s="9">
        <v>6</v>
      </c>
      <c r="M914" s="9">
        <v>17.962924999999998</v>
      </c>
      <c r="N914" s="9">
        <v>17.962924999999998</v>
      </c>
      <c r="O914" s="9">
        <v>-45.454545000000003</v>
      </c>
      <c r="P914" s="9">
        <v>-45.454545000000003</v>
      </c>
      <c r="Q914" s="9">
        <v>0.91530800000000001</v>
      </c>
      <c r="R914" s="9">
        <v>0.91530800000000001</v>
      </c>
      <c r="S914" s="9" t="s">
        <v>1059</v>
      </c>
      <c r="T914" s="9">
        <v>700.130807</v>
      </c>
      <c r="U914" s="9">
        <v>30724.996756</v>
      </c>
      <c r="V914" t="s">
        <v>932</v>
      </c>
    </row>
    <row r="915" spans="1:22" x14ac:dyDescent="0.25">
      <c r="A915" s="70" t="e">
        <f>VLOOKUP(B915,'Lake Assessments'!$D$2:$E$52,2,0)</f>
        <v>#N/A</v>
      </c>
      <c r="B915">
        <v>49002400</v>
      </c>
      <c r="C915" t="s">
        <v>1566</v>
      </c>
      <c r="D915" t="s">
        <v>878</v>
      </c>
      <c r="E915" s="107">
        <v>41876</v>
      </c>
      <c r="F915" s="9">
        <v>27</v>
      </c>
      <c r="G915" s="9">
        <v>30.599564000000001</v>
      </c>
      <c r="H915" s="9">
        <v>125</v>
      </c>
      <c r="I915" s="9">
        <v>64.513785999999996</v>
      </c>
      <c r="J915" s="9">
        <v>7</v>
      </c>
      <c r="K915" s="9">
        <v>15</v>
      </c>
      <c r="L915" s="9">
        <v>28</v>
      </c>
      <c r="M915" s="9">
        <v>23.2379</v>
      </c>
      <c r="N915" s="9">
        <v>30.599564000000001</v>
      </c>
      <c r="O915" s="9">
        <v>25</v>
      </c>
      <c r="P915" s="9">
        <v>125</v>
      </c>
      <c r="Q915" s="9">
        <v>24.934947000000001</v>
      </c>
      <c r="R915" s="9">
        <v>64.513785999999996</v>
      </c>
      <c r="S915" s="9" t="s">
        <v>1059</v>
      </c>
      <c r="T915" s="9">
        <v>5226.9755709999999</v>
      </c>
      <c r="U915" s="9">
        <v>765710.510992</v>
      </c>
      <c r="V915" t="s">
        <v>935</v>
      </c>
    </row>
    <row r="916" spans="1:22" x14ac:dyDescent="0.25">
      <c r="A916" s="70" t="e">
        <f>VLOOKUP(B916,'Lake Assessments'!$D$2:$E$52,2,0)</f>
        <v>#N/A</v>
      </c>
      <c r="B916">
        <v>73000600</v>
      </c>
      <c r="C916" t="s">
        <v>1430</v>
      </c>
      <c r="D916" t="s">
        <v>878</v>
      </c>
      <c r="E916" s="107">
        <v>37077</v>
      </c>
      <c r="F916" s="9">
        <v>27</v>
      </c>
      <c r="G916" s="9">
        <v>32.524065</v>
      </c>
      <c r="H916" s="9">
        <v>125</v>
      </c>
      <c r="I916" s="9">
        <v>74.860564999999994</v>
      </c>
      <c r="J916" s="9">
        <v>1</v>
      </c>
      <c r="K916" s="9">
        <v>27</v>
      </c>
      <c r="L916" s="9">
        <v>27</v>
      </c>
      <c r="M916" s="9">
        <v>32.524065</v>
      </c>
      <c r="N916" s="9">
        <v>32.524065</v>
      </c>
      <c r="O916" s="9">
        <v>125</v>
      </c>
      <c r="P916" s="9">
        <v>125</v>
      </c>
      <c r="Q916" s="9">
        <v>74.860564999999994</v>
      </c>
      <c r="R916" s="9">
        <v>74.860564999999994</v>
      </c>
      <c r="S916" s="9" t="s">
        <v>1059</v>
      </c>
      <c r="T916" s="9">
        <v>3766.224048</v>
      </c>
      <c r="U916" s="9">
        <v>311920.731654</v>
      </c>
      <c r="V916" t="s">
        <v>935</v>
      </c>
    </row>
    <row r="917" spans="1:22" x14ac:dyDescent="0.25">
      <c r="A917" s="70" t="e">
        <f>VLOOKUP(B917,'Lake Assessments'!$D$2:$E$52,2,0)</f>
        <v>#N/A</v>
      </c>
      <c r="B917">
        <v>71016700</v>
      </c>
      <c r="C917" t="s">
        <v>953</v>
      </c>
      <c r="D917" t="s">
        <v>878</v>
      </c>
      <c r="E917" s="107">
        <v>39275</v>
      </c>
      <c r="F917" s="9">
        <v>12</v>
      </c>
      <c r="G917" s="9">
        <v>19.918583999999999</v>
      </c>
      <c r="H917" s="9">
        <v>0</v>
      </c>
      <c r="I917" s="9">
        <v>7.0891630000000001</v>
      </c>
      <c r="J917" s="9">
        <v>1</v>
      </c>
      <c r="K917" s="9">
        <v>12</v>
      </c>
      <c r="L917" s="9">
        <v>12</v>
      </c>
      <c r="M917" s="9">
        <v>19.918583999999999</v>
      </c>
      <c r="N917" s="9">
        <v>19.918583999999999</v>
      </c>
      <c r="O917" s="9">
        <v>0</v>
      </c>
      <c r="P917" s="9">
        <v>0</v>
      </c>
      <c r="Q917" s="9">
        <v>7.0891630000000001</v>
      </c>
      <c r="R917" s="9">
        <v>7.0891630000000001</v>
      </c>
      <c r="S917" s="9" t="s">
        <v>1059</v>
      </c>
      <c r="T917" s="9">
        <v>1723.816141</v>
      </c>
      <c r="U917" s="9">
        <v>144813.84383</v>
      </c>
      <c r="V917" t="s">
        <v>935</v>
      </c>
    </row>
    <row r="918" spans="1:22" x14ac:dyDescent="0.25">
      <c r="A918" s="70" t="e">
        <f>VLOOKUP(B918,'Lake Assessments'!$D$2:$E$52,2,0)</f>
        <v>#N/A</v>
      </c>
      <c r="B918">
        <v>71015800</v>
      </c>
      <c r="C918" t="s">
        <v>1409</v>
      </c>
      <c r="D918" t="s">
        <v>878</v>
      </c>
      <c r="E918" s="107">
        <v>39272</v>
      </c>
      <c r="F918" s="9">
        <v>19</v>
      </c>
      <c r="G918" s="9">
        <v>25.006315000000001</v>
      </c>
      <c r="H918" s="9">
        <v>58.333333000000003</v>
      </c>
      <c r="I918" s="9">
        <v>34.442554000000001</v>
      </c>
      <c r="J918" s="9">
        <v>1</v>
      </c>
      <c r="K918" s="9">
        <v>19</v>
      </c>
      <c r="L918" s="9">
        <v>19</v>
      </c>
      <c r="M918" s="9">
        <v>25.006315000000001</v>
      </c>
      <c r="N918" s="9">
        <v>25.006315000000001</v>
      </c>
      <c r="O918" s="9">
        <v>58.333333000000003</v>
      </c>
      <c r="P918" s="9">
        <v>58.333333000000003</v>
      </c>
      <c r="Q918" s="9">
        <v>34.442554000000001</v>
      </c>
      <c r="R918" s="9">
        <v>34.442554000000001</v>
      </c>
      <c r="S918" s="9" t="s">
        <v>1059</v>
      </c>
      <c r="T918" s="9">
        <v>4986.5030269999997</v>
      </c>
      <c r="U918" s="9">
        <v>436645.641879</v>
      </c>
      <c r="V918" t="s">
        <v>935</v>
      </c>
    </row>
    <row r="919" spans="1:22" x14ac:dyDescent="0.25">
      <c r="A919" s="70" t="e">
        <f>VLOOKUP(B919,'Lake Assessments'!$D$2:$E$52,2,0)</f>
        <v>#N/A</v>
      </c>
      <c r="B919">
        <v>5001300</v>
      </c>
      <c r="C919" t="s">
        <v>1568</v>
      </c>
      <c r="D919" t="s">
        <v>878</v>
      </c>
      <c r="E919" s="107">
        <v>42184</v>
      </c>
      <c r="F919" s="9">
        <v>6</v>
      </c>
      <c r="G919" s="9">
        <v>7.7567180000000002</v>
      </c>
      <c r="H919" s="9">
        <v>-53.846153999999999</v>
      </c>
      <c r="I919" s="9">
        <v>-58.520226999999998</v>
      </c>
      <c r="J919" s="9">
        <v>3</v>
      </c>
      <c r="K919" s="9">
        <v>6</v>
      </c>
      <c r="L919" s="9">
        <v>18</v>
      </c>
      <c r="M919" s="9">
        <v>7.7567180000000002</v>
      </c>
      <c r="N919" s="9">
        <v>23.570226000000002</v>
      </c>
      <c r="O919" s="9">
        <v>-53.846153999999999</v>
      </c>
      <c r="P919" s="9">
        <v>50</v>
      </c>
      <c r="Q919" s="9">
        <v>-58.520226999999998</v>
      </c>
      <c r="R919" s="9">
        <v>26.721644999999999</v>
      </c>
      <c r="S919" s="9" t="s">
        <v>1059</v>
      </c>
      <c r="T919" s="9">
        <v>17033.871217</v>
      </c>
      <c r="U919" s="9">
        <v>5303838.169853</v>
      </c>
      <c r="V919" t="s">
        <v>932</v>
      </c>
    </row>
    <row r="920" spans="1:22" x14ac:dyDescent="0.25">
      <c r="A920" s="70" t="e">
        <f>VLOOKUP(B920,'Lake Assessments'!$D$2:$E$52,2,0)</f>
        <v>#N/A</v>
      </c>
      <c r="B920">
        <v>5000700</v>
      </c>
      <c r="C920" t="s">
        <v>1569</v>
      </c>
      <c r="D920" t="s">
        <v>878</v>
      </c>
      <c r="E920" s="107">
        <v>42186</v>
      </c>
      <c r="F920" s="9">
        <v>4</v>
      </c>
      <c r="G920" s="9">
        <v>5.5</v>
      </c>
      <c r="H920" s="9">
        <v>-69.230768999999995</v>
      </c>
      <c r="I920" s="9">
        <v>-70.588234999999997</v>
      </c>
      <c r="J920" s="9">
        <v>2</v>
      </c>
      <c r="K920" s="9">
        <v>3</v>
      </c>
      <c r="L920" s="9">
        <v>4</v>
      </c>
      <c r="M920" s="9">
        <v>5.5</v>
      </c>
      <c r="N920" s="9">
        <v>8.0829039999999992</v>
      </c>
      <c r="O920" s="9">
        <v>-75</v>
      </c>
      <c r="P920" s="9">
        <v>-69.230768999999995</v>
      </c>
      <c r="Q920" s="9">
        <v>-70.588234999999997</v>
      </c>
      <c r="R920" s="9">
        <v>-56.543528000000002</v>
      </c>
      <c r="S920" s="9" t="s">
        <v>1059</v>
      </c>
      <c r="T920" s="9">
        <v>4860.6667209999996</v>
      </c>
      <c r="U920" s="9">
        <v>517929.08925399999</v>
      </c>
      <c r="V920" t="s">
        <v>932</v>
      </c>
    </row>
    <row r="921" spans="1:22" x14ac:dyDescent="0.25">
      <c r="A921" s="70" t="e">
        <f>VLOOKUP(B921,'Lake Assessments'!$D$2:$E$52,2,0)</f>
        <v>#N/A</v>
      </c>
      <c r="B921">
        <v>73001200</v>
      </c>
      <c r="C921" t="s">
        <v>1570</v>
      </c>
      <c r="D921" t="s">
        <v>878</v>
      </c>
      <c r="E921" s="107">
        <v>39608</v>
      </c>
      <c r="F921" s="9">
        <v>17</v>
      </c>
      <c r="G921" s="9">
        <v>25.223704999999999</v>
      </c>
      <c r="H921" s="9">
        <v>41.666666999999997</v>
      </c>
      <c r="I921" s="9">
        <v>35.611317</v>
      </c>
      <c r="J921" s="9">
        <v>2</v>
      </c>
      <c r="K921" s="9">
        <v>17</v>
      </c>
      <c r="L921" s="9">
        <v>19</v>
      </c>
      <c r="M921" s="9">
        <v>20.876832</v>
      </c>
      <c r="N921" s="9">
        <v>25.223704999999999</v>
      </c>
      <c r="O921" s="9">
        <v>41.666666999999997</v>
      </c>
      <c r="P921" s="9">
        <v>46.153846000000001</v>
      </c>
      <c r="Q921" s="9">
        <v>11.640812</v>
      </c>
      <c r="R921" s="9">
        <v>35.611317</v>
      </c>
      <c r="S921" s="9" t="s">
        <v>1059</v>
      </c>
      <c r="T921" s="9">
        <v>1399.7245949999999</v>
      </c>
      <c r="U921" s="9">
        <v>120573.58381700001</v>
      </c>
      <c r="V921" t="s">
        <v>935</v>
      </c>
    </row>
    <row r="922" spans="1:22" x14ac:dyDescent="0.25">
      <c r="A922" s="70" t="e">
        <f>VLOOKUP(B922,'Lake Assessments'!$D$2:$E$52,2,0)</f>
        <v>#N/A</v>
      </c>
      <c r="B922">
        <v>73000300</v>
      </c>
      <c r="C922" t="s">
        <v>1128</v>
      </c>
      <c r="D922" t="s">
        <v>878</v>
      </c>
      <c r="E922" s="107">
        <v>35653</v>
      </c>
      <c r="F922" s="9">
        <v>19</v>
      </c>
      <c r="G922" s="9">
        <v>22.712157999999999</v>
      </c>
      <c r="H922" s="9">
        <v>46.153846000000001</v>
      </c>
      <c r="I922" s="9">
        <v>21.455389</v>
      </c>
      <c r="J922" s="9">
        <v>1</v>
      </c>
      <c r="K922" s="9">
        <v>19</v>
      </c>
      <c r="L922" s="9">
        <v>19</v>
      </c>
      <c r="M922" s="9">
        <v>22.712157999999999</v>
      </c>
      <c r="N922" s="9">
        <v>22.712157999999999</v>
      </c>
      <c r="O922" s="9">
        <v>46.153846000000001</v>
      </c>
      <c r="P922" s="9">
        <v>46.153846000000001</v>
      </c>
      <c r="Q922" s="9">
        <v>21.455389</v>
      </c>
      <c r="R922" s="9">
        <v>21.455389</v>
      </c>
      <c r="S922" s="9" t="s">
        <v>1059</v>
      </c>
      <c r="T922" s="9">
        <v>3372.4166559999999</v>
      </c>
      <c r="U922" s="9">
        <v>319290.04291399999</v>
      </c>
      <c r="V922" t="s">
        <v>935</v>
      </c>
    </row>
    <row r="923" spans="1:22" x14ac:dyDescent="0.25">
      <c r="A923" s="70" t="e">
        <f>VLOOKUP(B923,'Lake Assessments'!$D$2:$E$52,2,0)</f>
        <v>#N/A</v>
      </c>
      <c r="B923">
        <v>73003700</v>
      </c>
      <c r="C923" t="s">
        <v>975</v>
      </c>
      <c r="D923" t="s">
        <v>878</v>
      </c>
      <c r="E923" s="107">
        <v>41830</v>
      </c>
      <c r="F923" s="9">
        <v>22</v>
      </c>
      <c r="G923" s="9">
        <v>27.502891999999999</v>
      </c>
      <c r="H923" s="9">
        <v>83.333332999999996</v>
      </c>
      <c r="I923" s="9">
        <v>47.865012999999998</v>
      </c>
      <c r="J923" s="9">
        <v>13</v>
      </c>
      <c r="K923" s="9">
        <v>1</v>
      </c>
      <c r="L923" s="9">
        <v>24</v>
      </c>
      <c r="M923" s="9">
        <v>3</v>
      </c>
      <c r="N923" s="9">
        <v>29.189753</v>
      </c>
      <c r="O923" s="9">
        <v>-91.666667000000004</v>
      </c>
      <c r="P923" s="9">
        <v>100</v>
      </c>
      <c r="Q923" s="9">
        <v>-83.870968000000005</v>
      </c>
      <c r="R923" s="9">
        <v>56.934154999999997</v>
      </c>
      <c r="S923" s="9" t="s">
        <v>1059</v>
      </c>
      <c r="T923" s="9">
        <v>6410.4946259999997</v>
      </c>
      <c r="U923" s="9">
        <v>3048651.5877410001</v>
      </c>
      <c r="V923" t="s">
        <v>935</v>
      </c>
    </row>
    <row r="924" spans="1:22" x14ac:dyDescent="0.25">
      <c r="A924" s="70" t="e">
        <f>VLOOKUP(B924,'Lake Assessments'!$D$2:$E$52,2,0)</f>
        <v>#N/A</v>
      </c>
      <c r="B924">
        <v>49021400</v>
      </c>
      <c r="C924" t="s">
        <v>879</v>
      </c>
      <c r="D924" t="s">
        <v>878</v>
      </c>
      <c r="E924" s="107">
        <v>41073</v>
      </c>
      <c r="F924" s="9">
        <v>5</v>
      </c>
      <c r="G924" s="9">
        <v>12.969194</v>
      </c>
      <c r="H924" s="9">
        <v>-54.545454999999997</v>
      </c>
      <c r="I924" s="9">
        <v>-27.139358000000001</v>
      </c>
      <c r="J924" s="9">
        <v>1</v>
      </c>
      <c r="K924" s="9">
        <v>5</v>
      </c>
      <c r="L924" s="9">
        <v>5</v>
      </c>
      <c r="M924" s="9">
        <v>12.969194</v>
      </c>
      <c r="N924" s="9">
        <v>12.969194</v>
      </c>
      <c r="O924" s="9">
        <v>-54.545454999999997</v>
      </c>
      <c r="P924" s="9">
        <v>-54.545454999999997</v>
      </c>
      <c r="Q924" s="9">
        <v>-27.139358000000001</v>
      </c>
      <c r="R924" s="9">
        <v>-27.139358000000001</v>
      </c>
      <c r="S924" s="9" t="s">
        <v>1059</v>
      </c>
      <c r="T924" s="9">
        <v>2856.8580649999999</v>
      </c>
      <c r="U924" s="9">
        <v>304563.52082699997</v>
      </c>
      <c r="V924" t="s">
        <v>932</v>
      </c>
    </row>
    <row r="925" spans="1:22" x14ac:dyDescent="0.25">
      <c r="A925" s="70" t="e">
        <f>VLOOKUP(B925,'Lake Assessments'!$D$2:$E$52,2,0)</f>
        <v>#N/A</v>
      </c>
      <c r="B925">
        <v>49021300</v>
      </c>
      <c r="C925" t="s">
        <v>879</v>
      </c>
      <c r="D925" t="s">
        <v>878</v>
      </c>
      <c r="E925" s="107">
        <v>41073</v>
      </c>
      <c r="F925" s="9">
        <v>3</v>
      </c>
      <c r="G925" s="9">
        <v>10.392305</v>
      </c>
      <c r="H925" s="9">
        <v>-72.727272999999997</v>
      </c>
      <c r="I925" s="9">
        <v>-41.616264999999999</v>
      </c>
      <c r="J925" s="9">
        <v>1</v>
      </c>
      <c r="K925" s="9">
        <v>3</v>
      </c>
      <c r="L925" s="9">
        <v>3</v>
      </c>
      <c r="M925" s="9">
        <v>10.392305</v>
      </c>
      <c r="N925" s="9">
        <v>10.392305</v>
      </c>
      <c r="O925" s="9">
        <v>-72.727272999999997</v>
      </c>
      <c r="P925" s="9">
        <v>-72.727272999999997</v>
      </c>
      <c r="Q925" s="9">
        <v>-41.616264999999999</v>
      </c>
      <c r="R925" s="9">
        <v>-41.616264999999999</v>
      </c>
      <c r="S925" s="9" t="s">
        <v>1059</v>
      </c>
      <c r="T925" s="9">
        <v>3150.2284340000001</v>
      </c>
      <c r="U925" s="9">
        <v>256450.443225</v>
      </c>
      <c r="V925" t="s">
        <v>932</v>
      </c>
    </row>
    <row r="926" spans="1:22" x14ac:dyDescent="0.25">
      <c r="A926" s="70" t="e">
        <f>VLOOKUP(B926,'Lake Assessments'!$D$2:$E$52,2,0)</f>
        <v>#N/A</v>
      </c>
      <c r="B926">
        <v>49002500</v>
      </c>
      <c r="C926" t="s">
        <v>411</v>
      </c>
      <c r="D926" t="s">
        <v>878</v>
      </c>
      <c r="E926" s="107">
        <v>41837</v>
      </c>
      <c r="F926" s="9">
        <v>23</v>
      </c>
      <c r="G926" s="9">
        <v>23.979158000000002</v>
      </c>
      <c r="H926" s="9">
        <v>91.666667000000004</v>
      </c>
      <c r="I926" s="9">
        <v>33.961773999999998</v>
      </c>
      <c r="J926" s="9">
        <v>5</v>
      </c>
      <c r="K926" s="9">
        <v>11</v>
      </c>
      <c r="L926" s="9">
        <v>23</v>
      </c>
      <c r="M926" s="9">
        <v>20.502770999999999</v>
      </c>
      <c r="N926" s="9">
        <v>24.748736999999998</v>
      </c>
      <c r="O926" s="9">
        <v>0</v>
      </c>
      <c r="P926" s="9">
        <v>91.666667000000004</v>
      </c>
      <c r="Q926" s="9">
        <v>15.184108999999999</v>
      </c>
      <c r="R926" s="9">
        <v>39.037849999999999</v>
      </c>
      <c r="S926" s="9" t="s">
        <v>1059</v>
      </c>
      <c r="T926" s="9">
        <v>10562.919408</v>
      </c>
      <c r="U926" s="9">
        <v>1373560.98557</v>
      </c>
      <c r="V926" t="s">
        <v>935</v>
      </c>
    </row>
    <row r="927" spans="1:22" x14ac:dyDescent="0.25">
      <c r="A927" s="70" t="e">
        <f>VLOOKUP(B927,'Lake Assessments'!$D$2:$E$52,2,0)</f>
        <v>#N/A</v>
      </c>
      <c r="B927">
        <v>73005100</v>
      </c>
      <c r="C927" t="s">
        <v>1079</v>
      </c>
      <c r="D927" t="s">
        <v>878</v>
      </c>
      <c r="E927" s="107">
        <v>42220</v>
      </c>
      <c r="F927" s="9">
        <v>29</v>
      </c>
      <c r="G927" s="9">
        <v>32.125293999999997</v>
      </c>
      <c r="H927" s="9">
        <v>141.66666699999999</v>
      </c>
      <c r="I927" s="9">
        <v>72.716632000000004</v>
      </c>
      <c r="J927" s="9">
        <v>3</v>
      </c>
      <c r="K927" s="9">
        <v>14</v>
      </c>
      <c r="L927" s="9">
        <v>29</v>
      </c>
      <c r="M927" s="9">
        <v>20.311854</v>
      </c>
      <c r="N927" s="9">
        <v>32.125293999999997</v>
      </c>
      <c r="O927" s="9">
        <v>7.6923079999999997</v>
      </c>
      <c r="P927" s="9">
        <v>141.66666699999999</v>
      </c>
      <c r="Q927" s="9">
        <v>8.6195419999999991</v>
      </c>
      <c r="R927" s="9">
        <v>72.716632000000004</v>
      </c>
      <c r="S927" s="9" t="s">
        <v>1059</v>
      </c>
      <c r="T927" s="9">
        <v>5544.2300850000001</v>
      </c>
      <c r="U927" s="9">
        <v>880884.95994800003</v>
      </c>
      <c r="V927" t="s">
        <v>935</v>
      </c>
    </row>
    <row r="928" spans="1:22" x14ac:dyDescent="0.25">
      <c r="A928" s="70" t="e">
        <f>VLOOKUP(B928,'Lake Assessments'!$D$2:$E$52,2,0)</f>
        <v>#N/A</v>
      </c>
      <c r="B928">
        <v>73002300</v>
      </c>
      <c r="C928" t="s">
        <v>1035</v>
      </c>
      <c r="D928" t="s">
        <v>878</v>
      </c>
      <c r="E928" s="107">
        <v>42206</v>
      </c>
      <c r="F928" s="9">
        <v>10</v>
      </c>
      <c r="G928" s="9">
        <v>19.606121000000002</v>
      </c>
      <c r="H928" s="9">
        <v>-23.076923000000001</v>
      </c>
      <c r="I928" s="9">
        <v>4.8455690000000002</v>
      </c>
      <c r="J928" s="9">
        <v>2</v>
      </c>
      <c r="K928" s="9">
        <v>10</v>
      </c>
      <c r="L928" s="9">
        <v>22</v>
      </c>
      <c r="M928" s="9">
        <v>19.606121000000002</v>
      </c>
      <c r="N928" s="9">
        <v>28.995297000000001</v>
      </c>
      <c r="O928" s="9">
        <v>-23.076923000000001</v>
      </c>
      <c r="P928" s="9">
        <v>83.333332999999996</v>
      </c>
      <c r="Q928" s="9">
        <v>4.8455690000000002</v>
      </c>
      <c r="R928" s="9">
        <v>55.888696000000003</v>
      </c>
      <c r="S928" s="9" t="s">
        <v>1059</v>
      </c>
      <c r="T928" s="9">
        <v>3010.8995020000002</v>
      </c>
      <c r="U928" s="9">
        <v>452883.201535</v>
      </c>
      <c r="V928" t="s">
        <v>932</v>
      </c>
    </row>
    <row r="929" spans="1:22" x14ac:dyDescent="0.25">
      <c r="A929" s="70" t="e">
        <f>VLOOKUP(B929,'Lake Assessments'!$D$2:$E$52,2,0)</f>
        <v>#N/A</v>
      </c>
      <c r="B929">
        <v>49002600</v>
      </c>
      <c r="C929" t="s">
        <v>1571</v>
      </c>
      <c r="D929" t="s">
        <v>878</v>
      </c>
      <c r="E929" s="107">
        <v>41115</v>
      </c>
      <c r="F929" s="9">
        <v>17</v>
      </c>
      <c r="G929" s="9">
        <v>24.496098</v>
      </c>
      <c r="H929" s="9">
        <v>54.545454999999997</v>
      </c>
      <c r="I929" s="9">
        <v>37.618529000000002</v>
      </c>
      <c r="J929" s="9">
        <v>4</v>
      </c>
      <c r="K929" s="9">
        <v>16</v>
      </c>
      <c r="L929" s="9">
        <v>19</v>
      </c>
      <c r="M929" s="9">
        <v>22.313278</v>
      </c>
      <c r="N929" s="9">
        <v>24.496098</v>
      </c>
      <c r="O929" s="9">
        <v>45.454545000000003</v>
      </c>
      <c r="P929" s="9">
        <v>72.727272999999997</v>
      </c>
      <c r="Q929" s="9">
        <v>25.355492000000002</v>
      </c>
      <c r="R929" s="9">
        <v>37.618529000000002</v>
      </c>
      <c r="S929" s="9" t="s">
        <v>1059</v>
      </c>
      <c r="T929" s="9">
        <v>8862.726138</v>
      </c>
      <c r="U929" s="9">
        <v>1495847.7877549999</v>
      </c>
      <c r="V929" t="s">
        <v>935</v>
      </c>
    </row>
    <row r="930" spans="1:22" x14ac:dyDescent="0.25">
      <c r="A930" s="70" t="e">
        <f>VLOOKUP(B930,'Lake Assessments'!$D$2:$E$52,2,0)</f>
        <v>#N/A</v>
      </c>
      <c r="B930">
        <v>73007200</v>
      </c>
      <c r="C930" t="s">
        <v>1572</v>
      </c>
      <c r="D930" t="s">
        <v>878</v>
      </c>
      <c r="E930" s="107">
        <v>39678</v>
      </c>
      <c r="F930" s="9">
        <v>10</v>
      </c>
      <c r="G930" s="9">
        <v>17.392527000000001</v>
      </c>
      <c r="H930" s="9">
        <v>-16.666667</v>
      </c>
      <c r="I930" s="9">
        <v>-6.4917899999999999</v>
      </c>
      <c r="J930" s="9">
        <v>1</v>
      </c>
      <c r="K930" s="9">
        <v>10</v>
      </c>
      <c r="L930" s="9">
        <v>10</v>
      </c>
      <c r="M930" s="9">
        <v>17.392527000000001</v>
      </c>
      <c r="N930" s="9">
        <v>17.392527000000001</v>
      </c>
      <c r="O930" s="9">
        <v>-16.666667</v>
      </c>
      <c r="P930" s="9">
        <v>-16.666667</v>
      </c>
      <c r="Q930" s="9">
        <v>-6.4917899999999999</v>
      </c>
      <c r="R930" s="9">
        <v>-6.4917899999999999</v>
      </c>
      <c r="S930" s="9" t="s">
        <v>1059</v>
      </c>
      <c r="T930" s="9">
        <v>2216.8309239999999</v>
      </c>
      <c r="U930" s="9">
        <v>148479.47406899999</v>
      </c>
      <c r="V930" t="s">
        <v>932</v>
      </c>
    </row>
    <row r="931" spans="1:22" x14ac:dyDescent="0.25">
      <c r="A931" s="70" t="e">
        <f>VLOOKUP(B931,'Lake Assessments'!$D$2:$E$52,2,0)</f>
        <v>#N/A</v>
      </c>
      <c r="B931">
        <v>73007000</v>
      </c>
      <c r="C931" t="s">
        <v>1573</v>
      </c>
      <c r="D931" t="s">
        <v>878</v>
      </c>
      <c r="E931" s="107">
        <v>39678</v>
      </c>
      <c r="F931" s="9">
        <v>14</v>
      </c>
      <c r="G931" s="9">
        <v>20.311854</v>
      </c>
      <c r="H931" s="9">
        <v>16.666667</v>
      </c>
      <c r="I931" s="9">
        <v>9.2035180000000008</v>
      </c>
      <c r="J931" s="9">
        <v>1</v>
      </c>
      <c r="K931" s="9">
        <v>14</v>
      </c>
      <c r="L931" s="9">
        <v>14</v>
      </c>
      <c r="M931" s="9">
        <v>20.311854</v>
      </c>
      <c r="N931" s="9">
        <v>20.311854</v>
      </c>
      <c r="O931" s="9">
        <v>16.666667</v>
      </c>
      <c r="P931" s="9">
        <v>16.666667</v>
      </c>
      <c r="Q931" s="9">
        <v>9.2035180000000008</v>
      </c>
      <c r="R931" s="9">
        <v>9.2035180000000008</v>
      </c>
      <c r="S931" s="9" t="s">
        <v>1059</v>
      </c>
      <c r="T931" s="9">
        <v>4769.8828110000004</v>
      </c>
      <c r="U931" s="9">
        <v>391090.03988499998</v>
      </c>
      <c r="V931" t="s">
        <v>935</v>
      </c>
    </row>
    <row r="932" spans="1:22" x14ac:dyDescent="0.25">
      <c r="A932" s="70" t="e">
        <f>VLOOKUP(B932,'Lake Assessments'!$D$2:$E$52,2,0)</f>
        <v>#N/A</v>
      </c>
      <c r="B932">
        <v>73010900</v>
      </c>
      <c r="C932" t="s">
        <v>1574</v>
      </c>
      <c r="D932" t="s">
        <v>878</v>
      </c>
      <c r="E932" s="107">
        <v>38971</v>
      </c>
      <c r="F932" s="9">
        <v>17</v>
      </c>
      <c r="G932" s="9">
        <v>24.981169000000001</v>
      </c>
      <c r="H932" s="9">
        <v>41.666666999999997</v>
      </c>
      <c r="I932" s="9">
        <v>34.307361999999998</v>
      </c>
      <c r="J932" s="9">
        <v>1</v>
      </c>
      <c r="K932" s="9">
        <v>17</v>
      </c>
      <c r="L932" s="9">
        <v>17</v>
      </c>
      <c r="M932" s="9">
        <v>24.981169000000001</v>
      </c>
      <c r="N932" s="9">
        <v>24.981169000000001</v>
      </c>
      <c r="O932" s="9">
        <v>41.666666999999997</v>
      </c>
      <c r="P932" s="9">
        <v>41.666666999999997</v>
      </c>
      <c r="Q932" s="9">
        <v>34.307361999999998</v>
      </c>
      <c r="R932" s="9">
        <v>34.307361999999998</v>
      </c>
      <c r="S932" s="9" t="s">
        <v>1059</v>
      </c>
      <c r="T932" s="9">
        <v>2892.3280589999999</v>
      </c>
      <c r="U932" s="9">
        <v>231888.335742</v>
      </c>
      <c r="V932" t="s">
        <v>935</v>
      </c>
    </row>
    <row r="933" spans="1:22" x14ac:dyDescent="0.25">
      <c r="A933" s="70" t="e">
        <f>VLOOKUP(B933,'Lake Assessments'!$D$2:$E$52,2,0)</f>
        <v>#N/A</v>
      </c>
      <c r="B933">
        <v>73008500</v>
      </c>
      <c r="C933" t="s">
        <v>1575</v>
      </c>
      <c r="D933" t="s">
        <v>878</v>
      </c>
      <c r="E933" s="107">
        <v>35626</v>
      </c>
      <c r="F933" s="9">
        <v>27</v>
      </c>
      <c r="G933" s="9">
        <v>30.599564000000001</v>
      </c>
      <c r="H933" s="9">
        <v>107.692308</v>
      </c>
      <c r="I933" s="9">
        <v>63.634034</v>
      </c>
      <c r="J933" s="9">
        <v>1</v>
      </c>
      <c r="K933" s="9">
        <v>27</v>
      </c>
      <c r="L933" s="9">
        <v>27</v>
      </c>
      <c r="M933" s="9">
        <v>30.599564000000001</v>
      </c>
      <c r="N933" s="9">
        <v>30.599564000000001</v>
      </c>
      <c r="O933" s="9">
        <v>107.692308</v>
      </c>
      <c r="P933" s="9">
        <v>107.692308</v>
      </c>
      <c r="Q933" s="9">
        <v>63.634034</v>
      </c>
      <c r="R933" s="9">
        <v>63.634034</v>
      </c>
      <c r="S933" s="9" t="s">
        <v>1059</v>
      </c>
      <c r="T933" s="9">
        <v>8548.0270629999995</v>
      </c>
      <c r="U933" s="9">
        <v>736433.46878999996</v>
      </c>
      <c r="V933" t="s">
        <v>935</v>
      </c>
    </row>
    <row r="934" spans="1:22" x14ac:dyDescent="0.25">
      <c r="A934" s="70" t="e">
        <f>VLOOKUP(B934,'Lake Assessments'!$D$2:$E$52,2,0)</f>
        <v>#N/A</v>
      </c>
      <c r="B934">
        <v>73010500</v>
      </c>
      <c r="C934" t="s">
        <v>615</v>
      </c>
      <c r="D934" t="s">
        <v>878</v>
      </c>
      <c r="E934" s="107">
        <v>35649</v>
      </c>
      <c r="F934" s="9">
        <v>24</v>
      </c>
      <c r="G934" s="9">
        <v>28.781504000000002</v>
      </c>
      <c r="H934" s="9">
        <v>100</v>
      </c>
      <c r="I934" s="9">
        <v>60.790528000000002</v>
      </c>
      <c r="J934" s="9">
        <v>1</v>
      </c>
      <c r="K934" s="9">
        <v>24</v>
      </c>
      <c r="L934" s="9">
        <v>24</v>
      </c>
      <c r="M934" s="9">
        <v>28.781504000000002</v>
      </c>
      <c r="N934" s="9">
        <v>28.781504000000002</v>
      </c>
      <c r="O934" s="9">
        <v>100</v>
      </c>
      <c r="P934" s="9">
        <v>100</v>
      </c>
      <c r="Q934" s="9">
        <v>60.790528000000002</v>
      </c>
      <c r="R934" s="9">
        <v>60.790528000000002</v>
      </c>
      <c r="S934" s="9" t="s">
        <v>1059</v>
      </c>
      <c r="T934" s="9">
        <v>1821.0743219999999</v>
      </c>
      <c r="U934" s="9">
        <v>125495.07253799999</v>
      </c>
      <c r="V934" t="s">
        <v>935</v>
      </c>
    </row>
    <row r="935" spans="1:22" x14ac:dyDescent="0.25">
      <c r="A935" s="70" t="e">
        <f>VLOOKUP(B935,'Lake Assessments'!$D$2:$E$52,2,0)</f>
        <v>#N/A</v>
      </c>
      <c r="B935">
        <v>73006400</v>
      </c>
      <c r="C935" t="s">
        <v>1576</v>
      </c>
      <c r="D935" t="s">
        <v>878</v>
      </c>
      <c r="E935" s="107">
        <v>39286</v>
      </c>
      <c r="F935" s="9">
        <v>19</v>
      </c>
      <c r="G935" s="9">
        <v>24.547484000000001</v>
      </c>
      <c r="H935" s="9">
        <v>58.333333000000003</v>
      </c>
      <c r="I935" s="9">
        <v>31.975718000000001</v>
      </c>
      <c r="J935" s="9">
        <v>1</v>
      </c>
      <c r="K935" s="9">
        <v>19</v>
      </c>
      <c r="L935" s="9">
        <v>19</v>
      </c>
      <c r="M935" s="9">
        <v>24.547484000000001</v>
      </c>
      <c r="N935" s="9">
        <v>24.547484000000001</v>
      </c>
      <c r="O935" s="9">
        <v>58.333333000000003</v>
      </c>
      <c r="P935" s="9">
        <v>58.333333000000003</v>
      </c>
      <c r="Q935" s="9">
        <v>31.975718000000001</v>
      </c>
      <c r="R935" s="9">
        <v>31.975718000000001</v>
      </c>
      <c r="S935" s="9" t="s">
        <v>1059</v>
      </c>
      <c r="T935" s="9">
        <v>3993.636015</v>
      </c>
      <c r="U935" s="9">
        <v>789257.01779800002</v>
      </c>
      <c r="V935" t="s">
        <v>935</v>
      </c>
    </row>
    <row r="936" spans="1:22" x14ac:dyDescent="0.25">
      <c r="A936" s="70" t="e">
        <f>VLOOKUP(B936,'Lake Assessments'!$D$2:$E$52,2,0)</f>
        <v>#N/A</v>
      </c>
      <c r="B936">
        <v>73005500</v>
      </c>
      <c r="C936" t="s">
        <v>1577</v>
      </c>
      <c r="D936" t="s">
        <v>878</v>
      </c>
      <c r="E936" s="107">
        <v>40407</v>
      </c>
      <c r="F936" s="9">
        <v>20</v>
      </c>
      <c r="G936" s="9">
        <v>26.832816000000001</v>
      </c>
      <c r="H936" s="9">
        <v>66.666667000000004</v>
      </c>
      <c r="I936" s="9">
        <v>44.262450000000001</v>
      </c>
      <c r="J936" s="9">
        <v>3</v>
      </c>
      <c r="K936" s="9">
        <v>20</v>
      </c>
      <c r="L936" s="9">
        <v>30</v>
      </c>
      <c r="M936" s="9">
        <v>26.832816000000001</v>
      </c>
      <c r="N936" s="9">
        <v>31.767907999999998</v>
      </c>
      <c r="O936" s="9">
        <v>66.666667000000004</v>
      </c>
      <c r="P936" s="9">
        <v>150</v>
      </c>
      <c r="Q936" s="9">
        <v>44.262450000000001</v>
      </c>
      <c r="R936" s="9">
        <v>70.795205999999993</v>
      </c>
      <c r="S936" s="9" t="s">
        <v>1059</v>
      </c>
      <c r="T936" s="9">
        <v>6085.6867229999998</v>
      </c>
      <c r="U936" s="9">
        <v>2632630.5574389999</v>
      </c>
      <c r="V936" t="s">
        <v>935</v>
      </c>
    </row>
    <row r="937" spans="1:22" x14ac:dyDescent="0.25">
      <c r="A937" s="70" t="e">
        <f>VLOOKUP(B937,'Lake Assessments'!$D$2:$E$52,2,0)</f>
        <v>#N/A</v>
      </c>
      <c r="B937">
        <v>73009200</v>
      </c>
      <c r="C937" t="s">
        <v>1578</v>
      </c>
      <c r="D937" t="s">
        <v>878</v>
      </c>
      <c r="E937" s="107">
        <v>36745</v>
      </c>
      <c r="F937" s="9">
        <v>33</v>
      </c>
      <c r="G937" s="9">
        <v>36.556308000000001</v>
      </c>
      <c r="H937" s="9">
        <v>175</v>
      </c>
      <c r="I937" s="9">
        <v>96.539288999999997</v>
      </c>
      <c r="J937" s="9">
        <v>2</v>
      </c>
      <c r="K937" s="9">
        <v>33</v>
      </c>
      <c r="L937" s="9">
        <v>37</v>
      </c>
      <c r="M937" s="9">
        <v>36.003377999999998</v>
      </c>
      <c r="N937" s="9">
        <v>36.556308000000001</v>
      </c>
      <c r="O937" s="9">
        <v>175</v>
      </c>
      <c r="P937" s="9">
        <v>184.615385</v>
      </c>
      <c r="Q937" s="9">
        <v>92.531434000000004</v>
      </c>
      <c r="R937" s="9">
        <v>96.539288999999997</v>
      </c>
      <c r="S937" s="9" t="s">
        <v>1059</v>
      </c>
      <c r="T937" s="9">
        <v>9727.6958610000001</v>
      </c>
      <c r="U937" s="9">
        <v>920130.44649600005</v>
      </c>
      <c r="V937" t="s">
        <v>935</v>
      </c>
    </row>
    <row r="938" spans="1:22" x14ac:dyDescent="0.25">
      <c r="A938" s="70" t="e">
        <f>VLOOKUP(B938,'Lake Assessments'!$D$2:$E$52,2,0)</f>
        <v>#N/A</v>
      </c>
      <c r="B938">
        <v>73010400</v>
      </c>
      <c r="C938" t="s">
        <v>1167</v>
      </c>
      <c r="D938" t="s">
        <v>878</v>
      </c>
      <c r="E938" s="107">
        <v>40763</v>
      </c>
      <c r="F938" s="9">
        <v>32</v>
      </c>
      <c r="G938" s="9">
        <v>38.890872999999999</v>
      </c>
      <c r="H938" s="9">
        <v>166.66666699999999</v>
      </c>
      <c r="I938" s="9">
        <v>109.090715</v>
      </c>
      <c r="J938" s="9">
        <v>2</v>
      </c>
      <c r="K938" s="9">
        <v>32</v>
      </c>
      <c r="L938" s="9">
        <v>34</v>
      </c>
      <c r="M938" s="9">
        <v>37.386691999999996</v>
      </c>
      <c r="N938" s="9">
        <v>38.890872999999999</v>
      </c>
      <c r="O938" s="9">
        <v>166.66666699999999</v>
      </c>
      <c r="P938" s="9">
        <v>183.33333300000001</v>
      </c>
      <c r="Q938" s="9">
        <v>101.00371800000001</v>
      </c>
      <c r="R938" s="9">
        <v>109.090715</v>
      </c>
      <c r="S938" s="9" t="s">
        <v>1059</v>
      </c>
      <c r="T938" s="9">
        <v>4143.1139320000002</v>
      </c>
      <c r="U938" s="9">
        <v>470498.27043799998</v>
      </c>
      <c r="V938" t="s">
        <v>935</v>
      </c>
    </row>
    <row r="939" spans="1:22" x14ac:dyDescent="0.25">
      <c r="A939" s="70" t="e">
        <f>VLOOKUP(B939,'Lake Assessments'!$D$2:$E$52,2,0)</f>
        <v>#N/A</v>
      </c>
      <c r="B939">
        <v>73006900</v>
      </c>
      <c r="C939" t="s">
        <v>1579</v>
      </c>
      <c r="D939" t="s">
        <v>878</v>
      </c>
      <c r="E939" s="107">
        <v>35626</v>
      </c>
      <c r="F939" s="9">
        <v>22</v>
      </c>
      <c r="G939" s="9">
        <v>28.782097</v>
      </c>
      <c r="H939" s="9">
        <v>83.333332999999996</v>
      </c>
      <c r="I939" s="9">
        <v>60.793835999999999</v>
      </c>
      <c r="J939" s="9">
        <v>1</v>
      </c>
      <c r="K939" s="9">
        <v>22</v>
      </c>
      <c r="L939" s="9">
        <v>22</v>
      </c>
      <c r="M939" s="9">
        <v>28.782097</v>
      </c>
      <c r="N939" s="9">
        <v>28.782097</v>
      </c>
      <c r="O939" s="9">
        <v>83.333332999999996</v>
      </c>
      <c r="P939" s="9">
        <v>83.333332999999996</v>
      </c>
      <c r="Q939" s="9">
        <v>60.793835999999999</v>
      </c>
      <c r="R939" s="9">
        <v>60.793835999999999</v>
      </c>
      <c r="S939" s="9" t="s">
        <v>1059</v>
      </c>
      <c r="T939" s="9">
        <v>1335.1497320000001</v>
      </c>
      <c r="U939" s="9">
        <v>124488.948267</v>
      </c>
      <c r="V939" t="s">
        <v>935</v>
      </c>
    </row>
    <row r="940" spans="1:22" x14ac:dyDescent="0.25">
      <c r="A940" s="70" t="e">
        <f>VLOOKUP(B940,'Lake Assessments'!$D$2:$E$52,2,0)</f>
        <v>#N/A</v>
      </c>
      <c r="B940">
        <v>73007600</v>
      </c>
      <c r="C940" t="s">
        <v>1580</v>
      </c>
      <c r="D940" t="s">
        <v>878</v>
      </c>
      <c r="E940" s="107">
        <v>42222</v>
      </c>
      <c r="F940" s="9">
        <v>19</v>
      </c>
      <c r="G940" s="9">
        <v>24.776899</v>
      </c>
      <c r="H940" s="9">
        <v>58.333333000000003</v>
      </c>
      <c r="I940" s="9">
        <v>33.209136000000001</v>
      </c>
      <c r="J940" s="9">
        <v>4</v>
      </c>
      <c r="K940" s="9">
        <v>12</v>
      </c>
      <c r="L940" s="9">
        <v>26</v>
      </c>
      <c r="M940" s="9">
        <v>19.341234</v>
      </c>
      <c r="N940" s="9">
        <v>30.594117000000001</v>
      </c>
      <c r="O940" s="9">
        <v>-7.6923079999999997</v>
      </c>
      <c r="P940" s="9">
        <v>116.666667</v>
      </c>
      <c r="Q940" s="9">
        <v>3.4290590000000001</v>
      </c>
      <c r="R940" s="9">
        <v>64.484499999999997</v>
      </c>
      <c r="S940" s="9" t="s">
        <v>1059</v>
      </c>
      <c r="T940" s="9">
        <v>5606.8756039999998</v>
      </c>
      <c r="U940" s="9">
        <v>756880.98939999996</v>
      </c>
      <c r="V940" t="s">
        <v>935</v>
      </c>
    </row>
    <row r="941" spans="1:22" x14ac:dyDescent="0.25">
      <c r="A941" s="70" t="e">
        <f>VLOOKUP(B941,'Lake Assessments'!$D$2:$E$52,2,0)</f>
        <v>#N/A</v>
      </c>
      <c r="B941">
        <v>73012500</v>
      </c>
      <c r="C941" t="s">
        <v>1581</v>
      </c>
      <c r="D941" t="s">
        <v>878</v>
      </c>
      <c r="E941" s="107">
        <v>42205</v>
      </c>
      <c r="F941" s="9">
        <v>7</v>
      </c>
      <c r="G941" s="9">
        <v>15.496543000000001</v>
      </c>
      <c r="H941" s="9">
        <v>-46.153846000000001</v>
      </c>
      <c r="I941" s="9">
        <v>-17.130783999999998</v>
      </c>
      <c r="J941" s="9">
        <v>1</v>
      </c>
      <c r="K941" s="9">
        <v>7</v>
      </c>
      <c r="L941" s="9">
        <v>7</v>
      </c>
      <c r="M941" s="9">
        <v>15.496543000000001</v>
      </c>
      <c r="N941" s="9">
        <v>15.496543000000001</v>
      </c>
      <c r="O941" s="9">
        <v>-46.153846000000001</v>
      </c>
      <c r="P941" s="9">
        <v>-46.153846000000001</v>
      </c>
      <c r="Q941" s="9">
        <v>-17.130783999999998</v>
      </c>
      <c r="R941" s="9">
        <v>-17.130783999999998</v>
      </c>
      <c r="S941" s="9" t="s">
        <v>1059</v>
      </c>
      <c r="T941" s="9">
        <v>1774.0601730000001</v>
      </c>
      <c r="U941" s="9">
        <v>189839.522879</v>
      </c>
      <c r="V941" t="s">
        <v>932</v>
      </c>
    </row>
    <row r="942" spans="1:22" x14ac:dyDescent="0.25">
      <c r="A942" s="70" t="e">
        <f>VLOOKUP(B942,'Lake Assessments'!$D$2:$E$52,2,0)</f>
        <v>#N/A</v>
      </c>
      <c r="B942">
        <v>73008700</v>
      </c>
      <c r="C942" t="s">
        <v>1582</v>
      </c>
      <c r="D942" t="s">
        <v>878</v>
      </c>
      <c r="E942" s="107">
        <v>37840</v>
      </c>
      <c r="F942" s="9">
        <v>7</v>
      </c>
      <c r="G942" s="9">
        <v>11.716899</v>
      </c>
      <c r="H942" s="9">
        <v>-41.666666999999997</v>
      </c>
      <c r="I942" s="9">
        <v>-37.005921000000001</v>
      </c>
      <c r="J942" s="9">
        <v>1</v>
      </c>
      <c r="K942" s="9">
        <v>7</v>
      </c>
      <c r="L942" s="9">
        <v>7</v>
      </c>
      <c r="M942" s="9">
        <v>11.716899</v>
      </c>
      <c r="N942" s="9">
        <v>11.716899</v>
      </c>
      <c r="O942" s="9">
        <v>-41.666666999999997</v>
      </c>
      <c r="P942" s="9">
        <v>-41.666666999999997</v>
      </c>
      <c r="Q942" s="9">
        <v>-37.005921000000001</v>
      </c>
      <c r="R942" s="9">
        <v>-37.005921000000001</v>
      </c>
      <c r="S942" s="9" t="s">
        <v>1059</v>
      </c>
      <c r="T942" s="9">
        <v>4349.9461899999997</v>
      </c>
      <c r="U942" s="9">
        <v>384756.76229899999</v>
      </c>
      <c r="V942" t="s">
        <v>932</v>
      </c>
    </row>
    <row r="943" spans="1:22" x14ac:dyDescent="0.25">
      <c r="A943" s="70" t="e">
        <f>VLOOKUP(B943,'Lake Assessments'!$D$2:$E$52,2,0)</f>
        <v>#N/A</v>
      </c>
      <c r="B943">
        <v>73011800</v>
      </c>
      <c r="C943" t="s">
        <v>1364</v>
      </c>
      <c r="D943" t="s">
        <v>878</v>
      </c>
      <c r="E943" s="107">
        <v>42184</v>
      </c>
      <c r="F943" s="9">
        <v>13</v>
      </c>
      <c r="G943" s="9">
        <v>21.633308</v>
      </c>
      <c r="H943" s="9">
        <v>0</v>
      </c>
      <c r="I943" s="9">
        <v>15.686137</v>
      </c>
      <c r="J943" s="9">
        <v>4</v>
      </c>
      <c r="K943" s="9">
        <v>13</v>
      </c>
      <c r="L943" s="9">
        <v>40</v>
      </c>
      <c r="M943" s="9">
        <v>21.633308</v>
      </c>
      <c r="N943" s="9">
        <v>39.686585000000001</v>
      </c>
      <c r="O943" s="9">
        <v>0</v>
      </c>
      <c r="P943" s="9">
        <v>233.33333300000001</v>
      </c>
      <c r="Q943" s="9">
        <v>15.686137</v>
      </c>
      <c r="R943" s="9">
        <v>113.368735</v>
      </c>
      <c r="S943" s="9" t="s">
        <v>1059</v>
      </c>
      <c r="T943" s="9">
        <v>5191.5574329999999</v>
      </c>
      <c r="U943" s="9">
        <v>1177891.5966670001</v>
      </c>
      <c r="V943" t="s">
        <v>935</v>
      </c>
    </row>
    <row r="944" spans="1:22" x14ac:dyDescent="0.25">
      <c r="A944" s="70" t="e">
        <f>VLOOKUP(B944,'Lake Assessments'!$D$2:$E$52,2,0)</f>
        <v>#N/A</v>
      </c>
      <c r="B944">
        <v>73010700</v>
      </c>
      <c r="C944" t="s">
        <v>615</v>
      </c>
      <c r="D944" t="s">
        <v>878</v>
      </c>
      <c r="E944" s="107">
        <v>40392</v>
      </c>
      <c r="F944" s="9">
        <v>29</v>
      </c>
      <c r="G944" s="9">
        <v>32.682380000000002</v>
      </c>
      <c r="H944" s="9">
        <v>141.66666699999999</v>
      </c>
      <c r="I944" s="9">
        <v>75.711718000000005</v>
      </c>
      <c r="J944" s="9">
        <v>1</v>
      </c>
      <c r="K944" s="9">
        <v>29</v>
      </c>
      <c r="L944" s="9">
        <v>29</v>
      </c>
      <c r="M944" s="9">
        <v>32.682380000000002</v>
      </c>
      <c r="N944" s="9">
        <v>32.682380000000002</v>
      </c>
      <c r="O944" s="9">
        <v>141.66666699999999</v>
      </c>
      <c r="P944" s="9">
        <v>141.66666699999999</v>
      </c>
      <c r="Q944" s="9">
        <v>75.711718000000005</v>
      </c>
      <c r="R944" s="9">
        <v>75.711718000000005</v>
      </c>
      <c r="S944" s="9" t="s">
        <v>1059</v>
      </c>
      <c r="T944" s="9">
        <v>4624.4941680000002</v>
      </c>
      <c r="U944" s="9">
        <v>618003.79921800003</v>
      </c>
      <c r="V944" t="s">
        <v>935</v>
      </c>
    </row>
    <row r="945" spans="1:22" x14ac:dyDescent="0.25">
      <c r="A945" s="70" t="e">
        <f>VLOOKUP(B945,'Lake Assessments'!$D$2:$E$52,2,0)</f>
        <v>#N/A</v>
      </c>
      <c r="B945">
        <v>73013800</v>
      </c>
      <c r="C945" t="s">
        <v>1583</v>
      </c>
      <c r="D945" t="s">
        <v>878</v>
      </c>
      <c r="E945" s="107">
        <v>42198</v>
      </c>
      <c r="F945" s="9">
        <v>11</v>
      </c>
      <c r="G945" s="9">
        <v>14.472545</v>
      </c>
      <c r="H945" s="9">
        <v>-15.384615</v>
      </c>
      <c r="I945" s="9">
        <v>-22.606714</v>
      </c>
      <c r="J945" s="9">
        <v>3</v>
      </c>
      <c r="K945" s="9">
        <v>11</v>
      </c>
      <c r="L945" s="9">
        <v>15</v>
      </c>
      <c r="M945" s="9">
        <v>14.472545</v>
      </c>
      <c r="N945" s="9">
        <v>20.914110000000001</v>
      </c>
      <c r="O945" s="9">
        <v>-15.384615</v>
      </c>
      <c r="P945" s="9">
        <v>25</v>
      </c>
      <c r="Q945" s="9">
        <v>-22.606714</v>
      </c>
      <c r="R945" s="9">
        <v>12.441452</v>
      </c>
      <c r="S945" s="9" t="s">
        <v>1059</v>
      </c>
      <c r="T945" s="9">
        <v>10537.168519999999</v>
      </c>
      <c r="U945" s="9">
        <v>2361244.0896970001</v>
      </c>
      <c r="V945" t="s">
        <v>932</v>
      </c>
    </row>
    <row r="946" spans="1:22" x14ac:dyDescent="0.25">
      <c r="A946" s="70" t="e">
        <f>VLOOKUP(B946,'Lake Assessments'!$D$2:$E$52,2,0)</f>
        <v>#N/A</v>
      </c>
      <c r="B946">
        <v>73013600</v>
      </c>
      <c r="C946" t="s">
        <v>1509</v>
      </c>
      <c r="D946" t="s">
        <v>878</v>
      </c>
      <c r="E946" s="107">
        <v>42198</v>
      </c>
      <c r="F946" s="9">
        <v>8</v>
      </c>
      <c r="G946" s="9">
        <v>13.081474999999999</v>
      </c>
      <c r="H946" s="9">
        <v>-38.461537999999997</v>
      </c>
      <c r="I946" s="9">
        <v>-30.045586</v>
      </c>
      <c r="J946" s="9">
        <v>3</v>
      </c>
      <c r="K946" s="9">
        <v>8</v>
      </c>
      <c r="L946" s="9">
        <v>17</v>
      </c>
      <c r="M946" s="9">
        <v>13.081474999999999</v>
      </c>
      <c r="N946" s="9">
        <v>22.798349000000002</v>
      </c>
      <c r="O946" s="9">
        <v>-38.461537999999997</v>
      </c>
      <c r="P946" s="9">
        <v>41.666666999999997</v>
      </c>
      <c r="Q946" s="9">
        <v>-30.045586</v>
      </c>
      <c r="R946" s="9">
        <v>22.571767000000001</v>
      </c>
      <c r="S946" s="9" t="s">
        <v>1059</v>
      </c>
      <c r="T946" s="9">
        <v>3678.1311519999999</v>
      </c>
      <c r="U946" s="9">
        <v>436877.57427699998</v>
      </c>
      <c r="V946" t="s">
        <v>932</v>
      </c>
    </row>
    <row r="947" spans="1:22" x14ac:dyDescent="0.25">
      <c r="A947" s="70" t="e">
        <f>VLOOKUP(B947,'Lake Assessments'!$D$2:$E$52,2,0)</f>
        <v>#N/A</v>
      </c>
      <c r="B947">
        <v>73012300</v>
      </c>
      <c r="C947" t="s">
        <v>1584</v>
      </c>
      <c r="D947" t="s">
        <v>878</v>
      </c>
      <c r="E947" s="107">
        <v>39622</v>
      </c>
      <c r="F947" s="9">
        <v>24</v>
      </c>
      <c r="G947" s="9">
        <v>28.577380000000002</v>
      </c>
      <c r="H947" s="9">
        <v>100</v>
      </c>
      <c r="I947" s="9">
        <v>53.641829999999999</v>
      </c>
      <c r="J947" s="9">
        <v>3</v>
      </c>
      <c r="K947" s="9">
        <v>24</v>
      </c>
      <c r="L947" s="9">
        <v>28</v>
      </c>
      <c r="M947" s="9">
        <v>28.577380000000002</v>
      </c>
      <c r="N947" s="9">
        <v>29.481228999999999</v>
      </c>
      <c r="O947" s="9">
        <v>100</v>
      </c>
      <c r="P947" s="9">
        <v>115.384615</v>
      </c>
      <c r="Q947" s="9">
        <v>53.641829999999999</v>
      </c>
      <c r="R947" s="9">
        <v>57.65363</v>
      </c>
      <c r="S947" s="9" t="s">
        <v>1059</v>
      </c>
      <c r="T947" s="9">
        <v>6094.8499030000003</v>
      </c>
      <c r="U947" s="9">
        <v>724722.99988200003</v>
      </c>
      <c r="V947" t="s">
        <v>935</v>
      </c>
    </row>
    <row r="948" spans="1:22" x14ac:dyDescent="0.25">
      <c r="A948" s="70" t="e">
        <f>VLOOKUP(B948,'Lake Assessments'!$D$2:$E$52,2,0)</f>
        <v>#N/A</v>
      </c>
      <c r="B948">
        <v>73008800</v>
      </c>
      <c r="C948" t="s">
        <v>1585</v>
      </c>
      <c r="D948" t="s">
        <v>878</v>
      </c>
      <c r="E948" s="107">
        <v>37847</v>
      </c>
      <c r="F948" s="9">
        <v>11</v>
      </c>
      <c r="G948" s="9">
        <v>17.487658</v>
      </c>
      <c r="H948" s="9">
        <v>-8.3333329999999997</v>
      </c>
      <c r="I948" s="9">
        <v>-5.9803329999999999</v>
      </c>
      <c r="J948" s="9">
        <v>1</v>
      </c>
      <c r="K948" s="9">
        <v>11</v>
      </c>
      <c r="L948" s="9">
        <v>11</v>
      </c>
      <c r="M948" s="9">
        <v>17.487658</v>
      </c>
      <c r="N948" s="9">
        <v>17.487658</v>
      </c>
      <c r="O948" s="9">
        <v>-8.3333329999999997</v>
      </c>
      <c r="P948" s="9">
        <v>-8.3333329999999997</v>
      </c>
      <c r="Q948" s="9">
        <v>-5.9803329999999999</v>
      </c>
      <c r="R948" s="9">
        <v>-5.9803329999999999</v>
      </c>
      <c r="S948" s="9" t="s">
        <v>1059</v>
      </c>
      <c r="T948" s="9">
        <v>4337.3145560000003</v>
      </c>
      <c r="U948" s="9">
        <v>440944.48124300002</v>
      </c>
      <c r="V948" t="s">
        <v>932</v>
      </c>
    </row>
    <row r="949" spans="1:22" x14ac:dyDescent="0.25">
      <c r="A949" s="70" t="e">
        <f>VLOOKUP(B949,'Lake Assessments'!$D$2:$E$52,2,0)</f>
        <v>#N/A</v>
      </c>
      <c r="B949">
        <v>73008300</v>
      </c>
      <c r="C949" t="s">
        <v>1586</v>
      </c>
      <c r="D949" t="s">
        <v>878</v>
      </c>
      <c r="E949" s="107">
        <v>37839</v>
      </c>
      <c r="F949" s="9">
        <v>14</v>
      </c>
      <c r="G949" s="9">
        <v>19.510071</v>
      </c>
      <c r="H949" s="9">
        <v>16.666667</v>
      </c>
      <c r="I949" s="9">
        <v>4.8928529999999997</v>
      </c>
      <c r="J949" s="9">
        <v>1</v>
      </c>
      <c r="K949" s="9">
        <v>14</v>
      </c>
      <c r="L949" s="9">
        <v>14</v>
      </c>
      <c r="M949" s="9">
        <v>19.510071</v>
      </c>
      <c r="N949" s="9">
        <v>19.510071</v>
      </c>
      <c r="O949" s="9">
        <v>16.666667</v>
      </c>
      <c r="P949" s="9">
        <v>16.666667</v>
      </c>
      <c r="Q949" s="9">
        <v>4.8928529999999997</v>
      </c>
      <c r="R949" s="9">
        <v>4.8928529999999997</v>
      </c>
      <c r="S949" s="9" t="s">
        <v>1059</v>
      </c>
      <c r="T949" s="9">
        <v>9703.3048080000008</v>
      </c>
      <c r="U949" s="9">
        <v>792777.16923500004</v>
      </c>
      <c r="V949" t="s">
        <v>935</v>
      </c>
    </row>
    <row r="950" spans="1:22" x14ac:dyDescent="0.25">
      <c r="A950" s="70" t="e">
        <f>VLOOKUP(B950,'Lake Assessments'!$D$2:$E$52,2,0)</f>
        <v>#N/A</v>
      </c>
      <c r="B950">
        <v>73008600</v>
      </c>
      <c r="C950" t="s">
        <v>1587</v>
      </c>
      <c r="D950" t="s">
        <v>878</v>
      </c>
      <c r="E950" s="107">
        <v>37846</v>
      </c>
      <c r="F950" s="9">
        <v>5</v>
      </c>
      <c r="G950" s="9">
        <v>9.8386990000000001</v>
      </c>
      <c r="H950" s="9">
        <v>-58.333333000000003</v>
      </c>
      <c r="I950" s="9">
        <v>-47.103768000000002</v>
      </c>
      <c r="J950" s="9">
        <v>1</v>
      </c>
      <c r="K950" s="9">
        <v>5</v>
      </c>
      <c r="L950" s="9">
        <v>5</v>
      </c>
      <c r="M950" s="9">
        <v>9.8386990000000001</v>
      </c>
      <c r="N950" s="9">
        <v>9.8386990000000001</v>
      </c>
      <c r="O950" s="9">
        <v>-58.333333000000003</v>
      </c>
      <c r="P950" s="9">
        <v>-58.333333000000003</v>
      </c>
      <c r="Q950" s="9">
        <v>-47.103768000000002</v>
      </c>
      <c r="R950" s="9">
        <v>-47.103768000000002</v>
      </c>
      <c r="S950" s="9" t="s">
        <v>1059</v>
      </c>
      <c r="T950" s="9">
        <v>7257.4143029999996</v>
      </c>
      <c r="U950" s="9">
        <v>873920.41703200003</v>
      </c>
      <c r="V950" t="s">
        <v>932</v>
      </c>
    </row>
    <row r="951" spans="1:22" x14ac:dyDescent="0.25">
      <c r="A951" s="70" t="e">
        <f>VLOOKUP(B951,'Lake Assessments'!$D$2:$E$52,2,0)</f>
        <v>#N/A</v>
      </c>
      <c r="B951">
        <v>73015700</v>
      </c>
      <c r="C951" t="s">
        <v>1112</v>
      </c>
      <c r="D951" t="s">
        <v>878</v>
      </c>
      <c r="E951" s="107">
        <v>37816</v>
      </c>
      <c r="F951" s="9">
        <v>16</v>
      </c>
      <c r="G951" s="9">
        <v>21.25</v>
      </c>
      <c r="H951" s="9">
        <v>33.333333000000003</v>
      </c>
      <c r="I951" s="9">
        <v>14.247312000000001</v>
      </c>
      <c r="J951" s="9">
        <v>1</v>
      </c>
      <c r="K951" s="9">
        <v>16</v>
      </c>
      <c r="L951" s="9">
        <v>16</v>
      </c>
      <c r="M951" s="9">
        <v>21.25</v>
      </c>
      <c r="N951" s="9">
        <v>21.25</v>
      </c>
      <c r="O951" s="9">
        <v>33.333333000000003</v>
      </c>
      <c r="P951" s="9">
        <v>33.333333000000003</v>
      </c>
      <c r="Q951" s="9">
        <v>14.247312000000001</v>
      </c>
      <c r="R951" s="9">
        <v>14.247312000000001</v>
      </c>
      <c r="S951" s="9" t="s">
        <v>1059</v>
      </c>
      <c r="T951" s="9">
        <v>22201.041343000001</v>
      </c>
      <c r="U951" s="9">
        <v>2538414.0097469999</v>
      </c>
      <c r="V951" t="s">
        <v>935</v>
      </c>
    </row>
    <row r="952" spans="1:22" x14ac:dyDescent="0.25">
      <c r="A952" s="70" t="e">
        <f>VLOOKUP(B952,'Lake Assessments'!$D$2:$E$52,2,0)</f>
        <v>#N/A</v>
      </c>
      <c r="B952">
        <v>73013300</v>
      </c>
      <c r="C952" t="s">
        <v>1405</v>
      </c>
      <c r="D952" t="s">
        <v>878</v>
      </c>
      <c r="E952" s="107">
        <v>37830</v>
      </c>
      <c r="F952" s="9">
        <v>18</v>
      </c>
      <c r="G952" s="9">
        <v>23.098821999999998</v>
      </c>
      <c r="H952" s="9">
        <v>50</v>
      </c>
      <c r="I952" s="9">
        <v>24.187211999999999</v>
      </c>
      <c r="J952" s="9">
        <v>1</v>
      </c>
      <c r="K952" s="9">
        <v>18</v>
      </c>
      <c r="L952" s="9">
        <v>18</v>
      </c>
      <c r="M952" s="9">
        <v>23.098821999999998</v>
      </c>
      <c r="N952" s="9">
        <v>23.098821999999998</v>
      </c>
      <c r="O952" s="9">
        <v>50</v>
      </c>
      <c r="P952" s="9">
        <v>50</v>
      </c>
      <c r="Q952" s="9">
        <v>24.187211999999999</v>
      </c>
      <c r="R952" s="9">
        <v>24.187211999999999</v>
      </c>
      <c r="S952" s="9" t="s">
        <v>1059</v>
      </c>
      <c r="T952" s="9">
        <v>43747.352234999998</v>
      </c>
      <c r="U952" s="9">
        <v>3858631.248201</v>
      </c>
      <c r="V952" t="s">
        <v>935</v>
      </c>
    </row>
    <row r="953" spans="1:22" x14ac:dyDescent="0.25">
      <c r="A953" s="70" t="e">
        <f>VLOOKUP(B953,'Lake Assessments'!$D$2:$E$52,2,0)</f>
        <v>#N/A</v>
      </c>
      <c r="B953">
        <v>73008900</v>
      </c>
      <c r="C953" t="s">
        <v>1588</v>
      </c>
      <c r="D953" t="s">
        <v>878</v>
      </c>
      <c r="E953" s="107">
        <v>37838</v>
      </c>
      <c r="F953" s="9">
        <v>13</v>
      </c>
      <c r="G953" s="9">
        <v>18.305105999999999</v>
      </c>
      <c r="H953" s="9">
        <v>8.3333329999999997</v>
      </c>
      <c r="I953" s="9">
        <v>-1.5854490000000001</v>
      </c>
      <c r="J953" s="9">
        <v>1</v>
      </c>
      <c r="K953" s="9">
        <v>13</v>
      </c>
      <c r="L953" s="9">
        <v>13</v>
      </c>
      <c r="M953" s="9">
        <v>18.305105999999999</v>
      </c>
      <c r="N953" s="9">
        <v>18.305105999999999</v>
      </c>
      <c r="O953" s="9">
        <v>8.3333329999999997</v>
      </c>
      <c r="P953" s="9">
        <v>8.3333329999999997</v>
      </c>
      <c r="Q953" s="9">
        <v>-1.5854490000000001</v>
      </c>
      <c r="R953" s="9">
        <v>-1.5854490000000001</v>
      </c>
      <c r="S953" s="9" t="s">
        <v>1059</v>
      </c>
      <c r="T953" s="9">
        <v>7337.0179909999997</v>
      </c>
      <c r="U953" s="9">
        <v>518446.68043000001</v>
      </c>
      <c r="V953" t="s">
        <v>935</v>
      </c>
    </row>
    <row r="954" spans="1:22" x14ac:dyDescent="0.25">
      <c r="A954" s="70" t="e">
        <f>VLOOKUP(B954,'Lake Assessments'!$D$2:$E$52,2,0)</f>
        <v>#N/A</v>
      </c>
      <c r="B954">
        <v>73010200</v>
      </c>
      <c r="C954" t="s">
        <v>1589</v>
      </c>
      <c r="D954" t="s">
        <v>878</v>
      </c>
      <c r="E954" s="107">
        <v>42199</v>
      </c>
      <c r="F954" s="9">
        <v>15</v>
      </c>
      <c r="G954" s="9">
        <v>20.914110000000001</v>
      </c>
      <c r="H954" s="9">
        <v>15.384615</v>
      </c>
      <c r="I954" s="9">
        <v>11.840161</v>
      </c>
      <c r="J954" s="9">
        <v>3</v>
      </c>
      <c r="K954" s="9">
        <v>15</v>
      </c>
      <c r="L954" s="9">
        <v>26</v>
      </c>
      <c r="M954" s="9">
        <v>20.914110000000001</v>
      </c>
      <c r="N954" s="9">
        <v>30.594117000000001</v>
      </c>
      <c r="O954" s="9">
        <v>15.384615</v>
      </c>
      <c r="P954" s="9">
        <v>116.666667</v>
      </c>
      <c r="Q954" s="9">
        <v>11.840161</v>
      </c>
      <c r="R954" s="9">
        <v>64.484499999999997</v>
      </c>
      <c r="S954" s="9" t="s">
        <v>1059</v>
      </c>
      <c r="T954" s="9">
        <v>6485.1768869999996</v>
      </c>
      <c r="U954" s="9">
        <v>993733.42245800002</v>
      </c>
      <c r="V954" t="s">
        <v>935</v>
      </c>
    </row>
    <row r="955" spans="1:22" x14ac:dyDescent="0.25">
      <c r="A955" s="70" t="e">
        <f>VLOOKUP(B955,'Lake Assessments'!$D$2:$E$52,2,0)</f>
        <v>#N/A</v>
      </c>
      <c r="B955">
        <v>73013900</v>
      </c>
      <c r="C955" t="s">
        <v>615</v>
      </c>
      <c r="D955" t="s">
        <v>878</v>
      </c>
      <c r="E955" s="107">
        <v>41463</v>
      </c>
      <c r="F955" s="9">
        <v>13</v>
      </c>
      <c r="G955" s="9">
        <v>18.582457000000002</v>
      </c>
      <c r="H955" s="9">
        <v>8.3333329999999997</v>
      </c>
      <c r="I955" s="9">
        <v>-9.4319E-2</v>
      </c>
      <c r="J955" s="9">
        <v>2</v>
      </c>
      <c r="K955" s="9">
        <v>13</v>
      </c>
      <c r="L955" s="9">
        <v>19</v>
      </c>
      <c r="M955" s="9">
        <v>18.582457000000002</v>
      </c>
      <c r="N955" s="9">
        <v>23.400404999999999</v>
      </c>
      <c r="O955" s="9">
        <v>8.3333329999999997</v>
      </c>
      <c r="P955" s="9">
        <v>58.333333000000003</v>
      </c>
      <c r="Q955" s="9">
        <v>-9.4319E-2</v>
      </c>
      <c r="R955" s="9">
        <v>25.808627999999999</v>
      </c>
      <c r="S955" s="9" t="s">
        <v>1059</v>
      </c>
      <c r="T955" s="9">
        <v>14774.776841000001</v>
      </c>
      <c r="U955" s="9">
        <v>1971309.286323</v>
      </c>
      <c r="V955" t="s">
        <v>935</v>
      </c>
    </row>
    <row r="956" spans="1:22" x14ac:dyDescent="0.25">
      <c r="A956" s="70" t="e">
        <f>VLOOKUP(B956,'Lake Assessments'!$D$2:$E$52,2,0)</f>
        <v>#N/A</v>
      </c>
      <c r="B956">
        <v>73008200</v>
      </c>
      <c r="C956" t="s">
        <v>1590</v>
      </c>
      <c r="D956" t="s">
        <v>878</v>
      </c>
      <c r="E956" s="107">
        <v>39244</v>
      </c>
      <c r="F956" s="9">
        <v>12</v>
      </c>
      <c r="G956" s="9">
        <v>17.897857999999999</v>
      </c>
      <c r="H956" s="9">
        <v>0</v>
      </c>
      <c r="I956" s="9">
        <v>-3.7749549999999998</v>
      </c>
      <c r="J956" s="9">
        <v>2</v>
      </c>
      <c r="K956" s="9">
        <v>12</v>
      </c>
      <c r="L956" s="9">
        <v>18</v>
      </c>
      <c r="M956" s="9">
        <v>17.897857999999999</v>
      </c>
      <c r="N956" s="9">
        <v>23.570226000000002</v>
      </c>
      <c r="O956" s="9">
        <v>0</v>
      </c>
      <c r="P956" s="9">
        <v>50</v>
      </c>
      <c r="Q956" s="9">
        <v>-3.7749549999999998</v>
      </c>
      <c r="R956" s="9">
        <v>26.721644999999999</v>
      </c>
      <c r="S956" s="9" t="s">
        <v>1059</v>
      </c>
      <c r="T956" s="9">
        <v>3208.2166790000001</v>
      </c>
      <c r="U956" s="9">
        <v>241250.30128799999</v>
      </c>
      <c r="V956" t="s">
        <v>935</v>
      </c>
    </row>
    <row r="957" spans="1:22" x14ac:dyDescent="0.25">
      <c r="A957" s="70" t="e">
        <f>VLOOKUP(B957,'Lake Assessments'!$D$2:$E$52,2,0)</f>
        <v>#N/A</v>
      </c>
      <c r="B957">
        <v>73015600</v>
      </c>
      <c r="C957" t="s">
        <v>1591</v>
      </c>
      <c r="D957" t="s">
        <v>878</v>
      </c>
      <c r="E957" s="107">
        <v>37823</v>
      </c>
      <c r="F957" s="9">
        <v>27</v>
      </c>
      <c r="G957" s="9">
        <v>30.792014000000002</v>
      </c>
      <c r="H957" s="9">
        <v>125</v>
      </c>
      <c r="I957" s="9">
        <v>65.548463999999996</v>
      </c>
      <c r="J957" s="9">
        <v>1</v>
      </c>
      <c r="K957" s="9">
        <v>27</v>
      </c>
      <c r="L957" s="9">
        <v>27</v>
      </c>
      <c r="M957" s="9">
        <v>30.792014000000002</v>
      </c>
      <c r="N957" s="9">
        <v>30.792014000000002</v>
      </c>
      <c r="O957" s="9">
        <v>125</v>
      </c>
      <c r="P957" s="9">
        <v>125</v>
      </c>
      <c r="Q957" s="9">
        <v>65.548463999999996</v>
      </c>
      <c r="R957" s="9">
        <v>65.548463999999996</v>
      </c>
      <c r="S957" s="9" t="s">
        <v>1059</v>
      </c>
      <c r="T957" s="9">
        <v>9523.7794959999992</v>
      </c>
      <c r="U957" s="9">
        <v>895879.64796099998</v>
      </c>
      <c r="V957" t="s">
        <v>935</v>
      </c>
    </row>
    <row r="958" spans="1:22" x14ac:dyDescent="0.25">
      <c r="A958" s="70" t="e">
        <f>VLOOKUP(B958,'Lake Assessments'!$D$2:$E$52,2,0)</f>
        <v>#N/A</v>
      </c>
      <c r="B958">
        <v>73017200</v>
      </c>
      <c r="C958" t="s">
        <v>984</v>
      </c>
      <c r="D958" t="s">
        <v>878</v>
      </c>
      <c r="E958" s="107">
        <v>42193</v>
      </c>
      <c r="F958" s="9">
        <v>10</v>
      </c>
      <c r="G958" s="9">
        <v>16.760072000000001</v>
      </c>
      <c r="H958" s="9">
        <v>-23.076923000000001</v>
      </c>
      <c r="I958" s="9">
        <v>-10.373949</v>
      </c>
      <c r="J958" s="9">
        <v>2</v>
      </c>
      <c r="K958" s="9">
        <v>10</v>
      </c>
      <c r="L958" s="9">
        <v>14</v>
      </c>
      <c r="M958" s="9">
        <v>16.760072000000001</v>
      </c>
      <c r="N958" s="9">
        <v>20.044592999999999</v>
      </c>
      <c r="O958" s="9">
        <v>-23.076923000000001</v>
      </c>
      <c r="P958" s="9">
        <v>16.666667</v>
      </c>
      <c r="Q958" s="9">
        <v>-10.373949</v>
      </c>
      <c r="R958" s="9">
        <v>7.7666300000000001</v>
      </c>
      <c r="S958" s="9" t="s">
        <v>1059</v>
      </c>
      <c r="T958" s="9">
        <v>3259.8449070000001</v>
      </c>
      <c r="U958" s="9">
        <v>477943.90297900001</v>
      </c>
      <c r="V958" t="s">
        <v>932</v>
      </c>
    </row>
    <row r="959" spans="1:22" x14ac:dyDescent="0.25">
      <c r="A959" s="70" t="e">
        <f>VLOOKUP(B959,'Lake Assessments'!$D$2:$E$52,2,0)</f>
        <v>#N/A</v>
      </c>
      <c r="B959">
        <v>73010600</v>
      </c>
      <c r="C959" t="s">
        <v>1592</v>
      </c>
      <c r="D959" t="s">
        <v>878</v>
      </c>
      <c r="E959" s="107">
        <v>42212</v>
      </c>
      <c r="F959" s="9">
        <v>26</v>
      </c>
      <c r="G959" s="9">
        <v>31.770814000000001</v>
      </c>
      <c r="H959" s="9">
        <v>116.666667</v>
      </c>
      <c r="I959" s="9">
        <v>70.810827000000003</v>
      </c>
      <c r="J959" s="9">
        <v>2</v>
      </c>
      <c r="K959" s="9">
        <v>26</v>
      </c>
      <c r="L959" s="9">
        <v>27</v>
      </c>
      <c r="M959" s="9">
        <v>31.176915000000001</v>
      </c>
      <c r="N959" s="9">
        <v>31.770814000000001</v>
      </c>
      <c r="O959" s="9">
        <v>107.692308</v>
      </c>
      <c r="P959" s="9">
        <v>116.666667</v>
      </c>
      <c r="Q959" s="9">
        <v>66.721468000000002</v>
      </c>
      <c r="R959" s="9">
        <v>70.810827000000003</v>
      </c>
      <c r="S959" s="9" t="s">
        <v>1059</v>
      </c>
      <c r="T959" s="9">
        <v>9513.5773360000003</v>
      </c>
      <c r="U959" s="9">
        <v>2255373.4481219999</v>
      </c>
      <c r="V959" t="s">
        <v>935</v>
      </c>
    </row>
    <row r="960" spans="1:22" x14ac:dyDescent="0.25">
      <c r="A960" s="70" t="e">
        <f>VLOOKUP(B960,'Lake Assessments'!$D$2:$E$52,2,0)</f>
        <v>#N/A</v>
      </c>
      <c r="B960">
        <v>73009700</v>
      </c>
      <c r="C960" t="s">
        <v>1593</v>
      </c>
      <c r="D960" t="s">
        <v>878</v>
      </c>
      <c r="E960" s="107">
        <v>40357</v>
      </c>
      <c r="F960" s="9">
        <v>34</v>
      </c>
      <c r="G960" s="9">
        <v>37.558190000000003</v>
      </c>
      <c r="H960" s="9">
        <v>183.33333300000001</v>
      </c>
      <c r="I960" s="9">
        <v>101.925753</v>
      </c>
      <c r="J960" s="9">
        <v>3</v>
      </c>
      <c r="K960" s="9">
        <v>19</v>
      </c>
      <c r="L960" s="9">
        <v>38</v>
      </c>
      <c r="M960" s="9">
        <v>29.824045000000002</v>
      </c>
      <c r="N960" s="9">
        <v>40.230911999999996</v>
      </c>
      <c r="O960" s="9">
        <v>58.333333000000003</v>
      </c>
      <c r="P960" s="9">
        <v>216.66666699999999</v>
      </c>
      <c r="Q960" s="9">
        <v>60.344329999999999</v>
      </c>
      <c r="R960" s="9">
        <v>116.29522799999999</v>
      </c>
      <c r="S960" s="9" t="s">
        <v>1059</v>
      </c>
      <c r="T960" s="9">
        <v>3243.74055</v>
      </c>
      <c r="U960" s="9">
        <v>413088.30914000003</v>
      </c>
      <c r="V960" t="s">
        <v>935</v>
      </c>
    </row>
    <row r="961" spans="1:22" x14ac:dyDescent="0.25">
      <c r="A961" s="70" t="e">
        <f>VLOOKUP(B961,'Lake Assessments'!$D$2:$E$52,2,0)</f>
        <v>#N/A</v>
      </c>
      <c r="B961">
        <v>73010000</v>
      </c>
      <c r="C961" t="s">
        <v>1594</v>
      </c>
      <c r="D961" t="s">
        <v>878</v>
      </c>
      <c r="E961" s="107">
        <v>40365</v>
      </c>
      <c r="F961" s="9">
        <v>13</v>
      </c>
      <c r="G961" s="9">
        <v>18.027756</v>
      </c>
      <c r="H961" s="9">
        <v>8.3333329999999997</v>
      </c>
      <c r="I961" s="9">
        <v>-3.0765790000000002</v>
      </c>
      <c r="J961" s="9">
        <v>1</v>
      </c>
      <c r="K961" s="9">
        <v>13</v>
      </c>
      <c r="L961" s="9">
        <v>13</v>
      </c>
      <c r="M961" s="9">
        <v>18.027756</v>
      </c>
      <c r="N961" s="9">
        <v>18.027756</v>
      </c>
      <c r="O961" s="9">
        <v>8.3333329999999997</v>
      </c>
      <c r="P961" s="9">
        <v>8.3333329999999997</v>
      </c>
      <c r="Q961" s="9">
        <v>-3.0765790000000002</v>
      </c>
      <c r="R961" s="9">
        <v>-3.0765790000000002</v>
      </c>
      <c r="S961" s="9" t="s">
        <v>1059</v>
      </c>
      <c r="T961" s="9">
        <v>3149.1008529999999</v>
      </c>
      <c r="U961" s="9">
        <v>430738.86871200002</v>
      </c>
      <c r="V961" t="s">
        <v>935</v>
      </c>
    </row>
    <row r="962" spans="1:22" x14ac:dyDescent="0.25">
      <c r="A962" s="70" t="e">
        <f>VLOOKUP(B962,'Lake Assessments'!$D$2:$E$52,2,0)</f>
        <v>#N/A</v>
      </c>
      <c r="B962">
        <v>73014700</v>
      </c>
      <c r="C962" t="s">
        <v>1595</v>
      </c>
      <c r="D962" t="s">
        <v>878</v>
      </c>
      <c r="E962" s="107">
        <v>41449</v>
      </c>
      <c r="F962" s="9">
        <v>10</v>
      </c>
      <c r="G962" s="9">
        <v>16.443843999999999</v>
      </c>
      <c r="H962" s="9">
        <v>-16.666667</v>
      </c>
      <c r="I962" s="9">
        <v>-11.592237000000001</v>
      </c>
      <c r="J962" s="9">
        <v>2</v>
      </c>
      <c r="K962" s="9">
        <v>10</v>
      </c>
      <c r="L962" s="9">
        <v>16</v>
      </c>
      <c r="M962" s="9">
        <v>16.443843999999999</v>
      </c>
      <c r="N962" s="9">
        <v>21.5</v>
      </c>
      <c r="O962" s="9">
        <v>-16.666667</v>
      </c>
      <c r="P962" s="9">
        <v>33.333333000000003</v>
      </c>
      <c r="Q962" s="9">
        <v>-11.592237000000001</v>
      </c>
      <c r="R962" s="9">
        <v>15.591398</v>
      </c>
      <c r="S962" s="9" t="s">
        <v>1059</v>
      </c>
      <c r="T962" s="9">
        <v>4476.5753850000001</v>
      </c>
      <c r="U962" s="9">
        <v>1263546.0110160001</v>
      </c>
      <c r="V962" t="s">
        <v>932</v>
      </c>
    </row>
    <row r="963" spans="1:22" x14ac:dyDescent="0.25">
      <c r="A963" s="70" t="e">
        <f>VLOOKUP(B963,'Lake Assessments'!$D$2:$E$52,2,0)</f>
        <v>#N/A</v>
      </c>
      <c r="B963">
        <v>73012800</v>
      </c>
      <c r="C963" t="s">
        <v>1596</v>
      </c>
      <c r="D963" t="s">
        <v>878</v>
      </c>
      <c r="E963" s="107">
        <v>42199</v>
      </c>
      <c r="F963" s="9">
        <v>12</v>
      </c>
      <c r="G963" s="9">
        <v>19.629909000000001</v>
      </c>
      <c r="H963" s="9">
        <v>-7.6923079999999997</v>
      </c>
      <c r="I963" s="9">
        <v>4.9727759999999996</v>
      </c>
      <c r="J963" s="9">
        <v>3</v>
      </c>
      <c r="K963" s="9">
        <v>12</v>
      </c>
      <c r="L963" s="9">
        <v>31</v>
      </c>
      <c r="M963" s="9">
        <v>19.629909000000001</v>
      </c>
      <c r="N963" s="9">
        <v>32.688164999999998</v>
      </c>
      <c r="O963" s="9">
        <v>-7.6923079999999997</v>
      </c>
      <c r="P963" s="9">
        <v>158.33333300000001</v>
      </c>
      <c r="Q963" s="9">
        <v>4.9727759999999996</v>
      </c>
      <c r="R963" s="9">
        <v>75.742822000000004</v>
      </c>
      <c r="S963" s="9" t="s">
        <v>1059</v>
      </c>
      <c r="T963" s="9">
        <v>7170.6218849999996</v>
      </c>
      <c r="U963" s="9">
        <v>954025.67009999999</v>
      </c>
      <c r="V963" t="s">
        <v>932</v>
      </c>
    </row>
    <row r="964" spans="1:22" x14ac:dyDescent="0.25">
      <c r="A964" s="70" t="e">
        <f>VLOOKUP(B964,'Lake Assessments'!$D$2:$E$52,2,0)</f>
        <v>#N/A</v>
      </c>
      <c r="B964">
        <v>73011700</v>
      </c>
      <c r="C964" t="s">
        <v>1597</v>
      </c>
      <c r="D964" t="s">
        <v>878</v>
      </c>
      <c r="E964" s="107">
        <v>42193</v>
      </c>
      <c r="F964" s="9">
        <v>13</v>
      </c>
      <c r="G964" s="9">
        <v>16.641006000000001</v>
      </c>
      <c r="H964" s="9">
        <v>0</v>
      </c>
      <c r="I964" s="9">
        <v>-11.010664</v>
      </c>
      <c r="J964" s="9">
        <v>3</v>
      </c>
      <c r="K964" s="9">
        <v>13</v>
      </c>
      <c r="L964" s="9">
        <v>27</v>
      </c>
      <c r="M964" s="9">
        <v>16.641006000000001</v>
      </c>
      <c r="N964" s="9">
        <v>31.176915000000001</v>
      </c>
      <c r="O964" s="9">
        <v>0</v>
      </c>
      <c r="P964" s="9">
        <v>125</v>
      </c>
      <c r="Q964" s="9">
        <v>-11.010664</v>
      </c>
      <c r="R964" s="9">
        <v>67.617819999999995</v>
      </c>
      <c r="S964" s="9" t="s">
        <v>1059</v>
      </c>
      <c r="T964" s="9">
        <v>7856.8041030000004</v>
      </c>
      <c r="U964" s="9">
        <v>1680558.9364189999</v>
      </c>
      <c r="V964" t="s">
        <v>935</v>
      </c>
    </row>
    <row r="965" spans="1:22" x14ac:dyDescent="0.25">
      <c r="A965" s="70" t="e">
        <f>VLOOKUP(B965,'Lake Assessments'!$D$2:$E$52,2,0)</f>
        <v>#N/A</v>
      </c>
      <c r="B965">
        <v>73016600</v>
      </c>
      <c r="C965" t="s">
        <v>1598</v>
      </c>
      <c r="D965" t="s">
        <v>878</v>
      </c>
      <c r="E965" s="107">
        <v>40378</v>
      </c>
      <c r="F965" s="9">
        <v>14</v>
      </c>
      <c r="G965" s="9">
        <v>20.579115999999999</v>
      </c>
      <c r="H965" s="9">
        <v>16.666667</v>
      </c>
      <c r="I965" s="9">
        <v>10.640407</v>
      </c>
      <c r="J965" s="9">
        <v>1</v>
      </c>
      <c r="K965" s="9">
        <v>14</v>
      </c>
      <c r="L965" s="9">
        <v>14</v>
      </c>
      <c r="M965" s="9">
        <v>20.579115999999999</v>
      </c>
      <c r="N965" s="9">
        <v>20.579115999999999</v>
      </c>
      <c r="O965" s="9">
        <v>16.666667</v>
      </c>
      <c r="P965" s="9">
        <v>16.666667</v>
      </c>
      <c r="Q965" s="9">
        <v>10.640407</v>
      </c>
      <c r="R965" s="9">
        <v>10.640407</v>
      </c>
      <c r="S965" s="9" t="s">
        <v>1059</v>
      </c>
      <c r="T965" s="9">
        <v>2244.9466040000002</v>
      </c>
      <c r="U965" s="9">
        <v>243339.52342400001</v>
      </c>
      <c r="V965" t="s">
        <v>935</v>
      </c>
    </row>
    <row r="966" spans="1:22" x14ac:dyDescent="0.25">
      <c r="A966" s="70" t="e">
        <f>VLOOKUP(B966,'Lake Assessments'!$D$2:$E$52,2,0)</f>
        <v>#N/A</v>
      </c>
      <c r="B966">
        <v>73009800</v>
      </c>
      <c r="C966" t="s">
        <v>1599</v>
      </c>
      <c r="D966" t="s">
        <v>878</v>
      </c>
      <c r="E966" s="107">
        <v>40371</v>
      </c>
      <c r="F966" s="9">
        <v>14</v>
      </c>
      <c r="G966" s="9">
        <v>20.579115999999999</v>
      </c>
      <c r="H966" s="9">
        <v>16.666667</v>
      </c>
      <c r="I966" s="9">
        <v>10.640407</v>
      </c>
      <c r="J966" s="9">
        <v>1</v>
      </c>
      <c r="K966" s="9">
        <v>14</v>
      </c>
      <c r="L966" s="9">
        <v>14</v>
      </c>
      <c r="M966" s="9">
        <v>20.579115999999999</v>
      </c>
      <c r="N966" s="9">
        <v>20.579115999999999</v>
      </c>
      <c r="O966" s="9">
        <v>16.666667</v>
      </c>
      <c r="P966" s="9">
        <v>16.666667</v>
      </c>
      <c r="Q966" s="9">
        <v>10.640407</v>
      </c>
      <c r="R966" s="9">
        <v>10.640407</v>
      </c>
      <c r="S966" s="9" t="s">
        <v>1059</v>
      </c>
      <c r="T966" s="9">
        <v>3856.0532699999999</v>
      </c>
      <c r="U966" s="9">
        <v>461735.78069400002</v>
      </c>
      <c r="V966" t="s">
        <v>935</v>
      </c>
    </row>
    <row r="967" spans="1:22" x14ac:dyDescent="0.25">
      <c r="A967" s="70" t="e">
        <f>VLOOKUP(B967,'Lake Assessments'!$D$2:$E$52,2,0)</f>
        <v>#N/A</v>
      </c>
      <c r="B967">
        <v>73009900</v>
      </c>
      <c r="C967" t="s">
        <v>1600</v>
      </c>
      <c r="D967" t="s">
        <v>878</v>
      </c>
      <c r="E967" s="107">
        <v>40373</v>
      </c>
      <c r="F967" s="9">
        <v>23</v>
      </c>
      <c r="G967" s="9">
        <v>30.026076</v>
      </c>
      <c r="H967" s="9">
        <v>91.666667000000004</v>
      </c>
      <c r="I967" s="9">
        <v>61.430514000000002</v>
      </c>
      <c r="J967" s="9">
        <v>1</v>
      </c>
      <c r="K967" s="9">
        <v>23</v>
      </c>
      <c r="L967" s="9">
        <v>23</v>
      </c>
      <c r="M967" s="9">
        <v>30.026076</v>
      </c>
      <c r="N967" s="9">
        <v>30.026076</v>
      </c>
      <c r="O967" s="9">
        <v>91.666667000000004</v>
      </c>
      <c r="P967" s="9">
        <v>91.666667000000004</v>
      </c>
      <c r="Q967" s="9">
        <v>61.430514000000002</v>
      </c>
      <c r="R967" s="9">
        <v>61.430514000000002</v>
      </c>
      <c r="S967" s="9" t="s">
        <v>1059</v>
      </c>
      <c r="T967" s="9">
        <v>1622.4154920000001</v>
      </c>
      <c r="U967" s="9">
        <v>107397.75761499999</v>
      </c>
      <c r="V967" t="s">
        <v>935</v>
      </c>
    </row>
    <row r="968" spans="1:22" x14ac:dyDescent="0.25">
      <c r="A968" s="70" t="e">
        <f>VLOOKUP(B968,'Lake Assessments'!$D$2:$E$52,2,0)</f>
        <v>#N/A</v>
      </c>
      <c r="B968">
        <v>73012200</v>
      </c>
      <c r="C968" t="s">
        <v>1601</v>
      </c>
      <c r="D968" t="s">
        <v>878</v>
      </c>
      <c r="E968" s="107">
        <v>42192</v>
      </c>
      <c r="F968" s="9">
        <v>11</v>
      </c>
      <c r="G968" s="9">
        <v>18.693702999999999</v>
      </c>
      <c r="H968" s="9">
        <v>-15.384615</v>
      </c>
      <c r="I968" s="9">
        <v>-3.3672000000000001E-2</v>
      </c>
      <c r="J968" s="9">
        <v>3</v>
      </c>
      <c r="K968" s="9">
        <v>11</v>
      </c>
      <c r="L968" s="9">
        <v>26</v>
      </c>
      <c r="M968" s="9">
        <v>18.693702999999999</v>
      </c>
      <c r="N968" s="9">
        <v>31.574698000000001</v>
      </c>
      <c r="O968" s="9">
        <v>-15.384615</v>
      </c>
      <c r="P968" s="9">
        <v>116.666667</v>
      </c>
      <c r="Q968" s="9">
        <v>-3.3672000000000001E-2</v>
      </c>
      <c r="R968" s="9">
        <v>69.756439999999998</v>
      </c>
      <c r="S968" s="9" t="s">
        <v>1059</v>
      </c>
      <c r="T968" s="9">
        <v>1922.716643</v>
      </c>
      <c r="U968" s="9">
        <v>162228.13978200001</v>
      </c>
      <c r="V968" t="s">
        <v>932</v>
      </c>
    </row>
    <row r="969" spans="1:22" x14ac:dyDescent="0.25">
      <c r="A969" s="70" t="e">
        <f>VLOOKUP(B969,'Lake Assessments'!$D$2:$E$52,2,0)</f>
        <v>#N/A</v>
      </c>
      <c r="B969">
        <v>49008100</v>
      </c>
      <c r="C969" t="s">
        <v>1509</v>
      </c>
      <c r="D969" t="s">
        <v>878</v>
      </c>
      <c r="E969" s="107">
        <v>41835</v>
      </c>
      <c r="F969" s="9">
        <v>21</v>
      </c>
      <c r="G969" s="9">
        <v>25.749711000000001</v>
      </c>
      <c r="H969" s="9">
        <v>61.538462000000003</v>
      </c>
      <c r="I969" s="9">
        <v>37.698990000000002</v>
      </c>
      <c r="J969" s="9">
        <v>3</v>
      </c>
      <c r="K969" s="9">
        <v>21</v>
      </c>
      <c r="L969" s="9">
        <v>37</v>
      </c>
      <c r="M969" s="9">
        <v>25.749711000000001</v>
      </c>
      <c r="N969" s="9">
        <v>37.811767000000003</v>
      </c>
      <c r="O969" s="9">
        <v>61.538462000000003</v>
      </c>
      <c r="P969" s="9">
        <v>208.33333300000001</v>
      </c>
      <c r="Q969" s="9">
        <v>37.698990000000002</v>
      </c>
      <c r="R969" s="9">
        <v>103.28907</v>
      </c>
      <c r="S969" s="9" t="s">
        <v>1059</v>
      </c>
      <c r="T969" s="9">
        <v>5317.1267189999999</v>
      </c>
      <c r="U969" s="9">
        <v>719033.97052800003</v>
      </c>
      <c r="V969" t="s">
        <v>935</v>
      </c>
    </row>
    <row r="970" spans="1:22" x14ac:dyDescent="0.25">
      <c r="A970" s="70" t="e">
        <f>VLOOKUP(B970,'Lake Assessments'!$D$2:$E$52,2,0)</f>
        <v>#N/A</v>
      </c>
      <c r="B970">
        <v>77000700</v>
      </c>
      <c r="C970" t="s">
        <v>1602</v>
      </c>
      <c r="D970" t="s">
        <v>878</v>
      </c>
      <c r="E970" s="107">
        <v>38572</v>
      </c>
      <c r="F970" s="9">
        <v>30</v>
      </c>
      <c r="G970" s="9">
        <v>33.776223999999999</v>
      </c>
      <c r="H970" s="9">
        <v>150</v>
      </c>
      <c r="I970" s="9">
        <v>81.592603999999994</v>
      </c>
      <c r="J970" s="9">
        <v>4</v>
      </c>
      <c r="K970" s="9">
        <v>22</v>
      </c>
      <c r="L970" s="9">
        <v>30</v>
      </c>
      <c r="M970" s="9">
        <v>27.289691999999999</v>
      </c>
      <c r="N970" s="9">
        <v>33.776223999999999</v>
      </c>
      <c r="O970" s="9">
        <v>69.230768999999995</v>
      </c>
      <c r="P970" s="9">
        <v>150</v>
      </c>
      <c r="Q970" s="9">
        <v>45.934179999999998</v>
      </c>
      <c r="R970" s="9">
        <v>81.592603999999994</v>
      </c>
      <c r="S970" s="9" t="s">
        <v>1059</v>
      </c>
      <c r="T970" s="9">
        <v>8392.3384029999997</v>
      </c>
      <c r="U970" s="9">
        <v>1090756.461538</v>
      </c>
      <c r="V970" t="s">
        <v>935</v>
      </c>
    </row>
    <row r="971" spans="1:22" x14ac:dyDescent="0.25">
      <c r="A971" s="70" t="e">
        <f>VLOOKUP(B971,'Lake Assessments'!$D$2:$E$52,2,0)</f>
        <v>#N/A</v>
      </c>
      <c r="B971">
        <v>77003400</v>
      </c>
      <c r="C971" t="s">
        <v>1321</v>
      </c>
      <c r="D971" t="s">
        <v>878</v>
      </c>
      <c r="E971" s="107">
        <v>38922</v>
      </c>
      <c r="F971" s="9">
        <v>23</v>
      </c>
      <c r="G971" s="9">
        <v>28.983504</v>
      </c>
      <c r="H971" s="9">
        <v>91.666667000000004</v>
      </c>
      <c r="I971" s="9">
        <v>55.825288</v>
      </c>
      <c r="J971" s="9">
        <v>3</v>
      </c>
      <c r="K971" s="9">
        <v>22</v>
      </c>
      <c r="L971" s="9">
        <v>26</v>
      </c>
      <c r="M971" s="9">
        <v>27.289691999999999</v>
      </c>
      <c r="N971" s="9">
        <v>31.770814000000001</v>
      </c>
      <c r="O971" s="9">
        <v>69.230768999999995</v>
      </c>
      <c r="P971" s="9">
        <v>116.666667</v>
      </c>
      <c r="Q971" s="9">
        <v>45.934179999999998</v>
      </c>
      <c r="R971" s="9">
        <v>70.810827000000003</v>
      </c>
      <c r="S971" s="9" t="s">
        <v>1059</v>
      </c>
      <c r="T971" s="9">
        <v>3799.7988989999999</v>
      </c>
      <c r="U971" s="9">
        <v>662045.95785600005</v>
      </c>
      <c r="V971" t="s">
        <v>935</v>
      </c>
    </row>
    <row r="972" spans="1:22" x14ac:dyDescent="0.25">
      <c r="A972" s="70" t="e">
        <f>VLOOKUP(B972,'Lake Assessments'!$D$2:$E$52,2,0)</f>
        <v>#N/A</v>
      </c>
      <c r="B972">
        <v>77002600</v>
      </c>
      <c r="C972" t="s">
        <v>1306</v>
      </c>
      <c r="D972" t="s">
        <v>878</v>
      </c>
      <c r="E972" s="107">
        <v>41113</v>
      </c>
      <c r="F972" s="9">
        <v>18</v>
      </c>
      <c r="G972" s="9">
        <v>23.570226000000002</v>
      </c>
      <c r="H972" s="9">
        <v>50</v>
      </c>
      <c r="I972" s="9">
        <v>26.721644999999999</v>
      </c>
      <c r="J972" s="9">
        <v>4</v>
      </c>
      <c r="K972" s="9">
        <v>16</v>
      </c>
      <c r="L972" s="9">
        <v>20</v>
      </c>
      <c r="M972" s="9">
        <v>22</v>
      </c>
      <c r="N972" s="9">
        <v>26.832816000000001</v>
      </c>
      <c r="O972" s="9">
        <v>30.769231000000001</v>
      </c>
      <c r="P972" s="9">
        <v>66.666667000000004</v>
      </c>
      <c r="Q972" s="9">
        <v>18.27957</v>
      </c>
      <c r="R972" s="9">
        <v>44.262450000000001</v>
      </c>
      <c r="S972" s="9" t="s">
        <v>1059</v>
      </c>
      <c r="T972" s="9">
        <v>3217.4183739999999</v>
      </c>
      <c r="U972" s="9">
        <v>523455.66023600003</v>
      </c>
      <c r="V972" t="s">
        <v>935</v>
      </c>
    </row>
    <row r="973" spans="1:22" x14ac:dyDescent="0.25">
      <c r="A973" s="70" t="e">
        <f>VLOOKUP(B973,'Lake Assessments'!$D$2:$E$52,2,0)</f>
        <v>#N/A</v>
      </c>
      <c r="B973">
        <v>73017700</v>
      </c>
      <c r="C973" t="s">
        <v>1603</v>
      </c>
      <c r="D973" t="s">
        <v>878</v>
      </c>
      <c r="E973" s="107">
        <v>41493</v>
      </c>
      <c r="F973" s="9">
        <v>6</v>
      </c>
      <c r="G973" s="9">
        <v>10.614456000000001</v>
      </c>
      <c r="H973" s="9">
        <v>-45.454545000000003</v>
      </c>
      <c r="I973" s="9">
        <v>-40.368226999999997</v>
      </c>
      <c r="J973" s="9">
        <v>1</v>
      </c>
      <c r="K973" s="9">
        <v>6</v>
      </c>
      <c r="L973" s="9">
        <v>6</v>
      </c>
      <c r="M973" s="9">
        <v>10.614456000000001</v>
      </c>
      <c r="N973" s="9">
        <v>10.614456000000001</v>
      </c>
      <c r="O973" s="9">
        <v>-45.454545000000003</v>
      </c>
      <c r="P973" s="9">
        <v>-45.454545000000003</v>
      </c>
      <c r="Q973" s="9">
        <v>-40.368226999999997</v>
      </c>
      <c r="R973" s="9">
        <v>-40.368226999999997</v>
      </c>
      <c r="S973" s="9" t="s">
        <v>1059</v>
      </c>
      <c r="T973" s="9">
        <v>2049.8274900000001</v>
      </c>
      <c r="U973" s="9">
        <v>285530.62473099999</v>
      </c>
      <c r="V973" t="s">
        <v>932</v>
      </c>
    </row>
    <row r="974" spans="1:22" x14ac:dyDescent="0.25">
      <c r="A974" s="70" t="e">
        <f>VLOOKUP(B974,'Lake Assessments'!$D$2:$E$52,2,0)</f>
        <v>#N/A</v>
      </c>
      <c r="B974">
        <v>77002500</v>
      </c>
      <c r="C974" t="s">
        <v>1098</v>
      </c>
      <c r="D974" t="s">
        <v>878</v>
      </c>
      <c r="E974" s="107">
        <v>40343</v>
      </c>
      <c r="F974" s="9">
        <v>17</v>
      </c>
      <c r="G974" s="9">
        <v>22.555813000000001</v>
      </c>
      <c r="H974" s="9">
        <v>41.666666999999997</v>
      </c>
      <c r="I974" s="9">
        <v>21.267813</v>
      </c>
      <c r="J974" s="9">
        <v>2</v>
      </c>
      <c r="K974" s="9">
        <v>15</v>
      </c>
      <c r="L974" s="9">
        <v>17</v>
      </c>
      <c r="M974" s="9">
        <v>21.430508</v>
      </c>
      <c r="N974" s="9">
        <v>22.555813000000001</v>
      </c>
      <c r="O974" s="9">
        <v>25</v>
      </c>
      <c r="P974" s="9">
        <v>41.666666999999997</v>
      </c>
      <c r="Q974" s="9">
        <v>15.217784</v>
      </c>
      <c r="R974" s="9">
        <v>21.267813</v>
      </c>
      <c r="S974" s="9" t="s">
        <v>1059</v>
      </c>
      <c r="T974" s="9">
        <v>1898.7144450000001</v>
      </c>
      <c r="U974" s="9">
        <v>216310.40677900001</v>
      </c>
      <c r="V974" t="s">
        <v>935</v>
      </c>
    </row>
    <row r="975" spans="1:22" x14ac:dyDescent="0.25">
      <c r="A975" s="70" t="e">
        <f>VLOOKUP(B975,'Lake Assessments'!$D$2:$E$52,2,0)</f>
        <v>#N/A</v>
      </c>
      <c r="B975">
        <v>49014000</v>
      </c>
      <c r="C975" t="s">
        <v>258</v>
      </c>
      <c r="D975" t="s">
        <v>878</v>
      </c>
      <c r="E975" s="107">
        <v>41835</v>
      </c>
      <c r="F975" s="9">
        <v>10</v>
      </c>
      <c r="G975" s="9">
        <v>17.708755</v>
      </c>
      <c r="H975" s="9">
        <v>-23.076923000000001</v>
      </c>
      <c r="I975" s="9">
        <v>-5.3007759999999999</v>
      </c>
      <c r="J975" s="9">
        <v>10</v>
      </c>
      <c r="K975" s="9">
        <v>10</v>
      </c>
      <c r="L975" s="9">
        <v>28</v>
      </c>
      <c r="M975" s="9">
        <v>17.708755</v>
      </c>
      <c r="N975" s="9">
        <v>33.638838</v>
      </c>
      <c r="O975" s="9">
        <v>-23.076923000000001</v>
      </c>
      <c r="P975" s="9">
        <v>133.33333300000001</v>
      </c>
      <c r="Q975" s="9">
        <v>-5.3007759999999999</v>
      </c>
      <c r="R975" s="9">
        <v>80.853967999999995</v>
      </c>
      <c r="S975" s="9" t="s">
        <v>1059</v>
      </c>
      <c r="T975" s="9">
        <v>5480.3473620000004</v>
      </c>
      <c r="U975" s="9">
        <v>953598.52032799996</v>
      </c>
      <c r="V975" t="s">
        <v>932</v>
      </c>
    </row>
    <row r="976" spans="1:22" x14ac:dyDescent="0.25">
      <c r="A976" s="70" t="e">
        <f>VLOOKUP(B976,'Lake Assessments'!$D$2:$E$52,2,0)</f>
        <v>#N/A</v>
      </c>
      <c r="B976">
        <v>77001800</v>
      </c>
      <c r="C976" t="s">
        <v>245</v>
      </c>
      <c r="D976" t="s">
        <v>878</v>
      </c>
      <c r="E976" s="107">
        <v>40711</v>
      </c>
      <c r="F976" s="9">
        <v>10</v>
      </c>
      <c r="G976" s="9">
        <v>18.024982999999999</v>
      </c>
      <c r="H976" s="9">
        <v>-9.0909089999999999</v>
      </c>
      <c r="I976" s="9">
        <v>1.2639480000000001</v>
      </c>
      <c r="J976" s="9">
        <v>2</v>
      </c>
      <c r="K976" s="9">
        <v>10</v>
      </c>
      <c r="L976" s="9">
        <v>11</v>
      </c>
      <c r="M976" s="9">
        <v>18.024982999999999</v>
      </c>
      <c r="N976" s="9">
        <v>19.598237000000001</v>
      </c>
      <c r="O976" s="9">
        <v>-9.0909089999999999</v>
      </c>
      <c r="P976" s="9">
        <v>0</v>
      </c>
      <c r="Q976" s="9">
        <v>1.2639480000000001</v>
      </c>
      <c r="R976" s="9">
        <v>10.102456999999999</v>
      </c>
      <c r="S976" s="9" t="s">
        <v>1059</v>
      </c>
      <c r="T976" s="9">
        <v>4167.3792860000003</v>
      </c>
      <c r="U976" s="9">
        <v>762681.08389500005</v>
      </c>
      <c r="V976" t="s">
        <v>932</v>
      </c>
    </row>
    <row r="977" spans="1:22" x14ac:dyDescent="0.25">
      <c r="A977" s="70" t="e">
        <f>VLOOKUP(B977,'Lake Assessments'!$D$2:$E$52,2,0)</f>
        <v>#N/A</v>
      </c>
      <c r="B977">
        <v>77001900</v>
      </c>
      <c r="C977" t="s">
        <v>1024</v>
      </c>
      <c r="D977" t="s">
        <v>878</v>
      </c>
      <c r="E977" s="107">
        <v>38903</v>
      </c>
      <c r="F977" s="9">
        <v>16</v>
      </c>
      <c r="G977" s="9">
        <v>21.75</v>
      </c>
      <c r="H977" s="9">
        <v>33.333333000000003</v>
      </c>
      <c r="I977" s="9">
        <v>16.935483999999999</v>
      </c>
      <c r="J977" s="9">
        <v>3</v>
      </c>
      <c r="K977" s="9">
        <v>16</v>
      </c>
      <c r="L977" s="9">
        <v>21</v>
      </c>
      <c r="M977" s="9">
        <v>21.75</v>
      </c>
      <c r="N977" s="9">
        <v>27.495453999999999</v>
      </c>
      <c r="O977" s="9">
        <v>33.333333000000003</v>
      </c>
      <c r="P977" s="9">
        <v>75</v>
      </c>
      <c r="Q977" s="9">
        <v>16.935483999999999</v>
      </c>
      <c r="R977" s="9">
        <v>47.825021999999997</v>
      </c>
      <c r="S977" s="9" t="s">
        <v>1059</v>
      </c>
      <c r="T977" s="9">
        <v>7275.1595040000002</v>
      </c>
      <c r="U977" s="9">
        <v>522458.74329100002</v>
      </c>
      <c r="V977" t="s">
        <v>935</v>
      </c>
    </row>
    <row r="978" spans="1:22" x14ac:dyDescent="0.25">
      <c r="A978" s="70" t="e">
        <f>VLOOKUP(B978,'Lake Assessments'!$D$2:$E$52,2,0)</f>
        <v>#N/A</v>
      </c>
      <c r="B978">
        <v>73016800</v>
      </c>
      <c r="C978" t="s">
        <v>1604</v>
      </c>
      <c r="D978" t="s">
        <v>878</v>
      </c>
      <c r="E978" s="107">
        <v>41121</v>
      </c>
      <c r="F978" s="9">
        <v>9</v>
      </c>
      <c r="G978" s="9">
        <v>15</v>
      </c>
      <c r="H978" s="9">
        <v>-18.181818</v>
      </c>
      <c r="I978" s="9">
        <v>-15.730337</v>
      </c>
      <c r="J978" s="9">
        <v>1</v>
      </c>
      <c r="K978" s="9">
        <v>9</v>
      </c>
      <c r="L978" s="9">
        <v>9</v>
      </c>
      <c r="M978" s="9">
        <v>15</v>
      </c>
      <c r="N978" s="9">
        <v>15</v>
      </c>
      <c r="O978" s="9">
        <v>-18.181818</v>
      </c>
      <c r="P978" s="9">
        <v>-18.181818</v>
      </c>
      <c r="Q978" s="9">
        <v>-15.730337</v>
      </c>
      <c r="R978" s="9">
        <v>-15.730337</v>
      </c>
      <c r="S978" s="9" t="s">
        <v>1059</v>
      </c>
      <c r="T978" s="9">
        <v>6088.4713920000004</v>
      </c>
      <c r="U978" s="9">
        <v>758682.95193600003</v>
      </c>
      <c r="V978" t="s">
        <v>932</v>
      </c>
    </row>
    <row r="979" spans="1:22" x14ac:dyDescent="0.25">
      <c r="A979" s="70" t="e">
        <f>VLOOKUP(B979,'Lake Assessments'!$D$2:$E$52,2,0)</f>
        <v>#N/A</v>
      </c>
      <c r="B979">
        <v>73018300</v>
      </c>
      <c r="C979" t="s">
        <v>1605</v>
      </c>
      <c r="D979" t="s">
        <v>878</v>
      </c>
      <c r="E979" s="107">
        <v>42199</v>
      </c>
      <c r="F979" s="9">
        <v>11</v>
      </c>
      <c r="G979" s="9">
        <v>18.693702999999999</v>
      </c>
      <c r="H979" s="9">
        <v>-15.384615</v>
      </c>
      <c r="I979" s="9">
        <v>-3.3672000000000001E-2</v>
      </c>
      <c r="J979" s="9">
        <v>3</v>
      </c>
      <c r="K979" s="9">
        <v>11</v>
      </c>
      <c r="L979" s="9">
        <v>15</v>
      </c>
      <c r="M979" s="9">
        <v>18.693702999999999</v>
      </c>
      <c r="N979" s="9">
        <v>20.397711999999999</v>
      </c>
      <c r="O979" s="9">
        <v>-15.384615</v>
      </c>
      <c r="P979" s="9">
        <v>25</v>
      </c>
      <c r="Q979" s="9">
        <v>-3.3672000000000001E-2</v>
      </c>
      <c r="R979" s="9">
        <v>9.6651199999999999</v>
      </c>
      <c r="S979" s="9" t="s">
        <v>1059</v>
      </c>
      <c r="T979" s="9">
        <v>2855.642499</v>
      </c>
      <c r="U979" s="9">
        <v>508140.04849700001</v>
      </c>
      <c r="V979" t="s">
        <v>932</v>
      </c>
    </row>
    <row r="980" spans="1:22" x14ac:dyDescent="0.25">
      <c r="A980" s="70" t="e">
        <f>VLOOKUP(B980,'Lake Assessments'!$D$2:$E$52,2,0)</f>
        <v>#N/A</v>
      </c>
      <c r="B980">
        <v>49009100</v>
      </c>
      <c r="C980" t="s">
        <v>1454</v>
      </c>
      <c r="D980" t="s">
        <v>878</v>
      </c>
      <c r="E980" s="107">
        <v>41463</v>
      </c>
      <c r="F980" s="9">
        <v>17</v>
      </c>
      <c r="G980" s="9">
        <v>26.678919</v>
      </c>
      <c r="H980" s="9">
        <v>54.545454999999997</v>
      </c>
      <c r="I980" s="9">
        <v>49.881565999999999</v>
      </c>
      <c r="J980" s="9">
        <v>1</v>
      </c>
      <c r="K980" s="9">
        <v>17</v>
      </c>
      <c r="L980" s="9">
        <v>17</v>
      </c>
      <c r="M980" s="9">
        <v>26.678919</v>
      </c>
      <c r="N980" s="9">
        <v>26.678919</v>
      </c>
      <c r="O980" s="9">
        <v>54.545454999999997</v>
      </c>
      <c r="P980" s="9">
        <v>54.545454999999997</v>
      </c>
      <c r="Q980" s="9">
        <v>49.881565999999999</v>
      </c>
      <c r="R980" s="9">
        <v>49.881565999999999</v>
      </c>
      <c r="S980" s="9" t="s">
        <v>1059</v>
      </c>
      <c r="T980" s="9">
        <v>1500.1041809999999</v>
      </c>
      <c r="U980" s="9">
        <v>56469.117264</v>
      </c>
      <c r="V980" t="s">
        <v>935</v>
      </c>
    </row>
    <row r="981" spans="1:22" x14ac:dyDescent="0.25">
      <c r="A981" s="70" t="e">
        <f>VLOOKUP(B981,'Lake Assessments'!$D$2:$E$52,2,0)</f>
        <v>#N/A</v>
      </c>
      <c r="B981">
        <v>77002900</v>
      </c>
      <c r="C981" t="s">
        <v>1606</v>
      </c>
      <c r="D981" t="s">
        <v>878</v>
      </c>
      <c r="E981" s="107">
        <v>39664</v>
      </c>
      <c r="F981" s="9">
        <v>19</v>
      </c>
      <c r="G981" s="9">
        <v>25.235731000000001</v>
      </c>
      <c r="H981" s="9">
        <v>58.333333000000003</v>
      </c>
      <c r="I981" s="9">
        <v>35.675972000000002</v>
      </c>
      <c r="J981" s="9">
        <v>3</v>
      </c>
      <c r="K981" s="9">
        <v>14</v>
      </c>
      <c r="L981" s="9">
        <v>19</v>
      </c>
      <c r="M981" s="9">
        <v>18.708286999999999</v>
      </c>
      <c r="N981" s="9">
        <v>25.235731000000001</v>
      </c>
      <c r="O981" s="9">
        <v>7.6923079999999997</v>
      </c>
      <c r="P981" s="9">
        <v>58.333333000000003</v>
      </c>
      <c r="Q981" s="9">
        <v>4.4315E-2</v>
      </c>
      <c r="R981" s="9">
        <v>35.675972000000002</v>
      </c>
      <c r="S981" s="9" t="s">
        <v>1059</v>
      </c>
      <c r="T981" s="9">
        <v>2176.6950670000001</v>
      </c>
      <c r="U981" s="9">
        <v>248170.82238</v>
      </c>
      <c r="V981" t="s">
        <v>935</v>
      </c>
    </row>
    <row r="982" spans="1:22" x14ac:dyDescent="0.25">
      <c r="A982" s="70" t="e">
        <f>VLOOKUP(B982,'Lake Assessments'!$D$2:$E$52,2,0)</f>
        <v>#N/A</v>
      </c>
      <c r="B982">
        <v>73019900</v>
      </c>
      <c r="C982" t="s">
        <v>1140</v>
      </c>
      <c r="D982" t="s">
        <v>878</v>
      </c>
      <c r="E982" s="107">
        <v>40751</v>
      </c>
      <c r="F982" s="9">
        <v>1</v>
      </c>
      <c r="G982" s="9">
        <v>3</v>
      </c>
      <c r="H982" s="9">
        <v>-90.909091000000004</v>
      </c>
      <c r="I982" s="9">
        <v>-83.146067000000002</v>
      </c>
      <c r="J982" s="9">
        <v>2</v>
      </c>
      <c r="K982" s="9">
        <v>1</v>
      </c>
      <c r="L982" s="9">
        <v>10</v>
      </c>
      <c r="M982" s="9">
        <v>3</v>
      </c>
      <c r="N982" s="9">
        <v>17.708755</v>
      </c>
      <c r="O982" s="9">
        <v>-90.909091000000004</v>
      </c>
      <c r="P982" s="9">
        <v>-9.0909089999999999</v>
      </c>
      <c r="Q982" s="9">
        <v>-83.146067000000002</v>
      </c>
      <c r="R982" s="9">
        <v>-0.51261299999999999</v>
      </c>
      <c r="S982" s="9" t="s">
        <v>1059</v>
      </c>
      <c r="T982" s="9">
        <v>4347.573316</v>
      </c>
      <c r="U982" s="9">
        <v>846974.32167099998</v>
      </c>
      <c r="V982" t="s">
        <v>932</v>
      </c>
    </row>
    <row r="983" spans="1:22" x14ac:dyDescent="0.25">
      <c r="A983" s="70" t="e">
        <f>VLOOKUP(B983,'Lake Assessments'!$D$2:$E$52,2,0)</f>
        <v>#N/A</v>
      </c>
      <c r="B983">
        <v>73021700</v>
      </c>
      <c r="C983" t="s">
        <v>1607</v>
      </c>
      <c r="D983" t="s">
        <v>878</v>
      </c>
      <c r="E983" s="107">
        <v>41493</v>
      </c>
      <c r="F983" s="9">
        <v>10</v>
      </c>
      <c r="G983" s="9">
        <v>17.392527000000001</v>
      </c>
      <c r="H983" s="9">
        <v>-9.0909089999999999</v>
      </c>
      <c r="I983" s="9">
        <v>-2.2891729999999999</v>
      </c>
      <c r="J983" s="9">
        <v>1</v>
      </c>
      <c r="K983" s="9">
        <v>10</v>
      </c>
      <c r="L983" s="9">
        <v>10</v>
      </c>
      <c r="M983" s="9">
        <v>17.392527000000001</v>
      </c>
      <c r="N983" s="9">
        <v>17.392527000000001</v>
      </c>
      <c r="O983" s="9">
        <v>-9.0909089999999999</v>
      </c>
      <c r="P983" s="9">
        <v>-9.0909089999999999</v>
      </c>
      <c r="Q983" s="9">
        <v>-2.2891729999999999</v>
      </c>
      <c r="R983" s="9">
        <v>-2.2891729999999999</v>
      </c>
      <c r="S983" s="9" t="s">
        <v>1059</v>
      </c>
      <c r="T983" s="9">
        <v>2266.7577179999998</v>
      </c>
      <c r="U983" s="9">
        <v>285398.81023</v>
      </c>
      <c r="V983" t="s">
        <v>932</v>
      </c>
    </row>
    <row r="984" spans="1:22" x14ac:dyDescent="0.25">
      <c r="A984" s="70" t="e">
        <f>VLOOKUP(B984,'Lake Assessments'!$D$2:$E$52,2,0)</f>
        <v>#N/A</v>
      </c>
      <c r="B984">
        <v>73015900</v>
      </c>
      <c r="C984" t="s">
        <v>1370</v>
      </c>
      <c r="D984" t="s">
        <v>878</v>
      </c>
      <c r="E984" s="107">
        <v>42206</v>
      </c>
      <c r="F984" s="9">
        <v>9</v>
      </c>
      <c r="G984" s="9">
        <v>16</v>
      </c>
      <c r="H984" s="9">
        <v>-30.769231000000001</v>
      </c>
      <c r="I984" s="9">
        <v>-14.438503000000001</v>
      </c>
      <c r="J984" s="9">
        <v>3</v>
      </c>
      <c r="K984" s="9">
        <v>9</v>
      </c>
      <c r="L984" s="9">
        <v>24</v>
      </c>
      <c r="M984" s="9">
        <v>16</v>
      </c>
      <c r="N984" s="9">
        <v>27.965008000000001</v>
      </c>
      <c r="O984" s="9">
        <v>-30.769231000000001</v>
      </c>
      <c r="P984" s="9">
        <v>100</v>
      </c>
      <c r="Q984" s="9">
        <v>-14.438503000000001</v>
      </c>
      <c r="R984" s="9">
        <v>50.349505000000001</v>
      </c>
      <c r="S984" s="9" t="s">
        <v>1059</v>
      </c>
      <c r="T984" s="9">
        <v>12116.906297</v>
      </c>
      <c r="U984" s="9">
        <v>1852147.6274920001</v>
      </c>
      <c r="V984" t="s">
        <v>932</v>
      </c>
    </row>
    <row r="985" spans="1:22" x14ac:dyDescent="0.25">
      <c r="A985" s="70" t="e">
        <f>VLOOKUP(B985,'Lake Assessments'!$D$2:$E$52,2,0)</f>
        <v>#N/A</v>
      </c>
      <c r="B985">
        <v>73020400</v>
      </c>
      <c r="C985" t="s">
        <v>1608</v>
      </c>
      <c r="D985" t="s">
        <v>878</v>
      </c>
      <c r="E985" s="107">
        <v>40707</v>
      </c>
      <c r="F985" s="9">
        <v>10</v>
      </c>
      <c r="G985" s="9">
        <v>18.34121</v>
      </c>
      <c r="H985" s="9">
        <v>-9.0909089999999999</v>
      </c>
      <c r="I985" s="9">
        <v>3.040508</v>
      </c>
      <c r="J985" s="9">
        <v>1</v>
      </c>
      <c r="K985" s="9">
        <v>10</v>
      </c>
      <c r="L985" s="9">
        <v>10</v>
      </c>
      <c r="M985" s="9">
        <v>18.34121</v>
      </c>
      <c r="N985" s="9">
        <v>18.34121</v>
      </c>
      <c r="O985" s="9">
        <v>-9.0909089999999999</v>
      </c>
      <c r="P985" s="9">
        <v>-9.0909089999999999</v>
      </c>
      <c r="Q985" s="9">
        <v>3.040508</v>
      </c>
      <c r="R985" s="9">
        <v>3.040508</v>
      </c>
      <c r="S985" s="9" t="s">
        <v>1059</v>
      </c>
      <c r="T985" s="9">
        <v>2145.788634</v>
      </c>
      <c r="U985" s="9">
        <v>184369.569724</v>
      </c>
      <c r="V985" t="s">
        <v>932</v>
      </c>
    </row>
    <row r="986" spans="1:22" x14ac:dyDescent="0.25">
      <c r="A986" s="70" t="e">
        <f>VLOOKUP(B986,'Lake Assessments'!$D$2:$E$52,2,0)</f>
        <v>#N/A</v>
      </c>
      <c r="B986">
        <v>77010300</v>
      </c>
      <c r="C986" t="s">
        <v>1609</v>
      </c>
      <c r="D986" t="s">
        <v>878</v>
      </c>
      <c r="E986" s="107">
        <v>41079</v>
      </c>
      <c r="F986" s="9">
        <v>4</v>
      </c>
      <c r="G986" s="9">
        <v>8.5</v>
      </c>
      <c r="H986" s="9">
        <v>-63.636364</v>
      </c>
      <c r="I986" s="9">
        <v>-52.247191000000001</v>
      </c>
      <c r="J986" s="9">
        <v>2</v>
      </c>
      <c r="K986" s="9">
        <v>4</v>
      </c>
      <c r="L986" s="9">
        <v>15</v>
      </c>
      <c r="M986" s="9">
        <v>8.5</v>
      </c>
      <c r="N986" s="9">
        <v>19.623116</v>
      </c>
      <c r="O986" s="9">
        <v>-63.636364</v>
      </c>
      <c r="P986" s="9">
        <v>25</v>
      </c>
      <c r="Q986" s="9">
        <v>-52.247191000000001</v>
      </c>
      <c r="R986" s="9">
        <v>9.6263439999999996</v>
      </c>
      <c r="S986" s="9" t="s">
        <v>1059</v>
      </c>
      <c r="T986" s="9">
        <v>2868.9109939999998</v>
      </c>
      <c r="U986" s="9">
        <v>286515.85129299999</v>
      </c>
      <c r="V986" t="s">
        <v>932</v>
      </c>
    </row>
    <row r="987" spans="1:22" x14ac:dyDescent="0.25">
      <c r="A987" s="70" t="e">
        <f>VLOOKUP(B987,'Lake Assessments'!$D$2:$E$52,2,0)</f>
        <v>#N/A</v>
      </c>
      <c r="B987">
        <v>77001000</v>
      </c>
      <c r="C987" t="s">
        <v>1019</v>
      </c>
      <c r="D987" t="s">
        <v>878</v>
      </c>
      <c r="E987" s="107">
        <v>39629</v>
      </c>
      <c r="F987" s="9">
        <v>24</v>
      </c>
      <c r="G987" s="9">
        <v>28.169132000000001</v>
      </c>
      <c r="H987" s="9">
        <v>100</v>
      </c>
      <c r="I987" s="9">
        <v>51.446945999999997</v>
      </c>
      <c r="J987" s="9">
        <v>2</v>
      </c>
      <c r="K987" s="9">
        <v>18</v>
      </c>
      <c r="L987" s="9">
        <v>24</v>
      </c>
      <c r="M987" s="9">
        <v>25.455843999999999</v>
      </c>
      <c r="N987" s="9">
        <v>28.169132000000001</v>
      </c>
      <c r="O987" s="9">
        <v>50</v>
      </c>
      <c r="P987" s="9">
        <v>100</v>
      </c>
      <c r="Q987" s="9">
        <v>36.859377000000002</v>
      </c>
      <c r="R987" s="9">
        <v>51.446945999999997</v>
      </c>
      <c r="S987" s="9" t="s">
        <v>1059</v>
      </c>
      <c r="T987" s="9">
        <v>2849.7282169999999</v>
      </c>
      <c r="U987" s="9">
        <v>381836.56691400002</v>
      </c>
      <c r="V987" t="s">
        <v>935</v>
      </c>
    </row>
    <row r="988" spans="1:22" x14ac:dyDescent="0.25">
      <c r="A988" s="70" t="e">
        <f>VLOOKUP(B988,'Lake Assessments'!$D$2:$E$52,2,0)</f>
        <v>#N/A</v>
      </c>
      <c r="B988">
        <v>77012000</v>
      </c>
      <c r="C988" t="s">
        <v>1376</v>
      </c>
      <c r="D988" t="s">
        <v>878</v>
      </c>
      <c r="E988" s="107">
        <v>38894</v>
      </c>
      <c r="F988" s="9">
        <v>26</v>
      </c>
      <c r="G988" s="9">
        <v>31.182465000000001</v>
      </c>
      <c r="H988" s="9">
        <v>116.666667</v>
      </c>
      <c r="I988" s="9">
        <v>67.647664000000006</v>
      </c>
      <c r="J988" s="9">
        <v>3</v>
      </c>
      <c r="K988" s="9">
        <v>19</v>
      </c>
      <c r="L988" s="9">
        <v>26</v>
      </c>
      <c r="M988" s="9">
        <v>24.547484000000001</v>
      </c>
      <c r="N988" s="9">
        <v>31.182465000000001</v>
      </c>
      <c r="O988" s="9">
        <v>46.153846000000001</v>
      </c>
      <c r="P988" s="9">
        <v>116.666667</v>
      </c>
      <c r="Q988" s="9">
        <v>31.269964999999999</v>
      </c>
      <c r="R988" s="9">
        <v>67.647664000000006</v>
      </c>
      <c r="S988" s="9" t="s">
        <v>1059</v>
      </c>
      <c r="T988" s="9">
        <v>3593.3466109999999</v>
      </c>
      <c r="U988" s="9">
        <v>584050.83459600003</v>
      </c>
      <c r="V988" t="s">
        <v>935</v>
      </c>
    </row>
    <row r="989" spans="1:22" x14ac:dyDescent="0.25">
      <c r="A989" s="70" t="e">
        <f>VLOOKUP(B989,'Lake Assessments'!$D$2:$E$52,2,0)</f>
        <v>#N/A</v>
      </c>
      <c r="B989">
        <v>73023100</v>
      </c>
      <c r="C989" t="s">
        <v>615</v>
      </c>
      <c r="D989" t="s">
        <v>878</v>
      </c>
      <c r="E989" s="107">
        <v>42179</v>
      </c>
      <c r="F989" s="9">
        <v>13</v>
      </c>
      <c r="G989" s="9">
        <v>18.027756</v>
      </c>
      <c r="H989" s="9">
        <v>0</v>
      </c>
      <c r="I989" s="9">
        <v>-3.5948859999999998</v>
      </c>
      <c r="J989" s="9">
        <v>3</v>
      </c>
      <c r="K989" s="9">
        <v>13</v>
      </c>
      <c r="L989" s="9">
        <v>16</v>
      </c>
      <c r="M989" s="9">
        <v>18.027756</v>
      </c>
      <c r="N989" s="9">
        <v>22.25</v>
      </c>
      <c r="O989" s="9">
        <v>0</v>
      </c>
      <c r="P989" s="9">
        <v>33.333333000000003</v>
      </c>
      <c r="Q989" s="9">
        <v>-3.5948859999999998</v>
      </c>
      <c r="R989" s="9">
        <v>19.623656</v>
      </c>
      <c r="S989" s="9" t="s">
        <v>1059</v>
      </c>
      <c r="T989" s="9">
        <v>4962.0064789999997</v>
      </c>
      <c r="U989" s="9">
        <v>373576.73831799999</v>
      </c>
      <c r="V989" t="s">
        <v>935</v>
      </c>
    </row>
    <row r="990" spans="1:22" x14ac:dyDescent="0.25">
      <c r="A990" s="70" t="e">
        <f>VLOOKUP(B990,'Lake Assessments'!$D$2:$E$52,2,0)</f>
        <v>#N/A</v>
      </c>
      <c r="B990">
        <v>77010200</v>
      </c>
      <c r="C990" t="s">
        <v>879</v>
      </c>
      <c r="D990" t="s">
        <v>878</v>
      </c>
      <c r="E990" s="107">
        <v>37803</v>
      </c>
      <c r="F990" s="9">
        <v>24</v>
      </c>
      <c r="G990" s="9">
        <v>28.169132000000001</v>
      </c>
      <c r="H990" s="9">
        <v>100</v>
      </c>
      <c r="I990" s="9">
        <v>57.369453</v>
      </c>
      <c r="J990" s="9">
        <v>1</v>
      </c>
      <c r="K990" s="9">
        <v>24</v>
      </c>
      <c r="L990" s="9">
        <v>24</v>
      </c>
      <c r="M990" s="9">
        <v>28.169132000000001</v>
      </c>
      <c r="N990" s="9">
        <v>28.169132000000001</v>
      </c>
      <c r="O990" s="9">
        <v>100</v>
      </c>
      <c r="P990" s="9">
        <v>100</v>
      </c>
      <c r="Q990" s="9">
        <v>57.369453</v>
      </c>
      <c r="R990" s="9">
        <v>57.369453</v>
      </c>
      <c r="S990" s="9" t="s">
        <v>1059</v>
      </c>
      <c r="T990" s="9">
        <v>1565.702188</v>
      </c>
      <c r="U990" s="9">
        <v>71711.265429000006</v>
      </c>
      <c r="V990" t="s">
        <v>935</v>
      </c>
    </row>
    <row r="991" spans="1:22" x14ac:dyDescent="0.25">
      <c r="A991" s="70" t="e">
        <f>VLOOKUP(B991,'Lake Assessments'!$D$2:$E$52,2,0)</f>
        <v>#N/A</v>
      </c>
      <c r="B991">
        <v>77002700</v>
      </c>
      <c r="C991" t="s">
        <v>615</v>
      </c>
      <c r="D991" t="s">
        <v>878</v>
      </c>
      <c r="E991" s="107">
        <v>38187</v>
      </c>
      <c r="F991" s="9">
        <v>27</v>
      </c>
      <c r="G991" s="9">
        <v>30.407114</v>
      </c>
      <c r="H991" s="9">
        <v>125</v>
      </c>
      <c r="I991" s="9">
        <v>63.479107999999997</v>
      </c>
      <c r="J991" s="9">
        <v>3</v>
      </c>
      <c r="K991" s="9">
        <v>20</v>
      </c>
      <c r="L991" s="9">
        <v>27</v>
      </c>
      <c r="M991" s="9">
        <v>26.832816000000001</v>
      </c>
      <c r="N991" s="9">
        <v>30.407114</v>
      </c>
      <c r="O991" s="9">
        <v>66.666667000000004</v>
      </c>
      <c r="P991" s="9">
        <v>125</v>
      </c>
      <c r="Q991" s="9">
        <v>44.262450000000001</v>
      </c>
      <c r="R991" s="9">
        <v>63.479107999999997</v>
      </c>
      <c r="S991" s="9" t="s">
        <v>1059</v>
      </c>
      <c r="T991" s="9">
        <v>6478.2329309999996</v>
      </c>
      <c r="U991" s="9">
        <v>1605285.2884889999</v>
      </c>
      <c r="V991" t="s">
        <v>935</v>
      </c>
    </row>
    <row r="992" spans="1:22" x14ac:dyDescent="0.25">
      <c r="A992" s="70" t="e">
        <f>VLOOKUP(B992,'Lake Assessments'!$D$2:$E$52,2,0)</f>
        <v>#N/A</v>
      </c>
      <c r="B992">
        <v>73022600</v>
      </c>
      <c r="C992" t="s">
        <v>258</v>
      </c>
      <c r="D992" t="s">
        <v>878</v>
      </c>
      <c r="E992" s="107">
        <v>42179</v>
      </c>
      <c r="F992" s="9">
        <v>8</v>
      </c>
      <c r="G992" s="9">
        <v>13.788582</v>
      </c>
      <c r="H992" s="9">
        <v>-38.461537999999997</v>
      </c>
      <c r="I992" s="9">
        <v>-26.264265999999999</v>
      </c>
      <c r="J992" s="9">
        <v>4</v>
      </c>
      <c r="K992" s="9">
        <v>8</v>
      </c>
      <c r="L992" s="9">
        <v>25</v>
      </c>
      <c r="M992" s="9">
        <v>13.788582</v>
      </c>
      <c r="N992" s="9">
        <v>29.817561000000001</v>
      </c>
      <c r="O992" s="9">
        <v>-38.461537999999997</v>
      </c>
      <c r="P992" s="9">
        <v>92.307692000000003</v>
      </c>
      <c r="Q992" s="9">
        <v>-26.264265999999999</v>
      </c>
      <c r="R992" s="9">
        <v>60.309469</v>
      </c>
      <c r="S992" s="9" t="s">
        <v>1059</v>
      </c>
      <c r="T992" s="9">
        <v>5936.2238859999998</v>
      </c>
      <c r="U992" s="9">
        <v>382468.67261800001</v>
      </c>
      <c r="V992" t="s">
        <v>932</v>
      </c>
    </row>
    <row r="993" spans="1:22" x14ac:dyDescent="0.25">
      <c r="A993" s="70" t="e">
        <f>VLOOKUP(B993,'Lake Assessments'!$D$2:$E$52,2,0)</f>
        <v>#N/A</v>
      </c>
      <c r="B993">
        <v>73024900</v>
      </c>
      <c r="C993" t="s">
        <v>1610</v>
      </c>
      <c r="D993" t="s">
        <v>878</v>
      </c>
      <c r="E993" s="107">
        <v>42185</v>
      </c>
      <c r="F993" s="9">
        <v>5</v>
      </c>
      <c r="G993" s="9">
        <v>7.6026309999999997</v>
      </c>
      <c r="H993" s="9">
        <v>-61.538462000000003</v>
      </c>
      <c r="I993" s="9">
        <v>-59.344219000000002</v>
      </c>
      <c r="J993" s="9">
        <v>2</v>
      </c>
      <c r="K993" s="9">
        <v>5</v>
      </c>
      <c r="L993" s="9">
        <v>22</v>
      </c>
      <c r="M993" s="9">
        <v>7.6026309999999997</v>
      </c>
      <c r="N993" s="9">
        <v>25.370885000000001</v>
      </c>
      <c r="O993" s="9">
        <v>-61.538462000000003</v>
      </c>
      <c r="P993" s="9">
        <v>83.333332999999996</v>
      </c>
      <c r="Q993" s="9">
        <v>-59.344219000000002</v>
      </c>
      <c r="R993" s="9">
        <v>36.402608999999998</v>
      </c>
      <c r="S993" s="9" t="s">
        <v>1059</v>
      </c>
      <c r="T993" s="9">
        <v>3194.5727670000001</v>
      </c>
      <c r="U993" s="9">
        <v>344991.88868099998</v>
      </c>
      <c r="V993" t="s">
        <v>932</v>
      </c>
    </row>
    <row r="994" spans="1:22" x14ac:dyDescent="0.25">
      <c r="A994" s="70" t="e">
        <f>VLOOKUP(B994,'Lake Assessments'!$D$2:$E$52,2,0)</f>
        <v>#N/A</v>
      </c>
      <c r="B994">
        <v>77002200</v>
      </c>
      <c r="C994" t="s">
        <v>1611</v>
      </c>
      <c r="D994" t="s">
        <v>878</v>
      </c>
      <c r="E994" s="107">
        <v>37802</v>
      </c>
      <c r="F994" s="9">
        <v>22</v>
      </c>
      <c r="G994" s="9">
        <v>25.797287000000001</v>
      </c>
      <c r="H994" s="9">
        <v>69.230768999999995</v>
      </c>
      <c r="I994" s="9">
        <v>37.953404999999997</v>
      </c>
      <c r="J994" s="9">
        <v>1</v>
      </c>
      <c r="K994" s="9">
        <v>22</v>
      </c>
      <c r="L994" s="9">
        <v>22</v>
      </c>
      <c r="M994" s="9">
        <v>25.797287000000001</v>
      </c>
      <c r="N994" s="9">
        <v>25.797287000000001</v>
      </c>
      <c r="O994" s="9">
        <v>69.230768999999995</v>
      </c>
      <c r="P994" s="9">
        <v>69.230768999999995</v>
      </c>
      <c r="Q994" s="9">
        <v>37.953404999999997</v>
      </c>
      <c r="R994" s="9">
        <v>37.953404999999997</v>
      </c>
      <c r="S994" s="9" t="s">
        <v>1059</v>
      </c>
      <c r="T994" s="9">
        <v>2866.1100860000001</v>
      </c>
      <c r="U994" s="9">
        <v>382515.22043699998</v>
      </c>
      <c r="V994" t="s">
        <v>935</v>
      </c>
    </row>
    <row r="995" spans="1:22" x14ac:dyDescent="0.25">
      <c r="A995" s="70" t="e">
        <f>VLOOKUP(B995,'Lake Assessments'!$D$2:$E$52,2,0)</f>
        <v>#N/A</v>
      </c>
      <c r="B995">
        <v>77010600</v>
      </c>
      <c r="C995" t="s">
        <v>1612</v>
      </c>
      <c r="D995" t="s">
        <v>878</v>
      </c>
      <c r="E995" s="107">
        <v>41533</v>
      </c>
      <c r="F995" s="9">
        <v>15</v>
      </c>
      <c r="G995" s="9">
        <v>24.270696000000001</v>
      </c>
      <c r="H995" s="9">
        <v>36.363636</v>
      </c>
      <c r="I995" s="9">
        <v>36.352223000000002</v>
      </c>
      <c r="J995" s="9">
        <v>1</v>
      </c>
      <c r="K995" s="9">
        <v>15</v>
      </c>
      <c r="L995" s="9">
        <v>15</v>
      </c>
      <c r="M995" s="9">
        <v>24.270696000000001</v>
      </c>
      <c r="N995" s="9">
        <v>24.270696000000001</v>
      </c>
      <c r="O995" s="9">
        <v>36.363636</v>
      </c>
      <c r="P995" s="9">
        <v>36.363636</v>
      </c>
      <c r="Q995" s="9">
        <v>36.352223000000002</v>
      </c>
      <c r="R995" s="9">
        <v>36.352223000000002</v>
      </c>
      <c r="S995" s="9" t="s">
        <v>1059</v>
      </c>
      <c r="T995" s="9">
        <v>4722.7749780000004</v>
      </c>
      <c r="U995" s="9">
        <v>406411.09223399998</v>
      </c>
      <c r="V995" t="s">
        <v>935</v>
      </c>
    </row>
    <row r="996" spans="1:22" x14ac:dyDescent="0.25">
      <c r="A996" s="70" t="e">
        <f>VLOOKUP(B996,'Lake Assessments'!$D$2:$E$52,2,0)</f>
        <v>#N/A</v>
      </c>
      <c r="B996">
        <v>77010500</v>
      </c>
      <c r="C996" t="s">
        <v>1613</v>
      </c>
      <c r="D996" t="s">
        <v>878</v>
      </c>
      <c r="E996" s="107">
        <v>39988</v>
      </c>
      <c r="F996" s="9">
        <v>8</v>
      </c>
      <c r="G996" s="9">
        <v>17.324116</v>
      </c>
      <c r="H996" s="9">
        <v>-33.333333000000003</v>
      </c>
      <c r="I996" s="9">
        <v>-6.859591</v>
      </c>
      <c r="J996" s="9">
        <v>3</v>
      </c>
      <c r="K996" s="9">
        <v>8</v>
      </c>
      <c r="L996" s="9">
        <v>17</v>
      </c>
      <c r="M996" s="9">
        <v>17.324116</v>
      </c>
      <c r="N996" s="9">
        <v>23.040883999999998</v>
      </c>
      <c r="O996" s="9">
        <v>-33.333333000000003</v>
      </c>
      <c r="P996" s="9">
        <v>41.666666999999997</v>
      </c>
      <c r="Q996" s="9">
        <v>-6.859591</v>
      </c>
      <c r="R996" s="9">
        <v>23.875722</v>
      </c>
      <c r="S996" s="9" t="s">
        <v>1059</v>
      </c>
      <c r="T996" s="9">
        <v>4294.4768039999999</v>
      </c>
      <c r="U996" s="9">
        <v>820127.48100799997</v>
      </c>
      <c r="V996" t="s">
        <v>932</v>
      </c>
    </row>
    <row r="997" spans="1:22" x14ac:dyDescent="0.25">
      <c r="A997" s="70" t="e">
        <f>VLOOKUP(B997,'Lake Assessments'!$D$2:$E$52,2,0)</f>
        <v>#N/A</v>
      </c>
      <c r="B997">
        <v>73025100</v>
      </c>
      <c r="C997" t="s">
        <v>1614</v>
      </c>
      <c r="D997" t="s">
        <v>878</v>
      </c>
      <c r="E997" s="107">
        <v>40696</v>
      </c>
      <c r="F997" s="9">
        <v>6</v>
      </c>
      <c r="G997" s="9">
        <v>12.655697</v>
      </c>
      <c r="H997" s="9">
        <v>-45.454545000000003</v>
      </c>
      <c r="I997" s="9">
        <v>-28.900579</v>
      </c>
      <c r="J997" s="9">
        <v>1</v>
      </c>
      <c r="K997" s="9">
        <v>6</v>
      </c>
      <c r="L997" s="9">
        <v>6</v>
      </c>
      <c r="M997" s="9">
        <v>12.655697</v>
      </c>
      <c r="N997" s="9">
        <v>12.655697</v>
      </c>
      <c r="O997" s="9">
        <v>-45.454545000000003</v>
      </c>
      <c r="P997" s="9">
        <v>-45.454545000000003</v>
      </c>
      <c r="Q997" s="9">
        <v>-28.900579</v>
      </c>
      <c r="R997" s="9">
        <v>-28.900579</v>
      </c>
      <c r="S997" s="9" t="s">
        <v>1059</v>
      </c>
      <c r="T997" s="9">
        <v>5668.51037</v>
      </c>
      <c r="U997" s="9">
        <v>292639.70725400001</v>
      </c>
      <c r="V997" t="s">
        <v>932</v>
      </c>
    </row>
    <row r="998" spans="1:22" x14ac:dyDescent="0.25">
      <c r="A998" s="70" t="e">
        <f>VLOOKUP(B998,'Lake Assessments'!$D$2:$E$52,2,0)</f>
        <v>#N/A</v>
      </c>
      <c r="B998">
        <v>73023300</v>
      </c>
      <c r="C998" t="s">
        <v>1615</v>
      </c>
      <c r="D998" t="s">
        <v>878</v>
      </c>
      <c r="E998" s="107">
        <v>42191</v>
      </c>
      <c r="F998" s="9">
        <v>8</v>
      </c>
      <c r="G998" s="9">
        <v>15.556349000000001</v>
      </c>
      <c r="H998" s="9">
        <v>-33.333333000000003</v>
      </c>
      <c r="I998" s="9">
        <v>-16.363714000000002</v>
      </c>
      <c r="J998" s="9">
        <v>5</v>
      </c>
      <c r="K998" s="9">
        <v>8</v>
      </c>
      <c r="L998" s="9">
        <v>22</v>
      </c>
      <c r="M998" s="9">
        <v>15.556349000000001</v>
      </c>
      <c r="N998" s="9">
        <v>27.713671999999999</v>
      </c>
      <c r="O998" s="9">
        <v>-33.333333000000003</v>
      </c>
      <c r="P998" s="9">
        <v>75</v>
      </c>
      <c r="Q998" s="9">
        <v>-16.363714000000002</v>
      </c>
      <c r="R998" s="9">
        <v>48.998237000000003</v>
      </c>
      <c r="S998" s="9" t="s">
        <v>1059</v>
      </c>
      <c r="T998" s="9">
        <v>5042.3066930000005</v>
      </c>
      <c r="U998" s="9">
        <v>824987.45140000002</v>
      </c>
      <c r="V998" t="s">
        <v>932</v>
      </c>
    </row>
    <row r="999" spans="1:22" x14ac:dyDescent="0.25">
      <c r="A999" s="70" t="e">
        <f>VLOOKUP(B999,'Lake Assessments'!$D$2:$E$52,2,0)</f>
        <v>#N/A</v>
      </c>
      <c r="B999">
        <v>73021000</v>
      </c>
      <c r="C999" t="s">
        <v>1616</v>
      </c>
      <c r="D999" t="s">
        <v>878</v>
      </c>
      <c r="E999" s="107">
        <v>40746</v>
      </c>
      <c r="F999" s="9">
        <v>7</v>
      </c>
      <c r="G999" s="9">
        <v>14.36265</v>
      </c>
      <c r="H999" s="9">
        <v>-36.363636</v>
      </c>
      <c r="I999" s="9">
        <v>-19.310955</v>
      </c>
      <c r="J999" s="9">
        <v>1</v>
      </c>
      <c r="K999" s="9">
        <v>7</v>
      </c>
      <c r="L999" s="9">
        <v>7</v>
      </c>
      <c r="M999" s="9">
        <v>14.36265</v>
      </c>
      <c r="N999" s="9">
        <v>14.36265</v>
      </c>
      <c r="O999" s="9">
        <v>-36.363636</v>
      </c>
      <c r="P999" s="9">
        <v>-36.363636</v>
      </c>
      <c r="Q999" s="9">
        <v>-19.310955</v>
      </c>
      <c r="R999" s="9">
        <v>-19.310955</v>
      </c>
      <c r="S999" s="9" t="s">
        <v>1059</v>
      </c>
      <c r="T999" s="9">
        <v>2705.8951809999999</v>
      </c>
      <c r="U999" s="9">
        <v>277595.627056</v>
      </c>
      <c r="V999" t="s">
        <v>932</v>
      </c>
    </row>
    <row r="1000" spans="1:22" x14ac:dyDescent="0.25">
      <c r="A1000" s="70" t="e">
        <f>VLOOKUP(B1000,'Lake Assessments'!$D$2:$E$52,2,0)</f>
        <v>#N/A</v>
      </c>
      <c r="B1000">
        <v>73021500</v>
      </c>
      <c r="C1000" t="s">
        <v>1128</v>
      </c>
      <c r="D1000" t="s">
        <v>878</v>
      </c>
      <c r="E1000" s="107">
        <v>37062</v>
      </c>
      <c r="F1000" s="9">
        <v>21</v>
      </c>
      <c r="G1000" s="9">
        <v>25.749711000000001</v>
      </c>
      <c r="H1000" s="9">
        <v>75</v>
      </c>
      <c r="I1000" s="9">
        <v>38.439306999999999</v>
      </c>
      <c r="J1000" s="9">
        <v>1</v>
      </c>
      <c r="K1000" s="9">
        <v>21</v>
      </c>
      <c r="L1000" s="9">
        <v>21</v>
      </c>
      <c r="M1000" s="9">
        <v>25.749711000000001</v>
      </c>
      <c r="N1000" s="9">
        <v>25.749711000000001</v>
      </c>
      <c r="O1000" s="9">
        <v>75</v>
      </c>
      <c r="P1000" s="9">
        <v>75</v>
      </c>
      <c r="Q1000" s="9">
        <v>38.439306999999999</v>
      </c>
      <c r="R1000" s="9">
        <v>38.439306999999999</v>
      </c>
      <c r="S1000" s="9" t="s">
        <v>1059</v>
      </c>
      <c r="T1000" s="9">
        <v>2974.1912990000001</v>
      </c>
      <c r="U1000" s="9">
        <v>392859.61161099997</v>
      </c>
      <c r="V1000" t="s">
        <v>935</v>
      </c>
    </row>
    <row r="1001" spans="1:22" x14ac:dyDescent="0.25">
      <c r="A1001" s="70" t="e">
        <f>VLOOKUP(B1001,'Lake Assessments'!$D$2:$E$52,2,0)</f>
        <v>#N/A</v>
      </c>
      <c r="B1001">
        <v>77002100</v>
      </c>
      <c r="C1001" t="s">
        <v>1403</v>
      </c>
      <c r="D1001" t="s">
        <v>878</v>
      </c>
      <c r="E1001" s="107">
        <v>35289</v>
      </c>
      <c r="F1001" s="9">
        <v>14</v>
      </c>
      <c r="G1001" s="9">
        <v>23.518989000000001</v>
      </c>
      <c r="H1001" s="9">
        <v>16.666667</v>
      </c>
      <c r="I1001" s="9">
        <v>26.446179000000001</v>
      </c>
      <c r="J1001" s="9">
        <v>1</v>
      </c>
      <c r="K1001" s="9">
        <v>14</v>
      </c>
      <c r="L1001" s="9">
        <v>14</v>
      </c>
      <c r="M1001" s="9">
        <v>23.518989000000001</v>
      </c>
      <c r="N1001" s="9">
        <v>23.518989000000001</v>
      </c>
      <c r="O1001" s="9">
        <v>16.666667</v>
      </c>
      <c r="P1001" s="9">
        <v>16.666667</v>
      </c>
      <c r="Q1001" s="9">
        <v>26.446179000000001</v>
      </c>
      <c r="R1001" s="9">
        <v>26.446179000000001</v>
      </c>
      <c r="S1001" s="9" t="s">
        <v>1059</v>
      </c>
      <c r="T1001" s="9">
        <v>6057.5646230000002</v>
      </c>
      <c r="U1001" s="9">
        <v>487685.259403</v>
      </c>
      <c r="V1001" t="s">
        <v>935</v>
      </c>
    </row>
    <row r="1002" spans="1:22" x14ac:dyDescent="0.25">
      <c r="A1002" s="70" t="e">
        <f>VLOOKUP(B1002,'Lake Assessments'!$D$2:$E$52,2,0)</f>
        <v>#N/A</v>
      </c>
      <c r="B1002">
        <v>77008400</v>
      </c>
      <c r="C1002" t="s">
        <v>1617</v>
      </c>
      <c r="D1002" t="s">
        <v>878</v>
      </c>
      <c r="E1002" s="107">
        <v>39300</v>
      </c>
      <c r="F1002" s="9">
        <v>34</v>
      </c>
      <c r="G1002" s="9">
        <v>36.357700000000001</v>
      </c>
      <c r="H1002" s="9">
        <v>183.33333300000001</v>
      </c>
      <c r="I1002" s="9">
        <v>95.471506000000005</v>
      </c>
      <c r="J1002" s="9">
        <v>3</v>
      </c>
      <c r="K1002" s="9">
        <v>22</v>
      </c>
      <c r="L1002" s="9">
        <v>34</v>
      </c>
      <c r="M1002" s="9">
        <v>28.142495</v>
      </c>
      <c r="N1002" s="9">
        <v>36.357700000000001</v>
      </c>
      <c r="O1002" s="9">
        <v>69.230768999999995</v>
      </c>
      <c r="P1002" s="9">
        <v>183.33333300000001</v>
      </c>
      <c r="Q1002" s="9">
        <v>50.494622999999997</v>
      </c>
      <c r="R1002" s="9">
        <v>95.471506000000005</v>
      </c>
      <c r="S1002" s="9" t="s">
        <v>1059</v>
      </c>
      <c r="T1002" s="9">
        <v>24552.175848999999</v>
      </c>
      <c r="U1002" s="9">
        <v>8546466.4820169993</v>
      </c>
      <c r="V1002" t="s">
        <v>935</v>
      </c>
    </row>
    <row r="1003" spans="1:22" x14ac:dyDescent="0.25">
      <c r="A1003" s="70" t="e">
        <f>VLOOKUP(B1003,'Lake Assessments'!$D$2:$E$52,2,0)</f>
        <v>#N/A</v>
      </c>
      <c r="B1003">
        <v>77008900</v>
      </c>
      <c r="C1003" t="s">
        <v>1618</v>
      </c>
      <c r="D1003" t="s">
        <v>878</v>
      </c>
      <c r="E1003" s="107">
        <v>42212</v>
      </c>
      <c r="F1003" s="9">
        <v>35</v>
      </c>
      <c r="G1003" s="9">
        <v>36.172601999999998</v>
      </c>
      <c r="H1003" s="9">
        <v>191.66666699999999</v>
      </c>
      <c r="I1003" s="9">
        <v>94.476354999999998</v>
      </c>
      <c r="J1003" s="9">
        <v>5</v>
      </c>
      <c r="K1003" s="9">
        <v>25</v>
      </c>
      <c r="L1003" s="9">
        <v>35</v>
      </c>
      <c r="M1003" s="9">
        <v>29</v>
      </c>
      <c r="N1003" s="9">
        <v>36.172601999999998</v>
      </c>
      <c r="O1003" s="9">
        <v>92.307692000000003</v>
      </c>
      <c r="P1003" s="9">
        <v>191.66666699999999</v>
      </c>
      <c r="Q1003" s="9">
        <v>55.080213999999998</v>
      </c>
      <c r="R1003" s="9">
        <v>94.476354999999998</v>
      </c>
      <c r="S1003" s="9" t="s">
        <v>1059</v>
      </c>
      <c r="T1003" s="9">
        <v>13849.894174999999</v>
      </c>
      <c r="U1003" s="9">
        <v>3397106.1661410001</v>
      </c>
      <c r="V1003" t="s">
        <v>935</v>
      </c>
    </row>
    <row r="1004" spans="1:22" x14ac:dyDescent="0.25">
      <c r="A1004" s="70" t="e">
        <f>VLOOKUP(B1004,'Lake Assessments'!$D$2:$E$52,2,0)</f>
        <v>#N/A</v>
      </c>
      <c r="B1004">
        <v>77002300</v>
      </c>
      <c r="C1004" t="s">
        <v>1305</v>
      </c>
      <c r="D1004" t="s">
        <v>878</v>
      </c>
      <c r="E1004" s="107">
        <v>39657</v>
      </c>
      <c r="F1004" s="9">
        <v>28</v>
      </c>
      <c r="G1004" s="9">
        <v>31.560033000000001</v>
      </c>
      <c r="H1004" s="9">
        <v>133.33333300000001</v>
      </c>
      <c r="I1004" s="9">
        <v>69.677599000000001</v>
      </c>
      <c r="J1004" s="9">
        <v>4</v>
      </c>
      <c r="K1004" s="9">
        <v>25</v>
      </c>
      <c r="L1004" s="9">
        <v>32</v>
      </c>
      <c r="M1004" s="9">
        <v>29.4</v>
      </c>
      <c r="N1004" s="9">
        <v>34.648232</v>
      </c>
      <c r="O1004" s="9">
        <v>92.307692000000003</v>
      </c>
      <c r="P1004" s="9">
        <v>166.66666699999999</v>
      </c>
      <c r="Q1004" s="9">
        <v>57.219251</v>
      </c>
      <c r="R1004" s="9">
        <v>86.280818999999994</v>
      </c>
      <c r="S1004" s="9" t="s">
        <v>1059</v>
      </c>
      <c r="T1004" s="9">
        <v>13049.389498</v>
      </c>
      <c r="U1004" s="9">
        <v>3589293.464007</v>
      </c>
      <c r="V1004" t="s">
        <v>935</v>
      </c>
    </row>
    <row r="1005" spans="1:22" x14ac:dyDescent="0.25">
      <c r="A1005" s="70" t="e">
        <f>VLOOKUP(B1005,'Lake Assessments'!$D$2:$E$52,2,0)</f>
        <v>#N/A</v>
      </c>
      <c r="B1005">
        <v>73024100</v>
      </c>
      <c r="C1005" t="s">
        <v>1619</v>
      </c>
      <c r="D1005" t="s">
        <v>878</v>
      </c>
      <c r="E1005" s="107">
        <v>42192</v>
      </c>
      <c r="F1005" s="9">
        <v>9</v>
      </c>
      <c r="G1005" s="9">
        <v>13.666667</v>
      </c>
      <c r="H1005" s="9">
        <v>-30.769231000000001</v>
      </c>
      <c r="I1005" s="9">
        <v>-26.916221</v>
      </c>
      <c r="J1005" s="9">
        <v>3</v>
      </c>
      <c r="K1005" s="9">
        <v>8</v>
      </c>
      <c r="L1005" s="9">
        <v>9</v>
      </c>
      <c r="M1005" s="9">
        <v>13.666667</v>
      </c>
      <c r="N1005" s="9">
        <v>14.495689</v>
      </c>
      <c r="O1005" s="9">
        <v>-33.333333000000003</v>
      </c>
      <c r="P1005" s="9">
        <v>-25</v>
      </c>
      <c r="Q1005" s="9">
        <v>-26.916221</v>
      </c>
      <c r="R1005" s="9">
        <v>-22.066188</v>
      </c>
      <c r="S1005" s="9" t="s">
        <v>1059</v>
      </c>
      <c r="T1005" s="9">
        <v>5464.0279680000003</v>
      </c>
      <c r="U1005" s="9">
        <v>384811.62548699998</v>
      </c>
      <c r="V1005" t="s">
        <v>932</v>
      </c>
    </row>
    <row r="1006" spans="1:22" x14ac:dyDescent="0.25">
      <c r="A1006" s="70" t="e">
        <f>VLOOKUP(B1006,'Lake Assessments'!$D$2:$E$52,2,0)</f>
        <v>#N/A</v>
      </c>
      <c r="B1006">
        <v>77001100</v>
      </c>
      <c r="C1006" t="s">
        <v>1620</v>
      </c>
      <c r="D1006" t="s">
        <v>878</v>
      </c>
      <c r="E1006" s="107">
        <v>40759</v>
      </c>
      <c r="F1006" s="9">
        <v>15</v>
      </c>
      <c r="G1006" s="9">
        <v>23.754297999999999</v>
      </c>
      <c r="H1006" s="9">
        <v>36.363636</v>
      </c>
      <c r="I1006" s="9">
        <v>33.451112000000002</v>
      </c>
      <c r="J1006" s="9">
        <v>2</v>
      </c>
      <c r="K1006" s="9">
        <v>6</v>
      </c>
      <c r="L1006" s="9">
        <v>15</v>
      </c>
      <c r="M1006" s="9">
        <v>15.921683</v>
      </c>
      <c r="N1006" s="9">
        <v>23.754297999999999</v>
      </c>
      <c r="O1006" s="9">
        <v>-45.454545000000003</v>
      </c>
      <c r="P1006" s="9">
        <v>36.363636</v>
      </c>
      <c r="Q1006" s="9">
        <v>-10.552341</v>
      </c>
      <c r="R1006" s="9">
        <v>33.451112000000002</v>
      </c>
      <c r="S1006" s="9" t="s">
        <v>1059</v>
      </c>
      <c r="T1006" s="9">
        <v>3237.2305959999999</v>
      </c>
      <c r="U1006" s="9">
        <v>201109.68575199999</v>
      </c>
      <c r="V1006" t="s">
        <v>935</v>
      </c>
    </row>
    <row r="1007" spans="1:22" x14ac:dyDescent="0.25">
      <c r="A1007" s="70" t="e">
        <f>VLOOKUP(B1007,'Lake Assessments'!$D$2:$E$52,2,0)</f>
        <v>#N/A</v>
      </c>
      <c r="B1007">
        <v>73023700</v>
      </c>
      <c r="C1007" t="s">
        <v>1125</v>
      </c>
      <c r="D1007" t="s">
        <v>878</v>
      </c>
      <c r="E1007" s="107">
        <v>41547</v>
      </c>
      <c r="F1007" s="9">
        <v>8</v>
      </c>
      <c r="G1007" s="9">
        <v>15.556349000000001</v>
      </c>
      <c r="H1007" s="9">
        <v>-27.272727</v>
      </c>
      <c r="I1007" s="9">
        <v>-12.60478</v>
      </c>
      <c r="J1007" s="9">
        <v>1</v>
      </c>
      <c r="K1007" s="9">
        <v>8</v>
      </c>
      <c r="L1007" s="9">
        <v>8</v>
      </c>
      <c r="M1007" s="9">
        <v>15.556349000000001</v>
      </c>
      <c r="N1007" s="9">
        <v>15.556349000000001</v>
      </c>
      <c r="O1007" s="9">
        <v>-27.272727</v>
      </c>
      <c r="P1007" s="9">
        <v>-27.272727</v>
      </c>
      <c r="Q1007" s="9">
        <v>-12.60478</v>
      </c>
      <c r="R1007" s="9">
        <v>-12.60478</v>
      </c>
      <c r="S1007" s="9" t="s">
        <v>1059</v>
      </c>
      <c r="T1007" s="9">
        <v>6048.3074040000001</v>
      </c>
      <c r="U1007" s="9">
        <v>843367.643316</v>
      </c>
      <c r="V1007" t="s">
        <v>932</v>
      </c>
    </row>
    <row r="1008" spans="1:22" x14ac:dyDescent="0.25">
      <c r="A1008" s="70" t="e">
        <f>VLOOKUP(B1008,'Lake Assessments'!$D$2:$E$52,2,0)</f>
        <v>#N/A</v>
      </c>
      <c r="B1008">
        <v>77000900</v>
      </c>
      <c r="C1008" t="s">
        <v>1621</v>
      </c>
      <c r="D1008" t="s">
        <v>878</v>
      </c>
      <c r="E1008" s="107">
        <v>42208</v>
      </c>
      <c r="F1008" s="9">
        <v>11</v>
      </c>
      <c r="G1008" s="9">
        <v>17.789169000000001</v>
      </c>
      <c r="H1008" s="9">
        <v>0</v>
      </c>
      <c r="I1008" s="9">
        <v>-6.0845999999999997E-2</v>
      </c>
      <c r="J1008" s="9">
        <v>4</v>
      </c>
      <c r="K1008" s="9">
        <v>5</v>
      </c>
      <c r="L1008" s="9">
        <v>11</v>
      </c>
      <c r="M1008" s="9">
        <v>9.8386990000000001</v>
      </c>
      <c r="N1008" s="9">
        <v>17.789169000000001</v>
      </c>
      <c r="O1008" s="9">
        <v>-54.545454999999997</v>
      </c>
      <c r="P1008" s="9">
        <v>0</v>
      </c>
      <c r="Q1008" s="9">
        <v>-44.726410000000001</v>
      </c>
      <c r="R1008" s="9">
        <v>-6.0845999999999997E-2</v>
      </c>
      <c r="S1008" s="9" t="s">
        <v>1059</v>
      </c>
      <c r="T1008" s="9">
        <v>4337.1212729999997</v>
      </c>
      <c r="U1008" s="9">
        <v>1035085.17051</v>
      </c>
      <c r="V1008" t="s">
        <v>935</v>
      </c>
    </row>
    <row r="1009" spans="1:22" x14ac:dyDescent="0.25">
      <c r="A1009" s="70" t="e">
        <f>VLOOKUP(B1009,'Lake Assessments'!$D$2:$E$52,2,0)</f>
        <v>#N/A</v>
      </c>
      <c r="B1009">
        <v>77002400</v>
      </c>
      <c r="C1009" t="s">
        <v>1019</v>
      </c>
      <c r="D1009" t="s">
        <v>878</v>
      </c>
      <c r="E1009" s="107">
        <v>37804</v>
      </c>
      <c r="F1009" s="9">
        <v>23</v>
      </c>
      <c r="G1009" s="9">
        <v>26.898358999999999</v>
      </c>
      <c r="H1009" s="9">
        <v>76.923077000000006</v>
      </c>
      <c r="I1009" s="9">
        <v>43.841493999999997</v>
      </c>
      <c r="J1009" s="9">
        <v>1</v>
      </c>
      <c r="K1009" s="9">
        <v>23</v>
      </c>
      <c r="L1009" s="9">
        <v>23</v>
      </c>
      <c r="M1009" s="9">
        <v>26.898358999999999</v>
      </c>
      <c r="N1009" s="9">
        <v>26.898358999999999</v>
      </c>
      <c r="O1009" s="9">
        <v>76.923077000000006</v>
      </c>
      <c r="P1009" s="9">
        <v>76.923077000000006</v>
      </c>
      <c r="Q1009" s="9">
        <v>43.841493999999997</v>
      </c>
      <c r="R1009" s="9">
        <v>43.841493999999997</v>
      </c>
      <c r="S1009" s="9" t="s">
        <v>1059</v>
      </c>
      <c r="T1009" s="9">
        <v>3248.8440679999999</v>
      </c>
      <c r="U1009" s="9">
        <v>496332.13238600001</v>
      </c>
      <c r="V1009" t="s">
        <v>935</v>
      </c>
    </row>
    <row r="1010" spans="1:22" x14ac:dyDescent="0.25">
      <c r="A1010" s="70" t="e">
        <f>VLOOKUP(B1010,'Lake Assessments'!$D$2:$E$52,2,0)</f>
        <v>#N/A</v>
      </c>
      <c r="B1010">
        <v>73020800</v>
      </c>
      <c r="C1010" t="s">
        <v>1622</v>
      </c>
      <c r="D1010" t="s">
        <v>878</v>
      </c>
      <c r="E1010" s="107">
        <v>41498</v>
      </c>
      <c r="F1010" s="9">
        <v>2</v>
      </c>
      <c r="G1010" s="9">
        <v>6.3639609999999998</v>
      </c>
      <c r="H1010" s="9">
        <v>-83.333332999999996</v>
      </c>
      <c r="I1010" s="9">
        <v>-65.785156000000001</v>
      </c>
      <c r="J1010" s="9">
        <v>1</v>
      </c>
      <c r="K1010" s="9">
        <v>2</v>
      </c>
      <c r="L1010" s="9">
        <v>2</v>
      </c>
      <c r="M1010" s="9">
        <v>6.3639609999999998</v>
      </c>
      <c r="N1010" s="9">
        <v>6.3639609999999998</v>
      </c>
      <c r="O1010" s="9">
        <v>-83.333332999999996</v>
      </c>
      <c r="P1010" s="9">
        <v>-83.333332999999996</v>
      </c>
      <c r="Q1010" s="9">
        <v>-65.785156000000001</v>
      </c>
      <c r="R1010" s="9">
        <v>-65.785156000000001</v>
      </c>
      <c r="S1010" s="9" t="s">
        <v>1059</v>
      </c>
      <c r="T1010" s="9">
        <v>7545.6459720000003</v>
      </c>
      <c r="U1010" s="9">
        <v>1012539.633329</v>
      </c>
      <c r="V1010" t="s">
        <v>932</v>
      </c>
    </row>
    <row r="1011" spans="1:22" x14ac:dyDescent="0.25">
      <c r="A1011" s="70" t="e">
        <f>VLOOKUP(B1011,'Lake Assessments'!$D$2:$E$52,2,0)</f>
        <v>#N/A</v>
      </c>
      <c r="B1011">
        <v>77003200</v>
      </c>
      <c r="C1011" t="s">
        <v>1623</v>
      </c>
      <c r="D1011" t="s">
        <v>878</v>
      </c>
      <c r="E1011" s="107">
        <v>38593</v>
      </c>
      <c r="F1011" s="9">
        <v>25</v>
      </c>
      <c r="G1011" s="9">
        <v>30.2</v>
      </c>
      <c r="H1011" s="9">
        <v>108.333333</v>
      </c>
      <c r="I1011" s="9">
        <v>62.365591000000002</v>
      </c>
      <c r="J1011" s="9">
        <v>3</v>
      </c>
      <c r="K1011" s="9">
        <v>18</v>
      </c>
      <c r="L1011" s="9">
        <v>25</v>
      </c>
      <c r="M1011" s="9">
        <v>20.034692</v>
      </c>
      <c r="N1011" s="9">
        <v>30.618621999999998</v>
      </c>
      <c r="O1011" s="9">
        <v>38.461537999999997</v>
      </c>
      <c r="P1011" s="9">
        <v>108.333333</v>
      </c>
      <c r="Q1011" s="9">
        <v>7.137391</v>
      </c>
      <c r="R1011" s="9">
        <v>64.616246000000004</v>
      </c>
      <c r="S1011" s="9" t="s">
        <v>1059</v>
      </c>
      <c r="T1011" s="9">
        <v>5391.694348</v>
      </c>
      <c r="U1011" s="9">
        <v>703791.73832999996</v>
      </c>
      <c r="V1011" t="s">
        <v>935</v>
      </c>
    </row>
    <row r="1012" spans="1:22" x14ac:dyDescent="0.25">
      <c r="A1012" s="70" t="e">
        <f>VLOOKUP(B1012,'Lake Assessments'!$D$2:$E$52,2,0)</f>
        <v>#N/A</v>
      </c>
      <c r="B1012">
        <v>77015000</v>
      </c>
      <c r="C1012" t="s">
        <v>1624</v>
      </c>
      <c r="D1012" t="s">
        <v>878</v>
      </c>
      <c r="E1012" s="107">
        <v>42240</v>
      </c>
      <c r="F1012" s="9">
        <v>26</v>
      </c>
      <c r="G1012" s="9">
        <v>28.240722999999999</v>
      </c>
      <c r="H1012" s="9">
        <v>116.666667</v>
      </c>
      <c r="I1012" s="9">
        <v>51.831847000000003</v>
      </c>
      <c r="J1012" s="9">
        <v>3</v>
      </c>
      <c r="K1012" s="9">
        <v>21</v>
      </c>
      <c r="L1012" s="9">
        <v>28</v>
      </c>
      <c r="M1012" s="9">
        <v>24.440404000000001</v>
      </c>
      <c r="N1012" s="9">
        <v>31.937998</v>
      </c>
      <c r="O1012" s="9">
        <v>75</v>
      </c>
      <c r="P1012" s="9">
        <v>133.33333300000001</v>
      </c>
      <c r="Q1012" s="9">
        <v>31.400020000000001</v>
      </c>
      <c r="R1012" s="9">
        <v>71.709666999999996</v>
      </c>
      <c r="S1012" s="9" t="s">
        <v>1059</v>
      </c>
      <c r="T1012" s="9">
        <v>35937.503615000001</v>
      </c>
      <c r="U1012" s="9">
        <v>8602392.8038340006</v>
      </c>
      <c r="V1012" t="s">
        <v>935</v>
      </c>
    </row>
    <row r="1013" spans="1:22" x14ac:dyDescent="0.25">
      <c r="A1013" s="70" t="e">
        <f>VLOOKUP(B1013,'Lake Assessments'!$D$2:$E$52,2,0)</f>
        <v>#N/A</v>
      </c>
      <c r="B1013">
        <v>73027700</v>
      </c>
      <c r="C1013" t="s">
        <v>879</v>
      </c>
      <c r="D1013" t="s">
        <v>878</v>
      </c>
      <c r="E1013" s="107">
        <v>37826</v>
      </c>
      <c r="F1013" s="9">
        <v>10</v>
      </c>
      <c r="G1013" s="9">
        <v>17.392527000000001</v>
      </c>
      <c r="H1013" s="9">
        <v>-9.0909089999999999</v>
      </c>
      <c r="I1013" s="9">
        <v>-2.2891729999999999</v>
      </c>
      <c r="J1013" s="9">
        <v>1</v>
      </c>
      <c r="K1013" s="9">
        <v>10</v>
      </c>
      <c r="L1013" s="9">
        <v>10</v>
      </c>
      <c r="M1013" s="9">
        <v>17.392527000000001</v>
      </c>
      <c r="N1013" s="9">
        <v>17.392527000000001</v>
      </c>
      <c r="O1013" s="9">
        <v>-9.0909089999999999</v>
      </c>
      <c r="P1013" s="9">
        <v>-9.0909089999999999</v>
      </c>
      <c r="Q1013" s="9">
        <v>-2.2891729999999999</v>
      </c>
      <c r="R1013" s="9">
        <v>-2.2891729999999999</v>
      </c>
      <c r="S1013" s="9" t="s">
        <v>1059</v>
      </c>
      <c r="T1013" s="9">
        <v>1238.3278499999999</v>
      </c>
      <c r="U1013" s="9">
        <v>91996.036649000001</v>
      </c>
      <c r="V1013" t="s">
        <v>932</v>
      </c>
    </row>
    <row r="1014" spans="1:22" x14ac:dyDescent="0.25">
      <c r="A1014" s="70" t="e">
        <f>VLOOKUP(B1014,'Lake Assessments'!$D$2:$E$52,2,0)</f>
        <v>#N/A</v>
      </c>
      <c r="B1014">
        <v>77014800</v>
      </c>
      <c r="C1014" t="s">
        <v>1625</v>
      </c>
      <c r="D1014" t="s">
        <v>878</v>
      </c>
      <c r="E1014" s="107">
        <v>37805</v>
      </c>
      <c r="F1014" s="9">
        <v>17</v>
      </c>
      <c r="G1014" s="9">
        <v>25.951312000000001</v>
      </c>
      <c r="H1014" s="9">
        <v>41.666666999999997</v>
      </c>
      <c r="I1014" s="9">
        <v>44.979396000000001</v>
      </c>
      <c r="J1014" s="9">
        <v>1</v>
      </c>
      <c r="K1014" s="9">
        <v>17</v>
      </c>
      <c r="L1014" s="9">
        <v>17</v>
      </c>
      <c r="M1014" s="9">
        <v>25.951312000000001</v>
      </c>
      <c r="N1014" s="9">
        <v>25.951312000000001</v>
      </c>
      <c r="O1014" s="9">
        <v>41.666666999999997</v>
      </c>
      <c r="P1014" s="9">
        <v>41.666666999999997</v>
      </c>
      <c r="Q1014" s="9">
        <v>44.979396000000001</v>
      </c>
      <c r="R1014" s="9">
        <v>44.979396000000001</v>
      </c>
      <c r="S1014" s="9" t="s">
        <v>1059</v>
      </c>
      <c r="T1014" s="9">
        <v>1149.5438329999999</v>
      </c>
      <c r="U1014" s="9">
        <v>55101.033234000002</v>
      </c>
      <c r="V1014" t="s">
        <v>935</v>
      </c>
    </row>
    <row r="1015" spans="1:22" x14ac:dyDescent="0.25">
      <c r="A1015" s="70" t="e">
        <f>VLOOKUP(B1015,'Lake Assessments'!$D$2:$E$52,2,0)</f>
        <v>#N/A</v>
      </c>
      <c r="B1015">
        <v>77025900</v>
      </c>
      <c r="C1015" t="s">
        <v>879</v>
      </c>
      <c r="D1015" t="s">
        <v>941</v>
      </c>
      <c r="E1015" s="107">
        <v>37852</v>
      </c>
      <c r="F1015" s="9">
        <v>13</v>
      </c>
      <c r="G1015" s="9">
        <v>21.355958000000001</v>
      </c>
      <c r="H1015" s="9">
        <v>18.181818</v>
      </c>
      <c r="I1015" s="9">
        <v>19.97729</v>
      </c>
      <c r="J1015" s="9">
        <v>1</v>
      </c>
      <c r="K1015" s="9">
        <v>13</v>
      </c>
      <c r="L1015" s="9">
        <v>13</v>
      </c>
      <c r="M1015" s="9">
        <v>21.355958000000001</v>
      </c>
      <c r="N1015" s="9">
        <v>21.355958000000001</v>
      </c>
      <c r="O1015" s="9">
        <v>18.181818</v>
      </c>
      <c r="P1015" s="9">
        <v>18.181818</v>
      </c>
      <c r="Q1015" s="9">
        <v>19.97729</v>
      </c>
      <c r="R1015" s="9">
        <v>19.97729</v>
      </c>
      <c r="S1015" s="9" t="s">
        <v>1059</v>
      </c>
      <c r="T1015" s="9">
        <v>2086.4929900000002</v>
      </c>
      <c r="U1015" s="9">
        <v>163691.24844</v>
      </c>
      <c r="V1015" t="s">
        <v>935</v>
      </c>
    </row>
    <row r="1016" spans="1:22" x14ac:dyDescent="0.25">
      <c r="A1016" s="70" t="e">
        <f>VLOOKUP(B1016,'Lake Assessments'!$D$2:$E$52,2,0)</f>
        <v>#N/A</v>
      </c>
      <c r="B1016">
        <v>77016000</v>
      </c>
      <c r="C1016" t="s">
        <v>258</v>
      </c>
      <c r="D1016" t="s">
        <v>878</v>
      </c>
      <c r="E1016" s="107">
        <v>40035</v>
      </c>
      <c r="F1016" s="9">
        <v>28</v>
      </c>
      <c r="G1016" s="9">
        <v>30.804105</v>
      </c>
      <c r="H1016" s="9">
        <v>133.33333300000001</v>
      </c>
      <c r="I1016" s="9">
        <v>65.613465000000005</v>
      </c>
      <c r="J1016" s="9">
        <v>2</v>
      </c>
      <c r="K1016" s="9">
        <v>26</v>
      </c>
      <c r="L1016" s="9">
        <v>28</v>
      </c>
      <c r="M1016" s="9">
        <v>28.632956</v>
      </c>
      <c r="N1016" s="9">
        <v>30.804105</v>
      </c>
      <c r="O1016" s="9">
        <v>116.666667</v>
      </c>
      <c r="P1016" s="9">
        <v>133.33333300000001</v>
      </c>
      <c r="Q1016" s="9">
        <v>53.940621999999998</v>
      </c>
      <c r="R1016" s="9">
        <v>65.613465000000005</v>
      </c>
      <c r="S1016" s="9" t="s">
        <v>1059</v>
      </c>
      <c r="T1016" s="9">
        <v>3257.7705059999998</v>
      </c>
      <c r="U1016" s="9">
        <v>561163.89907199994</v>
      </c>
      <c r="V1016" t="s">
        <v>935</v>
      </c>
    </row>
    <row r="1017" spans="1:22" x14ac:dyDescent="0.25">
      <c r="A1017" s="70" t="e">
        <f>VLOOKUP(B1017,'Lake Assessments'!$D$2:$E$52,2,0)</f>
        <v>#N/A</v>
      </c>
      <c r="B1017">
        <v>77035700</v>
      </c>
      <c r="C1017" t="s">
        <v>615</v>
      </c>
      <c r="D1017" t="s">
        <v>878</v>
      </c>
      <c r="E1017" s="107">
        <v>40021</v>
      </c>
      <c r="F1017" s="9">
        <v>13</v>
      </c>
      <c r="G1017" s="9">
        <v>18.859807</v>
      </c>
      <c r="H1017" s="9">
        <v>8.3333329999999997</v>
      </c>
      <c r="I1017" s="9">
        <v>1.3968100000000001</v>
      </c>
      <c r="J1017" s="9">
        <v>2</v>
      </c>
      <c r="K1017" s="9">
        <v>13</v>
      </c>
      <c r="L1017" s="9">
        <v>23</v>
      </c>
      <c r="M1017" s="9">
        <v>18.859807</v>
      </c>
      <c r="N1017" s="9">
        <v>27.940930999999999</v>
      </c>
      <c r="O1017" s="9">
        <v>8.3333329999999997</v>
      </c>
      <c r="P1017" s="9">
        <v>91.666667000000004</v>
      </c>
      <c r="Q1017" s="9">
        <v>1.3968100000000001</v>
      </c>
      <c r="R1017" s="9">
        <v>50.220061999999999</v>
      </c>
      <c r="S1017" s="9" t="s">
        <v>1059</v>
      </c>
      <c r="T1017" s="9">
        <v>4280.6424450000004</v>
      </c>
      <c r="U1017" s="9">
        <v>419877.96559799998</v>
      </c>
      <c r="V1017" t="s">
        <v>935</v>
      </c>
    </row>
    <row r="1018" spans="1:22" x14ac:dyDescent="0.25">
      <c r="A1018" s="70" t="e">
        <f>VLOOKUP(B1018,'Lake Assessments'!$D$2:$E$52,2,0)</f>
        <v>#N/A</v>
      </c>
      <c r="B1018">
        <v>73027400</v>
      </c>
      <c r="C1018" t="s">
        <v>879</v>
      </c>
      <c r="D1018" t="s">
        <v>878</v>
      </c>
      <c r="E1018" s="107">
        <v>40763</v>
      </c>
      <c r="F1018" s="9">
        <v>8</v>
      </c>
      <c r="G1018" s="9">
        <v>16.263456000000001</v>
      </c>
      <c r="H1018" s="9">
        <v>-27.272727</v>
      </c>
      <c r="I1018" s="9">
        <v>-8.6322700000000001</v>
      </c>
      <c r="J1018" s="9">
        <v>1</v>
      </c>
      <c r="K1018" s="9">
        <v>8</v>
      </c>
      <c r="L1018" s="9">
        <v>8</v>
      </c>
      <c r="M1018" s="9">
        <v>16.263456000000001</v>
      </c>
      <c r="N1018" s="9">
        <v>16.263456000000001</v>
      </c>
      <c r="O1018" s="9">
        <v>-27.272727</v>
      </c>
      <c r="P1018" s="9">
        <v>-27.272727</v>
      </c>
      <c r="Q1018" s="9">
        <v>-8.6322700000000001</v>
      </c>
      <c r="R1018" s="9">
        <v>-8.6322700000000001</v>
      </c>
      <c r="S1018" s="9" t="s">
        <v>1059</v>
      </c>
      <c r="T1018" s="9">
        <v>2251.1820870000001</v>
      </c>
      <c r="U1018" s="9">
        <v>207836.464737</v>
      </c>
      <c r="V1018" t="s">
        <v>932</v>
      </c>
    </row>
    <row r="1019" spans="1:22" x14ac:dyDescent="0.25">
      <c r="A1019" s="70" t="e">
        <f>VLOOKUP(B1019,'Lake Assessments'!$D$2:$E$52,2,0)</f>
        <v>#N/A</v>
      </c>
      <c r="B1019">
        <v>77016400</v>
      </c>
      <c r="C1019" t="s">
        <v>1626</v>
      </c>
      <c r="D1019" t="s">
        <v>878</v>
      </c>
      <c r="E1019" s="107">
        <v>40042</v>
      </c>
      <c r="F1019" s="9">
        <v>15</v>
      </c>
      <c r="G1019" s="9">
        <v>21.430508</v>
      </c>
      <c r="H1019" s="9">
        <v>25</v>
      </c>
      <c r="I1019" s="9">
        <v>15.217784</v>
      </c>
      <c r="J1019" s="9">
        <v>2</v>
      </c>
      <c r="K1019" s="9">
        <v>15</v>
      </c>
      <c r="L1019" s="9">
        <v>24</v>
      </c>
      <c r="M1019" s="9">
        <v>21.430508</v>
      </c>
      <c r="N1019" s="9">
        <v>28.169132000000001</v>
      </c>
      <c r="O1019" s="9">
        <v>25</v>
      </c>
      <c r="P1019" s="9">
        <v>100</v>
      </c>
      <c r="Q1019" s="9">
        <v>15.217784</v>
      </c>
      <c r="R1019" s="9">
        <v>51.446945999999997</v>
      </c>
      <c r="S1019" s="9" t="s">
        <v>1059</v>
      </c>
      <c r="T1019" s="9">
        <v>6481.4706100000003</v>
      </c>
      <c r="U1019" s="9">
        <v>1122869.4969329999</v>
      </c>
      <c r="V1019" t="s">
        <v>935</v>
      </c>
    </row>
    <row r="1020" spans="1:22" x14ac:dyDescent="0.25">
      <c r="A1020" s="70" t="e">
        <f>VLOOKUP(B1020,'Lake Assessments'!$D$2:$E$52,2,0)</f>
        <v>#N/A</v>
      </c>
      <c r="B1020">
        <v>77015400</v>
      </c>
      <c r="C1020" t="s">
        <v>1627</v>
      </c>
      <c r="D1020" t="s">
        <v>878</v>
      </c>
      <c r="E1020" s="107">
        <v>42198</v>
      </c>
      <c r="F1020" s="9">
        <v>26</v>
      </c>
      <c r="G1020" s="9">
        <v>29.221304</v>
      </c>
      <c r="H1020" s="9">
        <v>116.666667</v>
      </c>
      <c r="I1020" s="9">
        <v>57.103785999999999</v>
      </c>
      <c r="J1020" s="9">
        <v>3</v>
      </c>
      <c r="K1020" s="9">
        <v>26</v>
      </c>
      <c r="L1020" s="9">
        <v>28</v>
      </c>
      <c r="M1020" s="9">
        <v>28.290163</v>
      </c>
      <c r="N1020" s="9">
        <v>30.615122</v>
      </c>
      <c r="O1020" s="9">
        <v>107.692308</v>
      </c>
      <c r="P1020" s="9">
        <v>133.33333300000001</v>
      </c>
      <c r="Q1020" s="9">
        <v>51.284295</v>
      </c>
      <c r="R1020" s="9">
        <v>64.597431999999998</v>
      </c>
      <c r="S1020" s="9" t="s">
        <v>1059</v>
      </c>
      <c r="T1020" s="9">
        <v>6672.9019740000003</v>
      </c>
      <c r="U1020" s="9">
        <v>1242043.2763499999</v>
      </c>
      <c r="V1020" t="s">
        <v>935</v>
      </c>
    </row>
    <row r="1021" spans="1:22" x14ac:dyDescent="0.25">
      <c r="A1021" s="70" t="e">
        <f>VLOOKUP(B1021,'Lake Assessments'!$D$2:$E$52,2,0)</f>
        <v>#N/A</v>
      </c>
      <c r="B1021">
        <v>73028500</v>
      </c>
      <c r="C1021" t="s">
        <v>1628</v>
      </c>
      <c r="D1021" t="s">
        <v>878</v>
      </c>
      <c r="E1021" s="107">
        <v>40763</v>
      </c>
      <c r="F1021" s="9">
        <v>7</v>
      </c>
      <c r="G1021" s="9">
        <v>15.874508000000001</v>
      </c>
      <c r="H1021" s="9">
        <v>-36.363636</v>
      </c>
      <c r="I1021" s="9">
        <v>-10.817372000000001</v>
      </c>
      <c r="J1021" s="9">
        <v>2</v>
      </c>
      <c r="K1021" s="9">
        <v>7</v>
      </c>
      <c r="L1021" s="9">
        <v>8</v>
      </c>
      <c r="M1021" s="9">
        <v>15.202795999999999</v>
      </c>
      <c r="N1021" s="9">
        <v>15.874508000000001</v>
      </c>
      <c r="O1021" s="9">
        <v>-36.363636</v>
      </c>
      <c r="P1021" s="9">
        <v>-27.272727</v>
      </c>
      <c r="Q1021" s="9">
        <v>-14.591035</v>
      </c>
      <c r="R1021" s="9">
        <v>-10.817372000000001</v>
      </c>
      <c r="S1021" s="9" t="s">
        <v>1059</v>
      </c>
      <c r="T1021" s="9">
        <v>2000.281694</v>
      </c>
      <c r="U1021" s="9">
        <v>232279.42006500001</v>
      </c>
      <c r="V1021" t="s">
        <v>932</v>
      </c>
    </row>
    <row r="1022" spans="1:22" x14ac:dyDescent="0.25">
      <c r="A1022" s="70" t="e">
        <f>VLOOKUP(B1022,'Lake Assessments'!$D$2:$E$52,2,0)</f>
        <v>#N/A</v>
      </c>
      <c r="B1022">
        <v>77035800</v>
      </c>
      <c r="C1022" t="s">
        <v>1111</v>
      </c>
      <c r="D1022" t="s">
        <v>878</v>
      </c>
      <c r="E1022" s="107">
        <v>40021</v>
      </c>
      <c r="F1022" s="9">
        <v>23</v>
      </c>
      <c r="G1022" s="9">
        <v>25.647272999999998</v>
      </c>
      <c r="H1022" s="9">
        <v>91.666667000000004</v>
      </c>
      <c r="I1022" s="9">
        <v>37.888564000000002</v>
      </c>
      <c r="J1022" s="9">
        <v>2</v>
      </c>
      <c r="K1022" s="9">
        <v>23</v>
      </c>
      <c r="L1022" s="9">
        <v>25</v>
      </c>
      <c r="M1022" s="9">
        <v>25.647272999999998</v>
      </c>
      <c r="N1022" s="9">
        <v>29.6</v>
      </c>
      <c r="O1022" s="9">
        <v>91.666667000000004</v>
      </c>
      <c r="P1022" s="9">
        <v>108.333333</v>
      </c>
      <c r="Q1022" s="9">
        <v>37.888564000000002</v>
      </c>
      <c r="R1022" s="9">
        <v>59.139785000000003</v>
      </c>
      <c r="S1022" s="9" t="s">
        <v>1059</v>
      </c>
      <c r="T1022" s="9">
        <v>2071.8308149999998</v>
      </c>
      <c r="U1022" s="9">
        <v>249648.036678</v>
      </c>
      <c r="V1022" t="s">
        <v>935</v>
      </c>
    </row>
    <row r="1023" spans="1:22" x14ac:dyDescent="0.25">
      <c r="A1023" s="70" t="e">
        <f>VLOOKUP(B1023,'Lake Assessments'!$D$2:$E$52,2,0)</f>
        <v>#N/A</v>
      </c>
      <c r="B1023">
        <v>73025800</v>
      </c>
      <c r="C1023" t="s">
        <v>1000</v>
      </c>
      <c r="D1023" t="s">
        <v>878</v>
      </c>
      <c r="E1023" s="107">
        <v>41541</v>
      </c>
      <c r="F1023" s="9">
        <v>10</v>
      </c>
      <c r="G1023" s="9">
        <v>19.289894</v>
      </c>
      <c r="H1023" s="9">
        <v>-9.0909089999999999</v>
      </c>
      <c r="I1023" s="9">
        <v>8.3701889999999999</v>
      </c>
      <c r="J1023" s="9">
        <v>1</v>
      </c>
      <c r="K1023" s="9">
        <v>10</v>
      </c>
      <c r="L1023" s="9">
        <v>10</v>
      </c>
      <c r="M1023" s="9">
        <v>19.289894</v>
      </c>
      <c r="N1023" s="9">
        <v>19.289894</v>
      </c>
      <c r="O1023" s="9">
        <v>-9.0909089999999999</v>
      </c>
      <c r="P1023" s="9">
        <v>-9.0909089999999999</v>
      </c>
      <c r="Q1023" s="9">
        <v>8.3701889999999999</v>
      </c>
      <c r="R1023" s="9">
        <v>8.3701889999999999</v>
      </c>
      <c r="S1023" s="9" t="s">
        <v>1059</v>
      </c>
      <c r="T1023" s="9">
        <v>8343.8673629999994</v>
      </c>
      <c r="U1023" s="9">
        <v>1262347.3989269999</v>
      </c>
      <c r="V1023" t="s">
        <v>932</v>
      </c>
    </row>
    <row r="1024" spans="1:22" x14ac:dyDescent="0.25">
      <c r="A1024" s="70" t="e">
        <f>VLOOKUP(B1024,'Lake Assessments'!$D$2:$E$52,2,0)</f>
        <v>#N/A</v>
      </c>
      <c r="B1024">
        <v>77020100</v>
      </c>
      <c r="C1024" t="s">
        <v>1629</v>
      </c>
      <c r="D1024" t="s">
        <v>878</v>
      </c>
      <c r="E1024" s="107">
        <v>34926</v>
      </c>
      <c r="F1024" s="9">
        <v>19</v>
      </c>
      <c r="G1024" s="9">
        <v>26.841640999999999</v>
      </c>
      <c r="H1024" s="9">
        <v>58.333333000000003</v>
      </c>
      <c r="I1024" s="9">
        <v>44.309896999999999</v>
      </c>
      <c r="J1024" s="9">
        <v>1</v>
      </c>
      <c r="K1024" s="9">
        <v>19</v>
      </c>
      <c r="L1024" s="9">
        <v>19</v>
      </c>
      <c r="M1024" s="9">
        <v>26.841640999999999</v>
      </c>
      <c r="N1024" s="9">
        <v>26.841640999999999</v>
      </c>
      <c r="O1024" s="9">
        <v>58.333333000000003</v>
      </c>
      <c r="P1024" s="9">
        <v>58.333333000000003</v>
      </c>
      <c r="Q1024" s="9">
        <v>44.309896999999999</v>
      </c>
      <c r="R1024" s="9">
        <v>44.309896999999999</v>
      </c>
      <c r="S1024" s="9" t="s">
        <v>1059</v>
      </c>
      <c r="T1024" s="9">
        <v>3181.6738890000001</v>
      </c>
      <c r="U1024" s="9">
        <v>461059.88680600002</v>
      </c>
      <c r="V1024" t="s">
        <v>935</v>
      </c>
    </row>
    <row r="1025" spans="1:22" x14ac:dyDescent="0.25">
      <c r="A1025" s="70" t="e">
        <f>VLOOKUP(B1025,'Lake Assessments'!$D$2:$E$52,2,0)</f>
        <v>#N/A</v>
      </c>
      <c r="B1025">
        <v>73025500</v>
      </c>
      <c r="C1025" t="s">
        <v>258</v>
      </c>
      <c r="D1025" t="s">
        <v>878</v>
      </c>
      <c r="E1025" s="107">
        <v>41460</v>
      </c>
      <c r="F1025" s="9">
        <v>16</v>
      </c>
      <c r="G1025" s="9">
        <v>23.75</v>
      </c>
      <c r="H1025" s="9">
        <v>45.454545000000003</v>
      </c>
      <c r="I1025" s="9">
        <v>33.426966</v>
      </c>
      <c r="J1025" s="9">
        <v>4</v>
      </c>
      <c r="K1025" s="9">
        <v>10</v>
      </c>
      <c r="L1025" s="9">
        <v>17</v>
      </c>
      <c r="M1025" s="9">
        <v>16.127616</v>
      </c>
      <c r="N1025" s="9">
        <v>24.738634000000001</v>
      </c>
      <c r="O1025" s="9">
        <v>-9.0909089999999999</v>
      </c>
      <c r="P1025" s="9">
        <v>54.545454999999997</v>
      </c>
      <c r="Q1025" s="9">
        <v>-9.3954149999999998</v>
      </c>
      <c r="R1025" s="9">
        <v>38.981088999999997</v>
      </c>
      <c r="S1025" s="9" t="s">
        <v>1059</v>
      </c>
      <c r="T1025" s="9">
        <v>6268.4837379999999</v>
      </c>
      <c r="U1025" s="9">
        <v>827383.19935999997</v>
      </c>
      <c r="V1025" t="s">
        <v>935</v>
      </c>
    </row>
    <row r="1026" spans="1:22" x14ac:dyDescent="0.25">
      <c r="A1026" s="70" t="e">
        <f>VLOOKUP(B1026,'Lake Assessments'!$D$2:$E$52,2,0)</f>
        <v>#N/A</v>
      </c>
      <c r="B1026">
        <v>73027600</v>
      </c>
      <c r="C1026" t="s">
        <v>1183</v>
      </c>
      <c r="D1026" t="s">
        <v>878</v>
      </c>
      <c r="E1026" s="107">
        <v>40820</v>
      </c>
      <c r="F1026" s="9">
        <v>13</v>
      </c>
      <c r="G1026" s="9">
        <v>20.801257</v>
      </c>
      <c r="H1026" s="9">
        <v>18.181818</v>
      </c>
      <c r="I1026" s="9">
        <v>16.860996</v>
      </c>
      <c r="J1026" s="9">
        <v>1</v>
      </c>
      <c r="K1026" s="9">
        <v>13</v>
      </c>
      <c r="L1026" s="9">
        <v>13</v>
      </c>
      <c r="M1026" s="9">
        <v>20.801257</v>
      </c>
      <c r="N1026" s="9">
        <v>20.801257</v>
      </c>
      <c r="O1026" s="9">
        <v>18.181818</v>
      </c>
      <c r="P1026" s="9">
        <v>18.181818</v>
      </c>
      <c r="Q1026" s="9">
        <v>16.860996</v>
      </c>
      <c r="R1026" s="9">
        <v>16.860996</v>
      </c>
      <c r="S1026" s="9" t="s">
        <v>1059</v>
      </c>
      <c r="T1026" s="9">
        <v>1953.355002</v>
      </c>
      <c r="U1026" s="9">
        <v>216820.61160100001</v>
      </c>
      <c r="V1026" t="s">
        <v>935</v>
      </c>
    </row>
    <row r="1027" spans="1:22" x14ac:dyDescent="0.25">
      <c r="A1027" s="70" t="e">
        <f>VLOOKUP(B1027,'Lake Assessments'!$D$2:$E$52,2,0)</f>
        <v>#N/A</v>
      </c>
      <c r="B1027">
        <v>73027900</v>
      </c>
      <c r="C1027" t="s">
        <v>1630</v>
      </c>
      <c r="D1027" t="s">
        <v>878</v>
      </c>
      <c r="E1027" s="107">
        <v>40749</v>
      </c>
      <c r="F1027" s="9">
        <v>7</v>
      </c>
      <c r="G1027" s="9">
        <v>15.874508000000001</v>
      </c>
      <c r="H1027" s="9">
        <v>-36.363636</v>
      </c>
      <c r="I1027" s="9">
        <v>-10.817372000000001</v>
      </c>
      <c r="J1027" s="9">
        <v>2</v>
      </c>
      <c r="K1027" s="9">
        <v>7</v>
      </c>
      <c r="L1027" s="9">
        <v>7</v>
      </c>
      <c r="M1027" s="9">
        <v>14.36265</v>
      </c>
      <c r="N1027" s="9">
        <v>15.874508000000001</v>
      </c>
      <c r="O1027" s="9">
        <v>-36.363636</v>
      </c>
      <c r="P1027" s="9">
        <v>-36.363636</v>
      </c>
      <c r="Q1027" s="9">
        <v>-19.310955</v>
      </c>
      <c r="R1027" s="9">
        <v>-10.817372000000001</v>
      </c>
      <c r="S1027" s="9" t="s">
        <v>1059</v>
      </c>
      <c r="T1027" s="9">
        <v>8624.6226900000001</v>
      </c>
      <c r="U1027" s="9">
        <v>1125168.7429800001</v>
      </c>
      <c r="V1027" t="s">
        <v>932</v>
      </c>
    </row>
    <row r="1028" spans="1:22" x14ac:dyDescent="0.25">
      <c r="A1028" s="70" t="e">
        <f>VLOOKUP(B1028,'Lake Assessments'!$D$2:$E$52,2,0)</f>
        <v>#N/A</v>
      </c>
      <c r="B1028">
        <v>73027300</v>
      </c>
      <c r="C1028" t="s">
        <v>1631</v>
      </c>
      <c r="D1028" t="s">
        <v>878</v>
      </c>
      <c r="E1028" s="107">
        <v>42185</v>
      </c>
      <c r="F1028" s="9">
        <v>10</v>
      </c>
      <c r="G1028" s="9">
        <v>15.811388000000001</v>
      </c>
      <c r="H1028" s="9">
        <v>-16.666667</v>
      </c>
      <c r="I1028" s="9">
        <v>-11.668222</v>
      </c>
      <c r="J1028" s="9">
        <v>3</v>
      </c>
      <c r="K1028" s="9">
        <v>10</v>
      </c>
      <c r="L1028" s="9">
        <v>14</v>
      </c>
      <c r="M1028" s="9">
        <v>15.811388000000001</v>
      </c>
      <c r="N1028" s="9">
        <v>20.311854</v>
      </c>
      <c r="O1028" s="9">
        <v>-16.666667</v>
      </c>
      <c r="P1028" s="9">
        <v>27.272727</v>
      </c>
      <c r="Q1028" s="9">
        <v>-11.668222</v>
      </c>
      <c r="R1028" s="9">
        <v>14.111541000000001</v>
      </c>
      <c r="S1028" s="9" t="s">
        <v>1059</v>
      </c>
      <c r="T1028" s="9">
        <v>4978.2085520000001</v>
      </c>
      <c r="U1028" s="9">
        <v>834044.13584899995</v>
      </c>
      <c r="V1028" t="s">
        <v>932</v>
      </c>
    </row>
    <row r="1029" spans="1:22" x14ac:dyDescent="0.25">
      <c r="A1029" s="70" t="e">
        <f>VLOOKUP(B1029,'Lake Assessments'!$D$2:$E$52,2,0)</f>
        <v>#N/A</v>
      </c>
      <c r="B1029">
        <v>77018100</v>
      </c>
      <c r="C1029" t="s">
        <v>1328</v>
      </c>
      <c r="D1029" t="s">
        <v>878</v>
      </c>
      <c r="E1029" s="107">
        <v>42177</v>
      </c>
      <c r="F1029" s="9">
        <v>18</v>
      </c>
      <c r="G1029" s="9">
        <v>24.041630999999999</v>
      </c>
      <c r="H1029" s="9">
        <v>50</v>
      </c>
      <c r="I1029" s="9">
        <v>29.256077999999999</v>
      </c>
      <c r="J1029" s="9">
        <v>2</v>
      </c>
      <c r="K1029" s="9">
        <v>16</v>
      </c>
      <c r="L1029" s="9">
        <v>18</v>
      </c>
      <c r="M1029" s="9">
        <v>22.5</v>
      </c>
      <c r="N1029" s="9">
        <v>24.041630999999999</v>
      </c>
      <c r="O1029" s="9">
        <v>33.333333000000003</v>
      </c>
      <c r="P1029" s="9">
        <v>50</v>
      </c>
      <c r="Q1029" s="9">
        <v>20.967742000000001</v>
      </c>
      <c r="R1029" s="9">
        <v>29.256077999999999</v>
      </c>
      <c r="S1029" s="9" t="s">
        <v>1059</v>
      </c>
      <c r="T1029" s="9">
        <v>5850.8846919999996</v>
      </c>
      <c r="U1029" s="9">
        <v>1571406.4165940001</v>
      </c>
      <c r="V1029" t="s">
        <v>935</v>
      </c>
    </row>
    <row r="1030" spans="1:22" x14ac:dyDescent="0.25">
      <c r="A1030" s="70" t="e">
        <f>VLOOKUP(B1030,'Lake Assessments'!$D$2:$E$52,2,0)</f>
        <v>#N/A</v>
      </c>
      <c r="B1030">
        <v>77015800</v>
      </c>
      <c r="C1030" t="s">
        <v>1337</v>
      </c>
      <c r="D1030" t="s">
        <v>878</v>
      </c>
      <c r="E1030" s="107">
        <v>41078</v>
      </c>
      <c r="F1030" s="9">
        <v>9</v>
      </c>
      <c r="G1030" s="9">
        <v>18</v>
      </c>
      <c r="H1030" s="9">
        <v>-18.181818</v>
      </c>
      <c r="I1030" s="9">
        <v>1.123596</v>
      </c>
      <c r="J1030" s="9">
        <v>1</v>
      </c>
      <c r="K1030" s="9">
        <v>9</v>
      </c>
      <c r="L1030" s="9">
        <v>9</v>
      </c>
      <c r="M1030" s="9">
        <v>18</v>
      </c>
      <c r="N1030" s="9">
        <v>18</v>
      </c>
      <c r="O1030" s="9">
        <v>-18.181818</v>
      </c>
      <c r="P1030" s="9">
        <v>-18.181818</v>
      </c>
      <c r="Q1030" s="9">
        <v>1.123596</v>
      </c>
      <c r="R1030" s="9">
        <v>1.123596</v>
      </c>
      <c r="S1030" s="9" t="s">
        <v>1059</v>
      </c>
      <c r="T1030" s="9">
        <v>949.80679799999996</v>
      </c>
      <c r="U1030" s="9">
        <v>48490.179897000002</v>
      </c>
      <c r="V1030" t="s">
        <v>932</v>
      </c>
    </row>
    <row r="1031" spans="1:22" x14ac:dyDescent="0.25">
      <c r="A1031" s="70" t="e">
        <f>VLOOKUP(B1031,'Lake Assessments'!$D$2:$E$52,2,0)</f>
        <v>#N/A</v>
      </c>
      <c r="B1031">
        <v>77014900</v>
      </c>
      <c r="C1031" t="s">
        <v>615</v>
      </c>
      <c r="D1031" t="s">
        <v>878</v>
      </c>
      <c r="E1031" s="107">
        <v>39636</v>
      </c>
      <c r="F1031" s="9">
        <v>28</v>
      </c>
      <c r="G1031" s="9">
        <v>31.371051000000001</v>
      </c>
      <c r="H1031" s="9">
        <v>133.33333300000001</v>
      </c>
      <c r="I1031" s="9">
        <v>68.661565999999993</v>
      </c>
      <c r="J1031" s="9">
        <v>3</v>
      </c>
      <c r="K1031" s="9">
        <v>22</v>
      </c>
      <c r="L1031" s="9">
        <v>29</v>
      </c>
      <c r="M1031" s="9">
        <v>30.061301</v>
      </c>
      <c r="N1031" s="9">
        <v>31.371051000000001</v>
      </c>
      <c r="O1031" s="9">
        <v>83.333332999999996</v>
      </c>
      <c r="P1031" s="9">
        <v>133.33333300000001</v>
      </c>
      <c r="Q1031" s="9">
        <v>61.619897999999999</v>
      </c>
      <c r="R1031" s="9">
        <v>68.661565999999993</v>
      </c>
      <c r="S1031" s="9" t="s">
        <v>1059</v>
      </c>
      <c r="T1031" s="9">
        <v>8588.9937069999996</v>
      </c>
      <c r="U1031" s="9">
        <v>930967.78274599998</v>
      </c>
      <c r="V1031" t="s">
        <v>935</v>
      </c>
    </row>
    <row r="1032" spans="1:22" x14ac:dyDescent="0.25">
      <c r="A1032" s="70" t="e">
        <f>VLOOKUP(B1032,'Lake Assessments'!$D$2:$E$52,2,0)</f>
        <v>#N/A</v>
      </c>
      <c r="B1032">
        <v>77018200</v>
      </c>
      <c r="C1032" t="s">
        <v>1632</v>
      </c>
      <c r="D1032" t="s">
        <v>878</v>
      </c>
      <c r="E1032" s="107">
        <v>40049</v>
      </c>
      <c r="F1032" s="9">
        <v>10</v>
      </c>
      <c r="G1032" s="9">
        <v>15.495161</v>
      </c>
      <c r="H1032" s="9">
        <v>-16.666667</v>
      </c>
      <c r="I1032" s="9">
        <v>-16.692685000000001</v>
      </c>
      <c r="J1032" s="9">
        <v>2</v>
      </c>
      <c r="K1032" s="9">
        <v>10</v>
      </c>
      <c r="L1032" s="9">
        <v>22</v>
      </c>
      <c r="M1032" s="9">
        <v>15.495161</v>
      </c>
      <c r="N1032" s="9">
        <v>26.863289999999999</v>
      </c>
      <c r="O1032" s="9">
        <v>-16.666667</v>
      </c>
      <c r="P1032" s="9">
        <v>83.333332999999996</v>
      </c>
      <c r="Q1032" s="9">
        <v>-16.692685000000001</v>
      </c>
      <c r="R1032" s="9">
        <v>44.426291999999997</v>
      </c>
      <c r="S1032" s="9" t="s">
        <v>1059</v>
      </c>
      <c r="T1032" s="9">
        <v>3474.9254689999998</v>
      </c>
      <c r="U1032" s="9">
        <v>489995.91501200001</v>
      </c>
      <c r="V1032" t="s">
        <v>932</v>
      </c>
    </row>
    <row r="1033" spans="1:22" x14ac:dyDescent="0.25">
      <c r="A1033" s="70" t="e">
        <f>VLOOKUP(B1033,'Lake Assessments'!$D$2:$E$52,2,0)</f>
        <v>#N/A</v>
      </c>
      <c r="B1033">
        <v>61002300</v>
      </c>
      <c r="C1033" t="s">
        <v>1633</v>
      </c>
      <c r="D1033" t="s">
        <v>878</v>
      </c>
      <c r="E1033" s="107">
        <v>37411</v>
      </c>
      <c r="F1033" s="9">
        <v>19</v>
      </c>
      <c r="G1033" s="9">
        <v>27.071057</v>
      </c>
      <c r="H1033" s="9">
        <v>58.333333000000003</v>
      </c>
      <c r="I1033" s="9">
        <v>45.543315</v>
      </c>
      <c r="J1033" s="9">
        <v>1</v>
      </c>
      <c r="K1033" s="9">
        <v>19</v>
      </c>
      <c r="L1033" s="9">
        <v>19</v>
      </c>
      <c r="M1033" s="9">
        <v>27.071057</v>
      </c>
      <c r="N1033" s="9">
        <v>27.071057</v>
      </c>
      <c r="O1033" s="9">
        <v>58.333333000000003</v>
      </c>
      <c r="P1033" s="9">
        <v>58.333333000000003</v>
      </c>
      <c r="Q1033" s="9">
        <v>45.543315</v>
      </c>
      <c r="R1033" s="9">
        <v>45.543315</v>
      </c>
      <c r="S1033" s="9" t="s">
        <v>1059</v>
      </c>
      <c r="T1033" s="9">
        <v>8257.1626109999997</v>
      </c>
      <c r="U1033" s="9">
        <v>1394358.8953209999</v>
      </c>
      <c r="V1033" t="s">
        <v>935</v>
      </c>
    </row>
    <row r="1034" spans="1:22" x14ac:dyDescent="0.25">
      <c r="A1034" s="70" t="e">
        <f>VLOOKUP(B1034,'Lake Assessments'!$D$2:$E$52,2,0)</f>
        <v>#N/A</v>
      </c>
      <c r="B1034">
        <v>34034400</v>
      </c>
      <c r="C1034" t="s">
        <v>1349</v>
      </c>
      <c r="D1034" t="s">
        <v>878</v>
      </c>
      <c r="E1034" s="107">
        <v>39682</v>
      </c>
      <c r="F1034" s="9">
        <v>11</v>
      </c>
      <c r="G1034" s="9">
        <v>18.392192000000001</v>
      </c>
      <c r="H1034" s="9">
        <v>0</v>
      </c>
      <c r="I1034" s="9">
        <v>3.326921</v>
      </c>
      <c r="J1034" s="9">
        <v>1</v>
      </c>
      <c r="K1034" s="9">
        <v>11</v>
      </c>
      <c r="L1034" s="9">
        <v>11</v>
      </c>
      <c r="M1034" s="9">
        <v>18.392192000000001</v>
      </c>
      <c r="N1034" s="9">
        <v>18.392192000000001</v>
      </c>
      <c r="O1034" s="9">
        <v>0</v>
      </c>
      <c r="P1034" s="9">
        <v>0</v>
      </c>
      <c r="Q1034" s="9">
        <v>3.326921</v>
      </c>
      <c r="R1034" s="9">
        <v>3.326921</v>
      </c>
      <c r="S1034" s="9" t="s">
        <v>1059</v>
      </c>
      <c r="T1034" s="9">
        <v>1297.7651169999999</v>
      </c>
      <c r="U1034" s="9">
        <v>98041.950840999998</v>
      </c>
      <c r="V1034" t="s">
        <v>935</v>
      </c>
    </row>
    <row r="1035" spans="1:22" x14ac:dyDescent="0.25">
      <c r="A1035" s="70" t="e">
        <f>VLOOKUP(B1035,'Lake Assessments'!$D$2:$E$52,2,0)</f>
        <v>#N/A</v>
      </c>
      <c r="B1035">
        <v>61000700</v>
      </c>
      <c r="C1035" t="s">
        <v>879</v>
      </c>
      <c r="D1035" t="s">
        <v>878</v>
      </c>
      <c r="E1035" s="107">
        <v>40345</v>
      </c>
      <c r="F1035" s="9">
        <v>11</v>
      </c>
      <c r="G1035" s="9">
        <v>19.899749</v>
      </c>
      <c r="H1035" s="9">
        <v>0</v>
      </c>
      <c r="I1035" s="9">
        <v>11.796341</v>
      </c>
      <c r="J1035" s="9">
        <v>1</v>
      </c>
      <c r="K1035" s="9">
        <v>11</v>
      </c>
      <c r="L1035" s="9">
        <v>11</v>
      </c>
      <c r="M1035" s="9">
        <v>19.899749</v>
      </c>
      <c r="N1035" s="9">
        <v>19.899749</v>
      </c>
      <c r="O1035" s="9">
        <v>0</v>
      </c>
      <c r="P1035" s="9">
        <v>0</v>
      </c>
      <c r="Q1035" s="9">
        <v>11.796341</v>
      </c>
      <c r="R1035" s="9">
        <v>11.796341</v>
      </c>
      <c r="S1035" s="9" t="s">
        <v>1059</v>
      </c>
      <c r="T1035" s="9">
        <v>440.157397</v>
      </c>
      <c r="U1035" s="9">
        <v>12643.386524</v>
      </c>
      <c r="V1035" t="s">
        <v>935</v>
      </c>
    </row>
    <row r="1036" spans="1:22" x14ac:dyDescent="0.25">
      <c r="A1036" s="70" t="e">
        <f>VLOOKUP(B1036,'Lake Assessments'!$D$2:$E$52,2,0)</f>
        <v>#N/A</v>
      </c>
      <c r="B1036">
        <v>34035700</v>
      </c>
      <c r="C1036" t="s">
        <v>1239</v>
      </c>
      <c r="D1036" t="s">
        <v>878</v>
      </c>
      <c r="E1036" s="107">
        <v>37475</v>
      </c>
      <c r="F1036" s="9">
        <v>18</v>
      </c>
      <c r="G1036" s="9">
        <v>20.506097</v>
      </c>
      <c r="H1036" s="9">
        <v>50</v>
      </c>
      <c r="I1036" s="9">
        <v>14.559199</v>
      </c>
      <c r="J1036" s="9">
        <v>1</v>
      </c>
      <c r="K1036" s="9">
        <v>18</v>
      </c>
      <c r="L1036" s="9">
        <v>18</v>
      </c>
      <c r="M1036" s="9">
        <v>20.506097</v>
      </c>
      <c r="N1036" s="9">
        <v>20.506097</v>
      </c>
      <c r="O1036" s="9">
        <v>50</v>
      </c>
      <c r="P1036" s="9">
        <v>50</v>
      </c>
      <c r="Q1036" s="9">
        <v>14.559199</v>
      </c>
      <c r="R1036" s="9">
        <v>14.559199</v>
      </c>
      <c r="S1036" s="9" t="s">
        <v>1059</v>
      </c>
      <c r="T1036" s="9">
        <v>3634.1051120000002</v>
      </c>
      <c r="U1036" s="9">
        <v>282274.03038499999</v>
      </c>
      <c r="V1036" t="s">
        <v>935</v>
      </c>
    </row>
    <row r="1037" spans="1:22" x14ac:dyDescent="0.25">
      <c r="A1037" s="70" t="e">
        <f>VLOOKUP(B1037,'Lake Assessments'!$D$2:$E$52,2,0)</f>
        <v>#N/A</v>
      </c>
      <c r="B1037">
        <v>21001800</v>
      </c>
      <c r="C1037" t="s">
        <v>1634</v>
      </c>
      <c r="D1037" t="s">
        <v>878</v>
      </c>
      <c r="E1037" s="107">
        <v>38187</v>
      </c>
      <c r="F1037" s="9">
        <v>8</v>
      </c>
      <c r="G1037" s="9">
        <v>15.202795999999999</v>
      </c>
      <c r="H1037" s="9">
        <v>-33.333333000000003</v>
      </c>
      <c r="I1037" s="9">
        <v>-15.06818</v>
      </c>
      <c r="J1037" s="9">
        <v>1</v>
      </c>
      <c r="K1037" s="9">
        <v>8</v>
      </c>
      <c r="L1037" s="9">
        <v>8</v>
      </c>
      <c r="M1037" s="9">
        <v>15.202795999999999</v>
      </c>
      <c r="N1037" s="9">
        <v>15.202795999999999</v>
      </c>
      <c r="O1037" s="9">
        <v>-33.333333000000003</v>
      </c>
      <c r="P1037" s="9">
        <v>-33.333333000000003</v>
      </c>
      <c r="Q1037" s="9">
        <v>-15.06818</v>
      </c>
      <c r="R1037" s="9">
        <v>-15.06818</v>
      </c>
      <c r="S1037" s="9" t="s">
        <v>1059</v>
      </c>
      <c r="T1037" s="9">
        <v>3486.0854549999999</v>
      </c>
      <c r="U1037" s="9">
        <v>461384.10739800002</v>
      </c>
      <c r="V1037" t="s">
        <v>932</v>
      </c>
    </row>
    <row r="1038" spans="1:22" x14ac:dyDescent="0.25">
      <c r="A1038" s="70" t="e">
        <f>VLOOKUP(B1038,'Lake Assessments'!$D$2:$E$52,2,0)</f>
        <v>#N/A</v>
      </c>
      <c r="B1038">
        <v>21001600</v>
      </c>
      <c r="C1038" t="s">
        <v>1315</v>
      </c>
      <c r="D1038" t="s">
        <v>878</v>
      </c>
      <c r="E1038" s="107">
        <v>38880</v>
      </c>
      <c r="F1038" s="9">
        <v>10</v>
      </c>
      <c r="G1038" s="9">
        <v>18.024982999999999</v>
      </c>
      <c r="H1038" s="9">
        <v>-16.666667</v>
      </c>
      <c r="I1038" s="9">
        <v>-3.091491</v>
      </c>
      <c r="J1038" s="9">
        <v>3</v>
      </c>
      <c r="K1038" s="9">
        <v>10</v>
      </c>
      <c r="L1038" s="9">
        <v>21</v>
      </c>
      <c r="M1038" s="9">
        <v>18.024982999999999</v>
      </c>
      <c r="N1038" s="9">
        <v>25.923978000000002</v>
      </c>
      <c r="O1038" s="9">
        <v>-16.666667</v>
      </c>
      <c r="P1038" s="9">
        <v>61.538462000000003</v>
      </c>
      <c r="Q1038" s="9">
        <v>-3.091491</v>
      </c>
      <c r="R1038" s="9">
        <v>39.376224999999998</v>
      </c>
      <c r="S1038" s="9" t="s">
        <v>1059</v>
      </c>
      <c r="T1038" s="9">
        <v>9730.8525960000006</v>
      </c>
      <c r="U1038" s="9">
        <v>2696543.9309299998</v>
      </c>
      <c r="V1038" t="s">
        <v>932</v>
      </c>
    </row>
    <row r="1039" spans="1:22" x14ac:dyDescent="0.25">
      <c r="A1039" s="70" t="e">
        <f>VLOOKUP(B1039,'Lake Assessments'!$D$2:$E$52,2,0)</f>
        <v>#N/A</v>
      </c>
      <c r="B1039">
        <v>34034500</v>
      </c>
      <c r="C1039" t="s">
        <v>1636</v>
      </c>
      <c r="D1039" t="s">
        <v>878</v>
      </c>
      <c r="E1039" s="107">
        <v>39288</v>
      </c>
      <c r="F1039" s="9">
        <v>18</v>
      </c>
      <c r="G1039" s="9">
        <v>23.805928000000002</v>
      </c>
      <c r="H1039" s="9">
        <v>50</v>
      </c>
      <c r="I1039" s="9">
        <v>32.994013000000002</v>
      </c>
      <c r="J1039" s="9">
        <v>2</v>
      </c>
      <c r="K1039" s="9">
        <v>15</v>
      </c>
      <c r="L1039" s="9">
        <v>18</v>
      </c>
      <c r="M1039" s="9">
        <v>21.430508</v>
      </c>
      <c r="N1039" s="9">
        <v>23.805928000000002</v>
      </c>
      <c r="O1039" s="9">
        <v>36.363636</v>
      </c>
      <c r="P1039" s="9">
        <v>50</v>
      </c>
      <c r="Q1039" s="9">
        <v>20.396111999999999</v>
      </c>
      <c r="R1039" s="9">
        <v>32.994013000000002</v>
      </c>
      <c r="S1039" s="9" t="s">
        <v>1059</v>
      </c>
      <c r="T1039" s="9">
        <v>2949.1718700000001</v>
      </c>
      <c r="U1039" s="9">
        <v>441457.07722199999</v>
      </c>
      <c r="V1039" t="s">
        <v>935</v>
      </c>
    </row>
    <row r="1040" spans="1:22" x14ac:dyDescent="0.25">
      <c r="A1040" s="70" t="e">
        <f>VLOOKUP(B1040,'Lake Assessments'!$D$2:$E$52,2,0)</f>
        <v>#N/A</v>
      </c>
      <c r="B1040">
        <v>77021500</v>
      </c>
      <c r="C1040" t="s">
        <v>1637</v>
      </c>
      <c r="D1040" t="s">
        <v>878</v>
      </c>
      <c r="E1040" s="107">
        <v>38187</v>
      </c>
      <c r="F1040" s="9">
        <v>11</v>
      </c>
      <c r="G1040" s="9">
        <v>17.487658</v>
      </c>
      <c r="H1040" s="9">
        <v>-15.384615</v>
      </c>
      <c r="I1040" s="9">
        <v>-6.4831120000000002</v>
      </c>
      <c r="J1040" s="9">
        <v>2</v>
      </c>
      <c r="K1040" s="9">
        <v>11</v>
      </c>
      <c r="L1040" s="9">
        <v>18</v>
      </c>
      <c r="M1040" s="9">
        <v>17.487658</v>
      </c>
      <c r="N1040" s="9">
        <v>24.513034999999999</v>
      </c>
      <c r="O1040" s="9">
        <v>-15.384615</v>
      </c>
      <c r="P1040" s="9">
        <v>50</v>
      </c>
      <c r="Q1040" s="9">
        <v>-6.4831120000000002</v>
      </c>
      <c r="R1040" s="9">
        <v>31.790510999999999</v>
      </c>
      <c r="S1040" s="9" t="s">
        <v>1059</v>
      </c>
      <c r="T1040" s="9">
        <v>43086.988720000001</v>
      </c>
      <c r="U1040" s="9">
        <v>25856877.791255001</v>
      </c>
      <c r="V1040" t="s">
        <v>932</v>
      </c>
    </row>
    <row r="1041" spans="1:22" x14ac:dyDescent="0.25">
      <c r="A1041" s="70" t="e">
        <f>VLOOKUP(B1041,'Lake Assessments'!$D$2:$E$52,2,0)</f>
        <v>#N/A</v>
      </c>
      <c r="B1041">
        <v>21001100</v>
      </c>
      <c r="C1041" t="s">
        <v>1638</v>
      </c>
      <c r="D1041" t="s">
        <v>878</v>
      </c>
      <c r="E1041" s="107">
        <v>39623</v>
      </c>
      <c r="F1041" s="9">
        <v>2</v>
      </c>
      <c r="G1041" s="9">
        <v>4.2426409999999999</v>
      </c>
      <c r="H1041" s="9">
        <v>-81.818181999999993</v>
      </c>
      <c r="I1041" s="9">
        <v>-76.164940000000001</v>
      </c>
      <c r="J1041" s="9">
        <v>1</v>
      </c>
      <c r="K1041" s="9">
        <v>2</v>
      </c>
      <c r="L1041" s="9">
        <v>2</v>
      </c>
      <c r="M1041" s="9">
        <v>4.2426409999999999</v>
      </c>
      <c r="N1041" s="9">
        <v>4.2426409999999999</v>
      </c>
      <c r="O1041" s="9">
        <v>-81.818181999999993</v>
      </c>
      <c r="P1041" s="9">
        <v>-81.818181999999993</v>
      </c>
      <c r="Q1041" s="9">
        <v>-76.164940000000001</v>
      </c>
      <c r="R1041" s="9">
        <v>-76.164940000000001</v>
      </c>
      <c r="S1041" s="9" t="s">
        <v>1059</v>
      </c>
      <c r="T1041" s="9">
        <v>5240.7570740000001</v>
      </c>
      <c r="U1041" s="9">
        <v>578280.70614999998</v>
      </c>
      <c r="V1041" t="s">
        <v>932</v>
      </c>
    </row>
    <row r="1042" spans="1:22" x14ac:dyDescent="0.25">
      <c r="A1042" s="70" t="e">
        <f>VLOOKUP(B1042,'Lake Assessments'!$D$2:$E$52,2,0)</f>
        <v>#N/A</v>
      </c>
      <c r="B1042">
        <v>61000200</v>
      </c>
      <c r="C1042" t="s">
        <v>1639</v>
      </c>
      <c r="D1042" t="s">
        <v>878</v>
      </c>
      <c r="E1042" s="107">
        <v>39289</v>
      </c>
      <c r="F1042" s="9">
        <v>9</v>
      </c>
      <c r="G1042" s="9">
        <v>17</v>
      </c>
      <c r="H1042" s="9">
        <v>-18.181818</v>
      </c>
      <c r="I1042" s="9">
        <v>-4.4943819999999999</v>
      </c>
      <c r="J1042" s="9">
        <v>2</v>
      </c>
      <c r="K1042" s="9">
        <v>9</v>
      </c>
      <c r="L1042" s="9">
        <v>13</v>
      </c>
      <c r="M1042" s="9">
        <v>17</v>
      </c>
      <c r="N1042" s="9">
        <v>18.027756</v>
      </c>
      <c r="O1042" s="9">
        <v>-18.181818</v>
      </c>
      <c r="P1042" s="9">
        <v>8.3333329999999997</v>
      </c>
      <c r="Q1042" s="9">
        <v>-4.4943819999999999</v>
      </c>
      <c r="R1042" s="9">
        <v>0.713723</v>
      </c>
      <c r="S1042" s="9" t="s">
        <v>1059</v>
      </c>
      <c r="T1042" s="9">
        <v>2955.4026250000002</v>
      </c>
      <c r="U1042" s="9">
        <v>391278.200182</v>
      </c>
      <c r="V1042" t="s">
        <v>932</v>
      </c>
    </row>
    <row r="1043" spans="1:22" x14ac:dyDescent="0.25">
      <c r="A1043" s="70" t="e">
        <f>VLOOKUP(B1043,'Lake Assessments'!$D$2:$E$52,2,0)</f>
        <v>#N/A</v>
      </c>
      <c r="B1043">
        <v>34033900</v>
      </c>
      <c r="C1043" t="s">
        <v>1640</v>
      </c>
      <c r="D1043" t="s">
        <v>878</v>
      </c>
      <c r="E1043" s="107">
        <v>38569</v>
      </c>
      <c r="F1043" s="9">
        <v>11</v>
      </c>
      <c r="G1043" s="9">
        <v>19.899749</v>
      </c>
      <c r="H1043" s="9">
        <v>0</v>
      </c>
      <c r="I1043" s="9">
        <v>11.796341</v>
      </c>
      <c r="J1043" s="9">
        <v>1</v>
      </c>
      <c r="K1043" s="9">
        <v>11</v>
      </c>
      <c r="L1043" s="9">
        <v>11</v>
      </c>
      <c r="M1043" s="9">
        <v>19.899749</v>
      </c>
      <c r="N1043" s="9">
        <v>19.899749</v>
      </c>
      <c r="O1043" s="9">
        <v>0</v>
      </c>
      <c r="P1043" s="9">
        <v>0</v>
      </c>
      <c r="Q1043" s="9">
        <v>11.796341</v>
      </c>
      <c r="R1043" s="9">
        <v>11.796341</v>
      </c>
      <c r="S1043" s="9" t="s">
        <v>1059</v>
      </c>
      <c r="T1043" s="9">
        <v>3323.8698890000001</v>
      </c>
      <c r="U1043" s="9">
        <v>353705.334003</v>
      </c>
      <c r="V1043" t="s">
        <v>935</v>
      </c>
    </row>
    <row r="1044" spans="1:22" x14ac:dyDescent="0.25">
      <c r="A1044" s="70" t="e">
        <f>VLOOKUP(B1044,'Lake Assessments'!$D$2:$E$52,2,0)</f>
        <v>#N/A</v>
      </c>
      <c r="B1044">
        <v>21002500</v>
      </c>
      <c r="C1044" t="s">
        <v>879</v>
      </c>
      <c r="D1044" t="s">
        <v>878</v>
      </c>
      <c r="E1044" s="107">
        <v>39245</v>
      </c>
      <c r="F1044" s="9">
        <v>3</v>
      </c>
      <c r="G1044" s="9">
        <v>6.3508529999999999</v>
      </c>
      <c r="H1044" s="9">
        <v>-72.727272999999997</v>
      </c>
      <c r="I1044" s="9">
        <v>-64.321050999999997</v>
      </c>
      <c r="J1044" s="9">
        <v>1</v>
      </c>
      <c r="K1044" s="9">
        <v>3</v>
      </c>
      <c r="L1044" s="9">
        <v>3</v>
      </c>
      <c r="M1044" s="9">
        <v>6.3508529999999999</v>
      </c>
      <c r="N1044" s="9">
        <v>6.3508529999999999</v>
      </c>
      <c r="O1044" s="9">
        <v>-72.727272999999997</v>
      </c>
      <c r="P1044" s="9">
        <v>-72.727272999999997</v>
      </c>
      <c r="Q1044" s="9">
        <v>-64.321050999999997</v>
      </c>
      <c r="R1044" s="9">
        <v>-64.321050999999997</v>
      </c>
      <c r="S1044" s="9" t="s">
        <v>1059</v>
      </c>
      <c r="T1044" s="9">
        <v>3688.5002829999999</v>
      </c>
      <c r="U1044" s="9">
        <v>301138.70047400001</v>
      </c>
      <c r="V1044" t="s">
        <v>932</v>
      </c>
    </row>
    <row r="1045" spans="1:22" x14ac:dyDescent="0.25">
      <c r="A1045" s="70" t="e">
        <f>VLOOKUP(B1045,'Lake Assessments'!$D$2:$E$52,2,0)</f>
        <v>#N/A</v>
      </c>
      <c r="B1045">
        <v>34023600</v>
      </c>
      <c r="C1045" t="s">
        <v>879</v>
      </c>
      <c r="D1045" t="s">
        <v>878</v>
      </c>
      <c r="E1045" s="107">
        <v>39315</v>
      </c>
      <c r="F1045" s="9">
        <v>10</v>
      </c>
      <c r="G1045" s="9">
        <v>18.34121</v>
      </c>
      <c r="H1045" s="9">
        <v>-9.0909089999999999</v>
      </c>
      <c r="I1045" s="9">
        <v>3.040508</v>
      </c>
      <c r="J1045" s="9">
        <v>1</v>
      </c>
      <c r="K1045" s="9">
        <v>10</v>
      </c>
      <c r="L1045" s="9">
        <v>10</v>
      </c>
      <c r="M1045" s="9">
        <v>18.34121</v>
      </c>
      <c r="N1045" s="9">
        <v>18.34121</v>
      </c>
      <c r="O1045" s="9">
        <v>-9.0909089999999999</v>
      </c>
      <c r="P1045" s="9">
        <v>-9.0909089999999999</v>
      </c>
      <c r="Q1045" s="9">
        <v>3.040508</v>
      </c>
      <c r="R1045" s="9">
        <v>3.040508</v>
      </c>
      <c r="S1045" s="9" t="s">
        <v>1059</v>
      </c>
      <c r="T1045" s="9">
        <v>5269.1506650000001</v>
      </c>
      <c r="U1045" s="9">
        <v>387153.84441999998</v>
      </c>
      <c r="V1045" t="s">
        <v>932</v>
      </c>
    </row>
    <row r="1046" spans="1:22" x14ac:dyDescent="0.25">
      <c r="A1046" s="70" t="e">
        <f>VLOOKUP(B1046,'Lake Assessments'!$D$2:$E$52,2,0)</f>
        <v>#N/A</v>
      </c>
      <c r="B1046">
        <v>73028100</v>
      </c>
      <c r="C1046" t="s">
        <v>526</v>
      </c>
      <c r="D1046" t="s">
        <v>878</v>
      </c>
      <c r="E1046" s="107">
        <v>40760</v>
      </c>
      <c r="F1046" s="9">
        <v>13</v>
      </c>
      <c r="G1046" s="9">
        <v>21.633308</v>
      </c>
      <c r="H1046" s="9">
        <v>18.181818</v>
      </c>
      <c r="I1046" s="9">
        <v>21.535436000000001</v>
      </c>
      <c r="J1046" s="9">
        <v>3</v>
      </c>
      <c r="K1046" s="9">
        <v>10</v>
      </c>
      <c r="L1046" s="9">
        <v>13</v>
      </c>
      <c r="M1046" s="9">
        <v>18.024982999999999</v>
      </c>
      <c r="N1046" s="9">
        <v>21.633308</v>
      </c>
      <c r="O1046" s="9">
        <v>-9.0909089999999999</v>
      </c>
      <c r="P1046" s="9">
        <v>18.181818</v>
      </c>
      <c r="Q1046" s="9">
        <v>1.2639480000000001</v>
      </c>
      <c r="R1046" s="9">
        <v>21.535436000000001</v>
      </c>
      <c r="S1046" s="9" t="s">
        <v>1059</v>
      </c>
      <c r="T1046" s="9">
        <v>4687.0679369999998</v>
      </c>
      <c r="U1046" s="9">
        <v>696301.80857600004</v>
      </c>
      <c r="V1046" t="s">
        <v>935</v>
      </c>
    </row>
    <row r="1047" spans="1:22" x14ac:dyDescent="0.25">
      <c r="A1047" s="70" t="e">
        <f>VLOOKUP(B1047,'Lake Assessments'!$D$2:$E$52,2,0)</f>
        <v>#N/A</v>
      </c>
      <c r="B1047">
        <v>21001200</v>
      </c>
      <c r="C1047" t="s">
        <v>1273</v>
      </c>
      <c r="D1047" t="s">
        <v>878</v>
      </c>
      <c r="E1047" s="107">
        <v>39623</v>
      </c>
      <c r="F1047" s="9">
        <v>5</v>
      </c>
      <c r="G1047" s="9">
        <v>11.180339999999999</v>
      </c>
      <c r="H1047" s="9">
        <v>-54.545454999999997</v>
      </c>
      <c r="I1047" s="9">
        <v>-37.189101999999998</v>
      </c>
      <c r="J1047" s="9">
        <v>1</v>
      </c>
      <c r="K1047" s="9">
        <v>5</v>
      </c>
      <c r="L1047" s="9">
        <v>5</v>
      </c>
      <c r="M1047" s="9">
        <v>11.180339999999999</v>
      </c>
      <c r="N1047" s="9">
        <v>11.180339999999999</v>
      </c>
      <c r="O1047" s="9">
        <v>-54.545454999999997</v>
      </c>
      <c r="P1047" s="9">
        <v>-54.545454999999997</v>
      </c>
      <c r="Q1047" s="9">
        <v>-37.189101999999998</v>
      </c>
      <c r="R1047" s="9">
        <v>-37.189101999999998</v>
      </c>
      <c r="S1047" s="9" t="s">
        <v>1059</v>
      </c>
      <c r="T1047" s="9">
        <v>1454.8359</v>
      </c>
      <c r="U1047" s="9">
        <v>116093.819376</v>
      </c>
      <c r="V1047" t="s">
        <v>932</v>
      </c>
    </row>
    <row r="1048" spans="1:22" x14ac:dyDescent="0.25">
      <c r="A1048" s="70" t="e">
        <f>VLOOKUP(B1048,'Lake Assessments'!$D$2:$E$52,2,0)</f>
        <v>#N/A</v>
      </c>
      <c r="B1048">
        <v>61002500</v>
      </c>
      <c r="C1048" t="s">
        <v>337</v>
      </c>
      <c r="D1048" t="s">
        <v>878</v>
      </c>
      <c r="E1048" s="107">
        <v>40367</v>
      </c>
      <c r="F1048" s="9">
        <v>11</v>
      </c>
      <c r="G1048" s="9">
        <v>18.693702999999999</v>
      </c>
      <c r="H1048" s="9">
        <v>0</v>
      </c>
      <c r="I1048" s="9">
        <v>5.0208050000000002</v>
      </c>
      <c r="J1048" s="9">
        <v>2</v>
      </c>
      <c r="K1048" s="9">
        <v>11</v>
      </c>
      <c r="L1048" s="9">
        <v>11</v>
      </c>
      <c r="M1048" s="9">
        <v>17.789169000000001</v>
      </c>
      <c r="N1048" s="9">
        <v>18.693702999999999</v>
      </c>
      <c r="O1048" s="9">
        <v>0</v>
      </c>
      <c r="P1048" s="9">
        <v>0</v>
      </c>
      <c r="Q1048" s="9">
        <v>-6.0845999999999997E-2</v>
      </c>
      <c r="R1048" s="9">
        <v>5.0208050000000002</v>
      </c>
      <c r="S1048" s="9" t="s">
        <v>1059</v>
      </c>
      <c r="T1048" s="9">
        <v>4571.8814400000001</v>
      </c>
      <c r="U1048" s="9">
        <v>752639.10487399995</v>
      </c>
      <c r="V1048" t="s">
        <v>935</v>
      </c>
    </row>
    <row r="1049" spans="1:22" x14ac:dyDescent="0.25">
      <c r="A1049" s="70" t="e">
        <f>VLOOKUP(B1049,'Lake Assessments'!$D$2:$E$52,2,0)</f>
        <v>#N/A</v>
      </c>
      <c r="B1049">
        <v>21000300</v>
      </c>
      <c r="C1049" t="s">
        <v>1641</v>
      </c>
      <c r="D1049" t="s">
        <v>878</v>
      </c>
      <c r="E1049" s="107">
        <v>39609</v>
      </c>
      <c r="F1049" s="9">
        <v>2</v>
      </c>
      <c r="G1049" s="9">
        <v>4.2426409999999999</v>
      </c>
      <c r="H1049" s="9">
        <v>-81.818181999999993</v>
      </c>
      <c r="I1049" s="9">
        <v>-76.164940000000001</v>
      </c>
      <c r="J1049" s="9">
        <v>1</v>
      </c>
      <c r="K1049" s="9">
        <v>2</v>
      </c>
      <c r="L1049" s="9">
        <v>2</v>
      </c>
      <c r="M1049" s="9">
        <v>4.2426409999999999</v>
      </c>
      <c r="N1049" s="9">
        <v>4.2426409999999999</v>
      </c>
      <c r="O1049" s="9">
        <v>-81.818181999999993</v>
      </c>
      <c r="P1049" s="9">
        <v>-81.818181999999993</v>
      </c>
      <c r="Q1049" s="9">
        <v>-76.164940000000001</v>
      </c>
      <c r="R1049" s="9">
        <v>-76.164940000000001</v>
      </c>
      <c r="S1049" s="9" t="s">
        <v>1059</v>
      </c>
      <c r="T1049" s="9">
        <v>4292.9519399999999</v>
      </c>
      <c r="U1049" s="9">
        <v>664487.35511400003</v>
      </c>
      <c r="V1049" t="s">
        <v>932</v>
      </c>
    </row>
    <row r="1050" spans="1:22" x14ac:dyDescent="0.25">
      <c r="A1050" s="70" t="e">
        <f>VLOOKUP(B1050,'Lake Assessments'!$D$2:$E$52,2,0)</f>
        <v>#N/A</v>
      </c>
      <c r="B1050">
        <v>61001400</v>
      </c>
      <c r="C1050" t="s">
        <v>1642</v>
      </c>
      <c r="D1050" t="s">
        <v>883</v>
      </c>
      <c r="E1050" s="107">
        <v>40345</v>
      </c>
      <c r="F1050" s="9">
        <v>7</v>
      </c>
      <c r="G1050" s="9">
        <v>15.118579</v>
      </c>
      <c r="H1050" s="9">
        <v>-36.363636</v>
      </c>
      <c r="I1050" s="9">
        <v>-15.064163000000001</v>
      </c>
      <c r="J1050" s="9">
        <v>1</v>
      </c>
      <c r="K1050" s="9">
        <v>7</v>
      </c>
      <c r="L1050" s="9">
        <v>7</v>
      </c>
      <c r="M1050" s="9">
        <v>15.118579</v>
      </c>
      <c r="N1050" s="9">
        <v>15.118579</v>
      </c>
      <c r="O1050" s="9">
        <v>-36.363636</v>
      </c>
      <c r="P1050" s="9">
        <v>-36.363636</v>
      </c>
      <c r="Q1050" s="9">
        <v>-15.064163000000001</v>
      </c>
      <c r="R1050" s="9">
        <v>-15.064163000000001</v>
      </c>
      <c r="S1050" s="9" t="s">
        <v>1059</v>
      </c>
      <c r="T1050" s="9">
        <v>746.87092199999995</v>
      </c>
      <c r="U1050" s="9">
        <v>26318.589527</v>
      </c>
      <c r="V1050" t="s">
        <v>932</v>
      </c>
    </row>
    <row r="1051" spans="1:22" x14ac:dyDescent="0.25">
      <c r="A1051" s="70" t="e">
        <f>VLOOKUP(B1051,'Lake Assessments'!$D$2:$E$52,2,0)</f>
        <v>#N/A</v>
      </c>
      <c r="B1051">
        <v>61000300</v>
      </c>
      <c r="C1051" t="s">
        <v>953</v>
      </c>
      <c r="D1051" t="s">
        <v>878</v>
      </c>
      <c r="E1051" s="107">
        <v>39289</v>
      </c>
      <c r="F1051" s="9">
        <v>9</v>
      </c>
      <c r="G1051" s="9">
        <v>18.333333</v>
      </c>
      <c r="H1051" s="9">
        <v>-18.181818</v>
      </c>
      <c r="I1051" s="9">
        <v>2.9962550000000001</v>
      </c>
      <c r="J1051" s="9">
        <v>1</v>
      </c>
      <c r="K1051" s="9">
        <v>9</v>
      </c>
      <c r="L1051" s="9">
        <v>9</v>
      </c>
      <c r="M1051" s="9">
        <v>18.333333</v>
      </c>
      <c r="N1051" s="9">
        <v>18.333333</v>
      </c>
      <c r="O1051" s="9">
        <v>-18.181818</v>
      </c>
      <c r="P1051" s="9">
        <v>-18.181818</v>
      </c>
      <c r="Q1051" s="9">
        <v>2.9962550000000001</v>
      </c>
      <c r="R1051" s="9">
        <v>2.9962550000000001</v>
      </c>
      <c r="S1051" s="9" t="s">
        <v>1059</v>
      </c>
      <c r="T1051" s="9">
        <v>1372.828737</v>
      </c>
      <c r="U1051" s="9">
        <v>118766.005983</v>
      </c>
      <c r="V1051" t="s">
        <v>932</v>
      </c>
    </row>
    <row r="1052" spans="1:22" x14ac:dyDescent="0.25">
      <c r="A1052" s="70" t="e">
        <f>VLOOKUP(B1052,'Lake Assessments'!$D$2:$E$52,2,0)</f>
        <v>#N/A</v>
      </c>
      <c r="B1052">
        <v>61000600</v>
      </c>
      <c r="C1052" t="s">
        <v>1448</v>
      </c>
      <c r="D1052" t="s">
        <v>878</v>
      </c>
      <c r="E1052" s="107">
        <v>40344</v>
      </c>
      <c r="F1052" s="9">
        <v>16</v>
      </c>
      <c r="G1052" s="9">
        <v>21</v>
      </c>
      <c r="H1052" s="9">
        <v>45.454545000000003</v>
      </c>
      <c r="I1052" s="9">
        <v>17.977528</v>
      </c>
      <c r="J1052" s="9">
        <v>4</v>
      </c>
      <c r="K1052" s="9">
        <v>12</v>
      </c>
      <c r="L1052" s="9">
        <v>23</v>
      </c>
      <c r="M1052" s="9">
        <v>18.763884000000001</v>
      </c>
      <c r="N1052" s="9">
        <v>27.940930999999999</v>
      </c>
      <c r="O1052" s="9">
        <v>9.0909089999999999</v>
      </c>
      <c r="P1052" s="9">
        <v>109.090909</v>
      </c>
      <c r="Q1052" s="9">
        <v>5.4150770000000001</v>
      </c>
      <c r="R1052" s="9">
        <v>56.971525</v>
      </c>
      <c r="S1052" s="9" t="s">
        <v>1059</v>
      </c>
      <c r="T1052" s="9">
        <v>23492.328767999999</v>
      </c>
      <c r="U1052" s="9">
        <v>5662569.3832999999</v>
      </c>
      <c r="V1052" t="s">
        <v>935</v>
      </c>
    </row>
    <row r="1053" spans="1:22" x14ac:dyDescent="0.25">
      <c r="A1053" s="70" t="e">
        <f>VLOOKUP(B1053,'Lake Assessments'!$D$2:$E$52,2,0)</f>
        <v>#N/A</v>
      </c>
      <c r="B1053">
        <v>34034700</v>
      </c>
      <c r="C1053" t="s">
        <v>1643</v>
      </c>
      <c r="D1053" t="s">
        <v>878</v>
      </c>
      <c r="E1053" s="107">
        <v>38205</v>
      </c>
      <c r="F1053" s="9">
        <v>5</v>
      </c>
      <c r="G1053" s="9">
        <v>8.0498449999999995</v>
      </c>
      <c r="H1053" s="9">
        <v>-54.545454999999997</v>
      </c>
      <c r="I1053" s="9">
        <v>-54.776153000000001</v>
      </c>
      <c r="J1053" s="9">
        <v>2</v>
      </c>
      <c r="K1053" s="9">
        <v>5</v>
      </c>
      <c r="L1053" s="9">
        <v>7</v>
      </c>
      <c r="M1053" s="9">
        <v>8.0498449999999995</v>
      </c>
      <c r="N1053" s="9">
        <v>10.205041</v>
      </c>
      <c r="O1053" s="9">
        <v>-54.545454999999997</v>
      </c>
      <c r="P1053" s="9">
        <v>-36.363636</v>
      </c>
      <c r="Q1053" s="9">
        <v>-54.776153000000001</v>
      </c>
      <c r="R1053" s="9">
        <v>-42.668309999999998</v>
      </c>
      <c r="S1053" s="9" t="s">
        <v>1059</v>
      </c>
      <c r="T1053" s="9">
        <v>4119.8654139999999</v>
      </c>
      <c r="U1053" s="9">
        <v>510382.268889</v>
      </c>
      <c r="V1053" t="s">
        <v>932</v>
      </c>
    </row>
    <row r="1054" spans="1:22" x14ac:dyDescent="0.25">
      <c r="A1054" s="70" t="e">
        <f>VLOOKUP(B1054,'Lake Assessments'!$D$2:$E$52,2,0)</f>
        <v>#N/A</v>
      </c>
      <c r="B1054">
        <v>61002900</v>
      </c>
      <c r="C1054" t="s">
        <v>1644</v>
      </c>
      <c r="D1054" t="s">
        <v>878</v>
      </c>
      <c r="E1054" s="107">
        <v>40366</v>
      </c>
      <c r="F1054" s="9">
        <v>12</v>
      </c>
      <c r="G1054" s="9">
        <v>20.207259000000001</v>
      </c>
      <c r="H1054" s="9">
        <v>9.0909089999999999</v>
      </c>
      <c r="I1054" s="9">
        <v>13.523929000000001</v>
      </c>
      <c r="J1054" s="9">
        <v>3</v>
      </c>
      <c r="K1054" s="9">
        <v>9</v>
      </c>
      <c r="L1054" s="9">
        <v>12</v>
      </c>
      <c r="M1054" s="9">
        <v>16</v>
      </c>
      <c r="N1054" s="9">
        <v>20.784610000000001</v>
      </c>
      <c r="O1054" s="9">
        <v>-18.181818</v>
      </c>
      <c r="P1054" s="9">
        <v>9.0909089999999999</v>
      </c>
      <c r="Q1054" s="9">
        <v>-10.112360000000001</v>
      </c>
      <c r="R1054" s="9">
        <v>16.767469999999999</v>
      </c>
      <c r="S1054" s="9" t="s">
        <v>1059</v>
      </c>
      <c r="T1054" s="9">
        <v>7771.2925580000001</v>
      </c>
      <c r="U1054" s="9">
        <v>822035.93847599998</v>
      </c>
      <c r="V1054" t="s">
        <v>935</v>
      </c>
    </row>
    <row r="1055" spans="1:22" x14ac:dyDescent="0.25">
      <c r="A1055" s="70" t="e">
        <f>VLOOKUP(B1055,'Lake Assessments'!$D$2:$E$52,2,0)</f>
        <v>#N/A</v>
      </c>
      <c r="B1055">
        <v>34034200</v>
      </c>
      <c r="C1055" t="s">
        <v>1645</v>
      </c>
      <c r="D1055" t="s">
        <v>878</v>
      </c>
      <c r="E1055" s="107">
        <v>37475</v>
      </c>
      <c r="F1055" s="9">
        <v>20</v>
      </c>
      <c r="G1055" s="9">
        <v>24.820354999999999</v>
      </c>
      <c r="H1055" s="9">
        <v>66.666667000000004</v>
      </c>
      <c r="I1055" s="9">
        <v>38.661199000000003</v>
      </c>
      <c r="J1055" s="9">
        <v>1</v>
      </c>
      <c r="K1055" s="9">
        <v>20</v>
      </c>
      <c r="L1055" s="9">
        <v>20</v>
      </c>
      <c r="M1055" s="9">
        <v>24.820354999999999</v>
      </c>
      <c r="N1055" s="9">
        <v>24.820354999999999</v>
      </c>
      <c r="O1055" s="9">
        <v>66.666667000000004</v>
      </c>
      <c r="P1055" s="9">
        <v>66.666667000000004</v>
      </c>
      <c r="Q1055" s="9">
        <v>38.661199000000003</v>
      </c>
      <c r="R1055" s="9">
        <v>38.661199000000003</v>
      </c>
      <c r="S1055" s="9" t="s">
        <v>1059</v>
      </c>
      <c r="T1055" s="9">
        <v>3888.2450709999998</v>
      </c>
      <c r="U1055" s="9">
        <v>192457.61449899999</v>
      </c>
      <c r="V1055" t="s">
        <v>935</v>
      </c>
    </row>
    <row r="1056" spans="1:22" x14ac:dyDescent="0.25">
      <c r="A1056" s="70" t="e">
        <f>VLOOKUP(B1056,'Lake Assessments'!$D$2:$E$52,2,0)</f>
        <v>#N/A</v>
      </c>
      <c r="B1056">
        <v>61005700</v>
      </c>
      <c r="C1056" t="s">
        <v>879</v>
      </c>
      <c r="D1056" t="s">
        <v>878</v>
      </c>
      <c r="E1056" s="107">
        <v>40350</v>
      </c>
      <c r="F1056" s="9">
        <v>12</v>
      </c>
      <c r="G1056" s="9">
        <v>20.495934999999999</v>
      </c>
      <c r="H1056" s="9">
        <v>9.0909089999999999</v>
      </c>
      <c r="I1056" s="9">
        <v>15.1457</v>
      </c>
      <c r="J1056" s="9">
        <v>1</v>
      </c>
      <c r="K1056" s="9">
        <v>12</v>
      </c>
      <c r="L1056" s="9">
        <v>12</v>
      </c>
      <c r="M1056" s="9">
        <v>20.495934999999999</v>
      </c>
      <c r="N1056" s="9">
        <v>20.495934999999999</v>
      </c>
      <c r="O1056" s="9">
        <v>9.0909089999999999</v>
      </c>
      <c r="P1056" s="9">
        <v>9.0909089999999999</v>
      </c>
      <c r="Q1056" s="9">
        <v>15.1457</v>
      </c>
      <c r="R1056" s="9">
        <v>15.1457</v>
      </c>
      <c r="S1056" s="9" t="s">
        <v>1059</v>
      </c>
      <c r="T1056" s="9">
        <v>873.62368900000001</v>
      </c>
      <c r="U1056" s="9">
        <v>52627.683380000002</v>
      </c>
      <c r="V1056" t="s">
        <v>935</v>
      </c>
    </row>
    <row r="1057" spans="1:22" x14ac:dyDescent="0.25">
      <c r="A1057" s="70" t="e">
        <f>VLOOKUP(B1057,'Lake Assessments'!$D$2:$E$52,2,0)</f>
        <v>#N/A</v>
      </c>
      <c r="B1057">
        <v>61003400</v>
      </c>
      <c r="C1057" t="s">
        <v>1646</v>
      </c>
      <c r="D1057" t="s">
        <v>878</v>
      </c>
      <c r="E1057" s="107">
        <v>41101</v>
      </c>
      <c r="F1057" s="9">
        <v>4</v>
      </c>
      <c r="G1057" s="9">
        <v>10.5</v>
      </c>
      <c r="H1057" s="9">
        <v>-63.636364</v>
      </c>
      <c r="I1057" s="9">
        <v>-41.011235999999997</v>
      </c>
      <c r="J1057" s="9">
        <v>7</v>
      </c>
      <c r="K1057" s="9">
        <v>2</v>
      </c>
      <c r="L1057" s="9">
        <v>12</v>
      </c>
      <c r="M1057" s="9">
        <v>7.7781750000000001</v>
      </c>
      <c r="N1057" s="9">
        <v>18.186533000000001</v>
      </c>
      <c r="O1057" s="9">
        <v>-81.818181999999993</v>
      </c>
      <c r="P1057" s="9">
        <v>0</v>
      </c>
      <c r="Q1057" s="9">
        <v>-56.302390000000003</v>
      </c>
      <c r="R1057" s="9">
        <v>1.600746</v>
      </c>
      <c r="S1057" s="9" t="s">
        <v>1059</v>
      </c>
      <c r="T1057" s="9">
        <v>7811.3136249999998</v>
      </c>
      <c r="U1057" s="9">
        <v>2252740.8951030001</v>
      </c>
      <c r="V1057" t="s">
        <v>932</v>
      </c>
    </row>
    <row r="1058" spans="1:22" x14ac:dyDescent="0.25">
      <c r="A1058" s="70" t="e">
        <f>VLOOKUP(B1058,'Lake Assessments'!$D$2:$E$52,2,0)</f>
        <v>#N/A</v>
      </c>
      <c r="B1058">
        <v>21005100</v>
      </c>
      <c r="C1058" t="s">
        <v>1125</v>
      </c>
      <c r="D1058" t="s">
        <v>878</v>
      </c>
      <c r="E1058" s="107">
        <v>37774</v>
      </c>
      <c r="F1058" s="9">
        <v>7</v>
      </c>
      <c r="G1058" s="9">
        <v>13.984686</v>
      </c>
      <c r="H1058" s="9">
        <v>-41.666666999999997</v>
      </c>
      <c r="I1058" s="9">
        <v>-24.813518999999999</v>
      </c>
      <c r="J1058" s="9">
        <v>1</v>
      </c>
      <c r="K1058" s="9">
        <v>7</v>
      </c>
      <c r="L1058" s="9">
        <v>7</v>
      </c>
      <c r="M1058" s="9">
        <v>13.984686</v>
      </c>
      <c r="N1058" s="9">
        <v>13.984686</v>
      </c>
      <c r="O1058" s="9">
        <v>-41.666666999999997</v>
      </c>
      <c r="P1058" s="9">
        <v>-41.666666999999997</v>
      </c>
      <c r="Q1058" s="9">
        <v>-24.813518999999999</v>
      </c>
      <c r="R1058" s="9">
        <v>-24.813518999999999</v>
      </c>
      <c r="S1058" s="9" t="s">
        <v>1059</v>
      </c>
      <c r="T1058" s="9">
        <v>3200.0934809999999</v>
      </c>
      <c r="U1058" s="9">
        <v>615606.90862100001</v>
      </c>
      <c r="V1058" t="s">
        <v>932</v>
      </c>
    </row>
    <row r="1059" spans="1:22" x14ac:dyDescent="0.25">
      <c r="A1059" s="70" t="e">
        <f>VLOOKUP(B1059,'Lake Assessments'!$D$2:$E$52,2,0)</f>
        <v>#N/A</v>
      </c>
      <c r="B1059">
        <v>21005200</v>
      </c>
      <c r="C1059" t="s">
        <v>1033</v>
      </c>
      <c r="D1059" t="s">
        <v>878</v>
      </c>
      <c r="E1059" s="107">
        <v>38201</v>
      </c>
      <c r="F1059" s="9">
        <v>20</v>
      </c>
      <c r="G1059" s="9">
        <v>27.727243000000001</v>
      </c>
      <c r="H1059" s="9">
        <v>66.666667000000004</v>
      </c>
      <c r="I1059" s="9">
        <v>49.071198000000003</v>
      </c>
      <c r="J1059" s="9">
        <v>1</v>
      </c>
      <c r="K1059" s="9">
        <v>20</v>
      </c>
      <c r="L1059" s="9">
        <v>20</v>
      </c>
      <c r="M1059" s="9">
        <v>27.727243000000001</v>
      </c>
      <c r="N1059" s="9">
        <v>27.727243000000001</v>
      </c>
      <c r="O1059" s="9">
        <v>66.666667000000004</v>
      </c>
      <c r="P1059" s="9">
        <v>66.666667000000004</v>
      </c>
      <c r="Q1059" s="9">
        <v>49.071198000000003</v>
      </c>
      <c r="R1059" s="9">
        <v>49.071198000000003</v>
      </c>
      <c r="S1059" s="9" t="s">
        <v>1059</v>
      </c>
      <c r="T1059" s="9">
        <v>8388.5620999999992</v>
      </c>
      <c r="U1059" s="9">
        <v>2589224.7191479998</v>
      </c>
      <c r="V1059" t="s">
        <v>935</v>
      </c>
    </row>
    <row r="1060" spans="1:22" x14ac:dyDescent="0.25">
      <c r="A1060" s="70" t="e">
        <f>VLOOKUP(B1060,'Lake Assessments'!$D$2:$E$52,2,0)</f>
        <v>#N/A</v>
      </c>
      <c r="B1060">
        <v>61007200</v>
      </c>
      <c r="C1060" t="s">
        <v>1647</v>
      </c>
      <c r="D1060" t="s">
        <v>878</v>
      </c>
      <c r="E1060" s="107">
        <v>35254</v>
      </c>
      <c r="F1060" s="9">
        <v>22</v>
      </c>
      <c r="G1060" s="9">
        <v>27.502891999999999</v>
      </c>
      <c r="H1060" s="9">
        <v>83.333332999999996</v>
      </c>
      <c r="I1060" s="9">
        <v>47.865012999999998</v>
      </c>
      <c r="J1060" s="9">
        <v>1</v>
      </c>
      <c r="K1060" s="9">
        <v>22</v>
      </c>
      <c r="L1060" s="9">
        <v>22</v>
      </c>
      <c r="M1060" s="9">
        <v>27.502891999999999</v>
      </c>
      <c r="N1060" s="9">
        <v>27.502891999999999</v>
      </c>
      <c r="O1060" s="9">
        <v>83.333332999999996</v>
      </c>
      <c r="P1060" s="9">
        <v>83.333332999999996</v>
      </c>
      <c r="Q1060" s="9">
        <v>47.865012999999998</v>
      </c>
      <c r="R1060" s="9">
        <v>47.865012999999998</v>
      </c>
      <c r="S1060" s="9" t="s">
        <v>1059</v>
      </c>
      <c r="T1060" s="9">
        <v>8209.8618810000007</v>
      </c>
      <c r="U1060" s="9">
        <v>1359595.583355</v>
      </c>
      <c r="V1060" t="s">
        <v>935</v>
      </c>
    </row>
    <row r="1061" spans="1:22" x14ac:dyDescent="0.25">
      <c r="A1061" s="70" t="e">
        <f>VLOOKUP(B1061,'Lake Assessments'!$D$2:$E$52,2,0)</f>
        <v>#N/A</v>
      </c>
      <c r="B1061">
        <v>21005700</v>
      </c>
      <c r="C1061" t="s">
        <v>1648</v>
      </c>
      <c r="D1061" t="s">
        <v>878</v>
      </c>
      <c r="E1061" s="107">
        <v>42212</v>
      </c>
      <c r="F1061" s="9">
        <v>43</v>
      </c>
      <c r="G1061" s="9">
        <v>42.242103999999998</v>
      </c>
      <c r="H1061" s="9">
        <v>258.33333299999998</v>
      </c>
      <c r="I1061" s="9">
        <v>127.108086</v>
      </c>
      <c r="J1061" s="9">
        <v>10</v>
      </c>
      <c r="K1061" s="9">
        <v>13</v>
      </c>
      <c r="L1061" s="9">
        <v>43</v>
      </c>
      <c r="M1061" s="9">
        <v>23.020057999999999</v>
      </c>
      <c r="N1061" s="9">
        <v>42.242103999999998</v>
      </c>
      <c r="O1061" s="9">
        <v>8.3333329999999997</v>
      </c>
      <c r="P1061" s="9">
        <v>258.33333299999998</v>
      </c>
      <c r="Q1061" s="9">
        <v>23.763753000000001</v>
      </c>
      <c r="R1061" s="9">
        <v>127.108086</v>
      </c>
      <c r="S1061" s="9" t="s">
        <v>1059</v>
      </c>
      <c r="T1061" s="9">
        <v>20643.812051000001</v>
      </c>
      <c r="U1061" s="9">
        <v>10542529.020659</v>
      </c>
      <c r="V1061" t="s">
        <v>935</v>
      </c>
    </row>
    <row r="1062" spans="1:22" x14ac:dyDescent="0.25">
      <c r="A1062" s="70" t="e">
        <f>VLOOKUP(B1062,'Lake Assessments'!$D$2:$E$52,2,0)</f>
        <v>#N/A</v>
      </c>
      <c r="B1062">
        <v>21005600</v>
      </c>
      <c r="C1062" t="s">
        <v>1649</v>
      </c>
      <c r="D1062" t="s">
        <v>878</v>
      </c>
      <c r="E1062" s="107">
        <v>38215</v>
      </c>
      <c r="F1062" s="9">
        <v>17</v>
      </c>
      <c r="G1062" s="9">
        <v>24.496098</v>
      </c>
      <c r="H1062" s="9">
        <v>41.666666999999997</v>
      </c>
      <c r="I1062" s="9">
        <v>31.699452000000001</v>
      </c>
      <c r="J1062" s="9">
        <v>2</v>
      </c>
      <c r="K1062" s="9">
        <v>17</v>
      </c>
      <c r="L1062" s="9">
        <v>22</v>
      </c>
      <c r="M1062" s="9">
        <v>24.496098</v>
      </c>
      <c r="N1062" s="9">
        <v>26.863289999999999</v>
      </c>
      <c r="O1062" s="9">
        <v>41.666666999999997</v>
      </c>
      <c r="P1062" s="9">
        <v>69.230768999999995</v>
      </c>
      <c r="Q1062" s="9">
        <v>31.699452000000001</v>
      </c>
      <c r="R1062" s="9">
        <v>43.653959</v>
      </c>
      <c r="S1062" s="9" t="s">
        <v>1059</v>
      </c>
      <c r="T1062" s="9">
        <v>16213.563908</v>
      </c>
      <c r="U1062" s="9">
        <v>7288230.0452570003</v>
      </c>
      <c r="V1062" t="s">
        <v>935</v>
      </c>
    </row>
    <row r="1063" spans="1:22" x14ac:dyDescent="0.25">
      <c r="A1063" s="70" t="e">
        <f>VLOOKUP(B1063,'Lake Assessments'!$D$2:$E$52,2,0)</f>
        <v>#N/A</v>
      </c>
      <c r="B1063">
        <v>61028700</v>
      </c>
      <c r="C1063" t="s">
        <v>879</v>
      </c>
      <c r="D1063" t="s">
        <v>878</v>
      </c>
      <c r="E1063" s="107">
        <v>38211</v>
      </c>
      <c r="F1063" s="9">
        <v>13</v>
      </c>
      <c r="G1063" s="9">
        <v>21.910658000000002</v>
      </c>
      <c r="H1063" s="9">
        <v>18.181818</v>
      </c>
      <c r="I1063" s="9">
        <v>23.093582999999999</v>
      </c>
      <c r="J1063" s="9">
        <v>1</v>
      </c>
      <c r="K1063" s="9">
        <v>13</v>
      </c>
      <c r="L1063" s="9">
        <v>13</v>
      </c>
      <c r="M1063" s="9">
        <v>21.910658000000002</v>
      </c>
      <c r="N1063" s="9">
        <v>21.910658000000002</v>
      </c>
      <c r="O1063" s="9">
        <v>18.181818</v>
      </c>
      <c r="P1063" s="9">
        <v>18.181818</v>
      </c>
      <c r="Q1063" s="9">
        <v>23.093582999999999</v>
      </c>
      <c r="R1063" s="9">
        <v>23.093582999999999</v>
      </c>
      <c r="S1063" s="9" t="s">
        <v>1059</v>
      </c>
      <c r="T1063" s="9">
        <v>1546.6520579999999</v>
      </c>
      <c r="U1063" s="9">
        <v>100719.254974</v>
      </c>
      <c r="V1063" t="s">
        <v>935</v>
      </c>
    </row>
    <row r="1064" spans="1:22" x14ac:dyDescent="0.25">
      <c r="A1064" s="70" t="e">
        <f>VLOOKUP(B1064,'Lake Assessments'!$D$2:$E$52,2,0)</f>
        <v>#N/A</v>
      </c>
      <c r="B1064">
        <v>21005300</v>
      </c>
      <c r="C1064" t="s">
        <v>1650</v>
      </c>
      <c r="D1064" t="s">
        <v>878</v>
      </c>
      <c r="E1064" s="107">
        <v>37775</v>
      </c>
      <c r="F1064" s="9">
        <v>2</v>
      </c>
      <c r="G1064" s="9">
        <v>6.3639609999999998</v>
      </c>
      <c r="H1064" s="9">
        <v>-83.333332999999996</v>
      </c>
      <c r="I1064" s="9">
        <v>-65.785156000000001</v>
      </c>
      <c r="J1064" s="9">
        <v>1</v>
      </c>
      <c r="K1064" s="9">
        <v>2</v>
      </c>
      <c r="L1064" s="9">
        <v>2</v>
      </c>
      <c r="M1064" s="9">
        <v>6.3639609999999998</v>
      </c>
      <c r="N1064" s="9">
        <v>6.3639609999999998</v>
      </c>
      <c r="O1064" s="9">
        <v>-83.333332999999996</v>
      </c>
      <c r="P1064" s="9">
        <v>-83.333332999999996</v>
      </c>
      <c r="Q1064" s="9">
        <v>-65.785156000000001</v>
      </c>
      <c r="R1064" s="9">
        <v>-65.785156000000001</v>
      </c>
      <c r="S1064" s="9" t="s">
        <v>1059</v>
      </c>
      <c r="T1064" s="9">
        <v>2794.4259400000001</v>
      </c>
      <c r="U1064" s="9">
        <v>556269.01936000003</v>
      </c>
      <c r="V1064" t="s">
        <v>932</v>
      </c>
    </row>
    <row r="1065" spans="1:22" x14ac:dyDescent="0.25">
      <c r="A1065" s="70" t="e">
        <f>VLOOKUP(B1065,'Lake Assessments'!$D$2:$E$52,2,0)</f>
        <v>#N/A</v>
      </c>
      <c r="B1065">
        <v>21005400</v>
      </c>
      <c r="C1065" t="s">
        <v>1651</v>
      </c>
      <c r="D1065" t="s">
        <v>878</v>
      </c>
      <c r="E1065" s="107">
        <v>39287</v>
      </c>
      <c r="F1065" s="9">
        <v>18</v>
      </c>
      <c r="G1065" s="9">
        <v>25.220141999999999</v>
      </c>
      <c r="H1065" s="9">
        <v>80</v>
      </c>
      <c r="I1065" s="9">
        <v>54.724797000000002</v>
      </c>
      <c r="J1065" s="9">
        <v>2</v>
      </c>
      <c r="K1065" s="9">
        <v>15</v>
      </c>
      <c r="L1065" s="9">
        <v>18</v>
      </c>
      <c r="M1065" s="9">
        <v>22.721502000000001</v>
      </c>
      <c r="N1065" s="9">
        <v>25.220141999999999</v>
      </c>
      <c r="O1065" s="9">
        <v>25</v>
      </c>
      <c r="P1065" s="9">
        <v>80</v>
      </c>
      <c r="Q1065" s="9">
        <v>22.158615000000001</v>
      </c>
      <c r="R1065" s="9">
        <v>54.724797000000002</v>
      </c>
      <c r="S1065" s="9" t="s">
        <v>1059</v>
      </c>
      <c r="T1065" s="9">
        <v>10507.168223000001</v>
      </c>
      <c r="U1065" s="9">
        <v>1686758.024549</v>
      </c>
      <c r="V1065" t="s">
        <v>935</v>
      </c>
    </row>
    <row r="1066" spans="1:22" x14ac:dyDescent="0.25">
      <c r="A1066" s="70" t="e">
        <f>VLOOKUP(B1066,'Lake Assessments'!$D$2:$E$52,2,0)</f>
        <v>#N/A</v>
      </c>
      <c r="B1066">
        <v>61003700</v>
      </c>
      <c r="C1066" t="s">
        <v>1652</v>
      </c>
      <c r="D1066" t="s">
        <v>878</v>
      </c>
      <c r="E1066" s="107">
        <v>35247</v>
      </c>
      <c r="F1066" s="9">
        <v>13</v>
      </c>
      <c r="G1066" s="9">
        <v>21.910658000000002</v>
      </c>
      <c r="H1066" s="9">
        <v>8.3333329999999997</v>
      </c>
      <c r="I1066" s="9">
        <v>17.799234999999999</v>
      </c>
      <c r="J1066" s="9">
        <v>1</v>
      </c>
      <c r="K1066" s="9">
        <v>13</v>
      </c>
      <c r="L1066" s="9">
        <v>13</v>
      </c>
      <c r="M1066" s="9">
        <v>21.910658000000002</v>
      </c>
      <c r="N1066" s="9">
        <v>21.910658000000002</v>
      </c>
      <c r="O1066" s="9">
        <v>8.3333329999999997</v>
      </c>
      <c r="P1066" s="9">
        <v>8.3333329999999997</v>
      </c>
      <c r="Q1066" s="9">
        <v>17.799234999999999</v>
      </c>
      <c r="R1066" s="9">
        <v>17.799234999999999</v>
      </c>
      <c r="S1066" s="9" t="s">
        <v>1059</v>
      </c>
      <c r="T1066" s="9">
        <v>3239.7944659999998</v>
      </c>
      <c r="U1066" s="9">
        <v>707871.62662899995</v>
      </c>
      <c r="V1066" t="s">
        <v>935</v>
      </c>
    </row>
    <row r="1067" spans="1:22" x14ac:dyDescent="0.25">
      <c r="A1067" s="70" t="e">
        <f>VLOOKUP(B1067,'Lake Assessments'!$D$2:$E$52,2,0)</f>
        <v>#N/A</v>
      </c>
      <c r="B1067">
        <v>21004900</v>
      </c>
      <c r="C1067" t="s">
        <v>1653</v>
      </c>
      <c r="D1067" t="s">
        <v>878</v>
      </c>
      <c r="E1067" s="107">
        <v>38194</v>
      </c>
      <c r="F1067" s="9">
        <v>19</v>
      </c>
      <c r="G1067" s="9">
        <v>25.235731000000001</v>
      </c>
      <c r="H1067" s="9">
        <v>58.333333000000003</v>
      </c>
      <c r="I1067" s="9">
        <v>35.675972000000002</v>
      </c>
      <c r="J1067" s="9">
        <v>1</v>
      </c>
      <c r="K1067" s="9">
        <v>19</v>
      </c>
      <c r="L1067" s="9">
        <v>19</v>
      </c>
      <c r="M1067" s="9">
        <v>25.235731000000001</v>
      </c>
      <c r="N1067" s="9">
        <v>25.235731000000001</v>
      </c>
      <c r="O1067" s="9">
        <v>58.333333000000003</v>
      </c>
      <c r="P1067" s="9">
        <v>58.333333000000003</v>
      </c>
      <c r="Q1067" s="9">
        <v>35.675972000000002</v>
      </c>
      <c r="R1067" s="9">
        <v>35.675972000000002</v>
      </c>
      <c r="S1067" s="9" t="s">
        <v>1059</v>
      </c>
      <c r="T1067" s="9">
        <v>4366.1052159999999</v>
      </c>
      <c r="U1067" s="9">
        <v>704903.99883399997</v>
      </c>
      <c r="V1067" t="s">
        <v>935</v>
      </c>
    </row>
    <row r="1068" spans="1:22" x14ac:dyDescent="0.25">
      <c r="A1068" s="70" t="e">
        <f>VLOOKUP(B1068,'Lake Assessments'!$D$2:$E$52,2,0)</f>
        <v>#N/A</v>
      </c>
      <c r="B1068">
        <v>61004700</v>
      </c>
      <c r="C1068" t="s">
        <v>1654</v>
      </c>
      <c r="D1068" t="s">
        <v>878</v>
      </c>
      <c r="E1068" s="107">
        <v>38937</v>
      </c>
      <c r="F1068" s="9">
        <v>8</v>
      </c>
      <c r="G1068" s="9">
        <v>16.263456000000001</v>
      </c>
      <c r="H1068" s="9">
        <v>-27.272727</v>
      </c>
      <c r="I1068" s="9">
        <v>-8.6322700000000001</v>
      </c>
      <c r="J1068" s="9">
        <v>1</v>
      </c>
      <c r="K1068" s="9">
        <v>8</v>
      </c>
      <c r="L1068" s="9">
        <v>8</v>
      </c>
      <c r="M1068" s="9">
        <v>16.263456000000001</v>
      </c>
      <c r="N1068" s="9">
        <v>16.263456000000001</v>
      </c>
      <c r="O1068" s="9">
        <v>-27.272727</v>
      </c>
      <c r="P1068" s="9">
        <v>-27.272727</v>
      </c>
      <c r="Q1068" s="9">
        <v>-8.6322700000000001</v>
      </c>
      <c r="R1068" s="9">
        <v>-8.6322700000000001</v>
      </c>
      <c r="S1068" s="9" t="s">
        <v>1059</v>
      </c>
      <c r="T1068" s="9">
        <v>5995.7158609999997</v>
      </c>
      <c r="U1068" s="9">
        <v>381248.998677</v>
      </c>
      <c r="V1068" t="s">
        <v>932</v>
      </c>
    </row>
    <row r="1069" spans="1:22" x14ac:dyDescent="0.25">
      <c r="A1069" s="70" t="e">
        <f>VLOOKUP(B1069,'Lake Assessments'!$D$2:$E$52,2,0)</f>
        <v>#N/A</v>
      </c>
      <c r="B1069">
        <v>61006600</v>
      </c>
      <c r="C1069" t="s">
        <v>1655</v>
      </c>
      <c r="D1069" t="s">
        <v>878</v>
      </c>
      <c r="E1069" s="107">
        <v>39643</v>
      </c>
      <c r="F1069" s="9">
        <v>11</v>
      </c>
      <c r="G1069" s="9">
        <v>19.296726</v>
      </c>
      <c r="H1069" s="9">
        <v>-8.3333329999999997</v>
      </c>
      <c r="I1069" s="9">
        <v>3.7458390000000001</v>
      </c>
      <c r="J1069" s="9">
        <v>2</v>
      </c>
      <c r="K1069" s="9">
        <v>11</v>
      </c>
      <c r="L1069" s="9">
        <v>12</v>
      </c>
      <c r="M1069" s="9">
        <v>18.475209</v>
      </c>
      <c r="N1069" s="9">
        <v>19.296726</v>
      </c>
      <c r="O1069" s="9">
        <v>-8.3333329999999997</v>
      </c>
      <c r="P1069" s="9">
        <v>0</v>
      </c>
      <c r="Q1069" s="9">
        <v>-0.67092099999999999</v>
      </c>
      <c r="R1069" s="9">
        <v>3.7458390000000001</v>
      </c>
      <c r="S1069" s="9" t="s">
        <v>1059</v>
      </c>
      <c r="T1069" s="9">
        <v>4226.1737780000003</v>
      </c>
      <c r="U1069" s="9">
        <v>1141158.5229219999</v>
      </c>
      <c r="V1069" t="s">
        <v>932</v>
      </c>
    </row>
    <row r="1070" spans="1:22" x14ac:dyDescent="0.25">
      <c r="A1070" s="70" t="e">
        <f>VLOOKUP(B1070,'Lake Assessments'!$D$2:$E$52,2,0)</f>
        <v>#N/A</v>
      </c>
      <c r="B1070">
        <v>61003600</v>
      </c>
      <c r="C1070" t="s">
        <v>1656</v>
      </c>
      <c r="D1070" t="s">
        <v>878</v>
      </c>
      <c r="E1070" s="107">
        <v>37139</v>
      </c>
      <c r="F1070" s="9">
        <v>16</v>
      </c>
      <c r="G1070" s="9">
        <v>23.25</v>
      </c>
      <c r="H1070" s="9">
        <v>33.333333000000003</v>
      </c>
      <c r="I1070" s="9">
        <v>29.888268</v>
      </c>
      <c r="J1070" s="9">
        <v>1</v>
      </c>
      <c r="K1070" s="9">
        <v>16</v>
      </c>
      <c r="L1070" s="9">
        <v>16</v>
      </c>
      <c r="M1070" s="9">
        <v>23.25</v>
      </c>
      <c r="N1070" s="9">
        <v>23.25</v>
      </c>
      <c r="O1070" s="9">
        <v>33.333333000000003</v>
      </c>
      <c r="P1070" s="9">
        <v>33.333333000000003</v>
      </c>
      <c r="Q1070" s="9">
        <v>29.888268</v>
      </c>
      <c r="R1070" s="9">
        <v>29.888268</v>
      </c>
      <c r="S1070" s="9" t="s">
        <v>1059</v>
      </c>
      <c r="T1070" s="9">
        <v>2344.5232409999999</v>
      </c>
      <c r="U1070" s="9">
        <v>272831.999518</v>
      </c>
      <c r="V1070" t="s">
        <v>935</v>
      </c>
    </row>
    <row r="1071" spans="1:22" x14ac:dyDescent="0.25">
      <c r="A1071" s="70" t="e">
        <f>VLOOKUP(B1071,'Lake Assessments'!$D$2:$E$52,2,0)</f>
        <v>#N/A</v>
      </c>
      <c r="B1071">
        <v>21008000</v>
      </c>
      <c r="C1071" t="s">
        <v>1657</v>
      </c>
      <c r="D1071" t="s">
        <v>878</v>
      </c>
      <c r="E1071" s="107">
        <v>39282</v>
      </c>
      <c r="F1071" s="9">
        <v>19</v>
      </c>
      <c r="G1071" s="9">
        <v>27.300471999999999</v>
      </c>
      <c r="H1071" s="9">
        <v>90</v>
      </c>
      <c r="I1071" s="9">
        <v>67.487560000000002</v>
      </c>
      <c r="J1071" s="9">
        <v>2</v>
      </c>
      <c r="K1071" s="9">
        <v>19</v>
      </c>
      <c r="L1071" s="9">
        <v>19</v>
      </c>
      <c r="M1071" s="9">
        <v>26.153393999999999</v>
      </c>
      <c r="N1071" s="9">
        <v>27.300471999999999</v>
      </c>
      <c r="O1071" s="9">
        <v>58.333333000000003</v>
      </c>
      <c r="P1071" s="9">
        <v>90</v>
      </c>
      <c r="Q1071" s="9">
        <v>40.609642999999998</v>
      </c>
      <c r="R1071" s="9">
        <v>67.487560000000002</v>
      </c>
      <c r="S1071" s="9" t="s">
        <v>1059</v>
      </c>
      <c r="T1071" s="9">
        <v>10947.563937999999</v>
      </c>
      <c r="U1071" s="9">
        <v>4249194.2713040002</v>
      </c>
      <c r="V1071" t="s">
        <v>935</v>
      </c>
    </row>
    <row r="1072" spans="1:22" x14ac:dyDescent="0.25">
      <c r="A1072" s="70" t="e">
        <f>VLOOKUP(B1072,'Lake Assessments'!$D$2:$E$52,2,0)</f>
        <v>#N/A</v>
      </c>
      <c r="B1072">
        <v>61004600</v>
      </c>
      <c r="C1072" t="s">
        <v>879</v>
      </c>
      <c r="D1072" t="s">
        <v>878</v>
      </c>
      <c r="E1072" s="107">
        <v>38938</v>
      </c>
      <c r="F1072" s="9">
        <v>7</v>
      </c>
      <c r="G1072" s="9">
        <v>13.606721</v>
      </c>
      <c r="H1072" s="9">
        <v>-36.363636</v>
      </c>
      <c r="I1072" s="9">
        <v>-23.557746999999999</v>
      </c>
      <c r="J1072" s="9">
        <v>1</v>
      </c>
      <c r="K1072" s="9">
        <v>7</v>
      </c>
      <c r="L1072" s="9">
        <v>7</v>
      </c>
      <c r="M1072" s="9">
        <v>13.606721</v>
      </c>
      <c r="N1072" s="9">
        <v>13.606721</v>
      </c>
      <c r="O1072" s="9">
        <v>-36.363636</v>
      </c>
      <c r="P1072" s="9">
        <v>-36.363636</v>
      </c>
      <c r="Q1072" s="9">
        <v>-23.557746999999999</v>
      </c>
      <c r="R1072" s="9">
        <v>-23.557746999999999</v>
      </c>
      <c r="S1072" s="9" t="s">
        <v>1059</v>
      </c>
      <c r="T1072" s="9">
        <v>1236.167424</v>
      </c>
      <c r="U1072" s="9">
        <v>57788.015619999998</v>
      </c>
      <c r="V1072" t="s">
        <v>932</v>
      </c>
    </row>
    <row r="1073" spans="1:22" x14ac:dyDescent="0.25">
      <c r="A1073" s="70" t="e">
        <f>VLOOKUP(B1073,'Lake Assessments'!$D$2:$E$52,2,0)</f>
        <v>#N/A</v>
      </c>
      <c r="B1073">
        <v>21004100</v>
      </c>
      <c r="C1073" t="s">
        <v>1070</v>
      </c>
      <c r="D1073" t="s">
        <v>878</v>
      </c>
      <c r="E1073" s="107">
        <v>36724</v>
      </c>
      <c r="F1073" s="9">
        <v>16</v>
      </c>
      <c r="G1073" s="9">
        <v>22.75</v>
      </c>
      <c r="H1073" s="9">
        <v>33.333333000000003</v>
      </c>
      <c r="I1073" s="9">
        <v>22.311827999999998</v>
      </c>
      <c r="J1073" s="9">
        <v>1</v>
      </c>
      <c r="K1073" s="9">
        <v>16</v>
      </c>
      <c r="L1073" s="9">
        <v>16</v>
      </c>
      <c r="M1073" s="9">
        <v>22.75</v>
      </c>
      <c r="N1073" s="9">
        <v>22.75</v>
      </c>
      <c r="O1073" s="9">
        <v>33.333333000000003</v>
      </c>
      <c r="P1073" s="9">
        <v>33.333333000000003</v>
      </c>
      <c r="Q1073" s="9">
        <v>22.311827999999998</v>
      </c>
      <c r="R1073" s="9">
        <v>22.311827999999998</v>
      </c>
      <c r="S1073" s="9" t="s">
        <v>1059</v>
      </c>
      <c r="T1073" s="9">
        <v>2836.5739509999999</v>
      </c>
      <c r="U1073" s="9">
        <v>434263.59917499998</v>
      </c>
      <c r="V1073" t="s">
        <v>935</v>
      </c>
    </row>
    <row r="1074" spans="1:22" x14ac:dyDescent="0.25">
      <c r="A1074" s="70" t="e">
        <f>VLOOKUP(B1074,'Lake Assessments'!$D$2:$E$52,2,0)</f>
        <v>#N/A</v>
      </c>
      <c r="B1074">
        <v>61004300</v>
      </c>
      <c r="C1074" t="s">
        <v>245</v>
      </c>
      <c r="D1074" t="s">
        <v>878</v>
      </c>
      <c r="E1074" s="107">
        <v>38562</v>
      </c>
      <c r="F1074" s="9">
        <v>5</v>
      </c>
      <c r="G1074" s="9">
        <v>12.074767</v>
      </c>
      <c r="H1074" s="9">
        <v>-54.545454999999997</v>
      </c>
      <c r="I1074" s="9">
        <v>-32.164230000000003</v>
      </c>
      <c r="J1074" s="9">
        <v>1</v>
      </c>
      <c r="K1074" s="9">
        <v>5</v>
      </c>
      <c r="L1074" s="9">
        <v>5</v>
      </c>
      <c r="M1074" s="9">
        <v>12.074767</v>
      </c>
      <c r="N1074" s="9">
        <v>12.074767</v>
      </c>
      <c r="O1074" s="9">
        <v>-54.545454999999997</v>
      </c>
      <c r="P1074" s="9">
        <v>-54.545454999999997</v>
      </c>
      <c r="Q1074" s="9">
        <v>-32.164230000000003</v>
      </c>
      <c r="R1074" s="9">
        <v>-32.164230000000003</v>
      </c>
      <c r="S1074" s="9" t="s">
        <v>1059</v>
      </c>
      <c r="T1074" s="9">
        <v>6567.2419890000001</v>
      </c>
      <c r="U1074" s="9">
        <v>1310511.5183699999</v>
      </c>
      <c r="V1074" t="s">
        <v>932</v>
      </c>
    </row>
    <row r="1075" spans="1:22" x14ac:dyDescent="0.25">
      <c r="A1075" s="70" t="e">
        <f>VLOOKUP(B1075,'Lake Assessments'!$D$2:$E$52,2,0)</f>
        <v>#N/A</v>
      </c>
      <c r="B1075">
        <v>61006400</v>
      </c>
      <c r="C1075" t="s">
        <v>1658</v>
      </c>
      <c r="D1075" t="s">
        <v>878</v>
      </c>
      <c r="E1075" s="107">
        <v>39678</v>
      </c>
      <c r="F1075" s="9">
        <v>14</v>
      </c>
      <c r="G1075" s="9">
        <v>21.648161000000002</v>
      </c>
      <c r="H1075" s="9">
        <v>16.666667</v>
      </c>
      <c r="I1075" s="9">
        <v>16.38796</v>
      </c>
      <c r="J1075" s="9">
        <v>2</v>
      </c>
      <c r="K1075" s="9">
        <v>14</v>
      </c>
      <c r="L1075" s="9">
        <v>14</v>
      </c>
      <c r="M1075" s="9">
        <v>21.648161000000002</v>
      </c>
      <c r="N1075" s="9">
        <v>22.984466999999999</v>
      </c>
      <c r="O1075" s="9">
        <v>16.666667</v>
      </c>
      <c r="P1075" s="9">
        <v>16.666667</v>
      </c>
      <c r="Q1075" s="9">
        <v>16.38796</v>
      </c>
      <c r="R1075" s="9">
        <v>23.572402</v>
      </c>
      <c r="S1075" s="9" t="s">
        <v>1059</v>
      </c>
      <c r="T1075" s="9">
        <v>11882.772244</v>
      </c>
      <c r="U1075" s="9">
        <v>3781399.0920989998</v>
      </c>
      <c r="V1075" t="s">
        <v>935</v>
      </c>
    </row>
    <row r="1076" spans="1:22" x14ac:dyDescent="0.25">
      <c r="A1076" s="70" t="e">
        <f>VLOOKUP(B1076,'Lake Assessments'!$D$2:$E$52,2,0)</f>
        <v>#N/A</v>
      </c>
      <c r="B1076">
        <v>61006100</v>
      </c>
      <c r="C1076" t="s">
        <v>1659</v>
      </c>
      <c r="D1076" t="s">
        <v>878</v>
      </c>
      <c r="E1076" s="107">
        <v>40332</v>
      </c>
      <c r="F1076" s="9">
        <v>5</v>
      </c>
      <c r="G1076" s="9">
        <v>11.627553000000001</v>
      </c>
      <c r="H1076" s="9">
        <v>-54.545454999999997</v>
      </c>
      <c r="I1076" s="9">
        <v>-34.676665999999997</v>
      </c>
      <c r="J1076" s="9">
        <v>3</v>
      </c>
      <c r="K1076" s="9">
        <v>5</v>
      </c>
      <c r="L1076" s="9">
        <v>8</v>
      </c>
      <c r="M1076" s="9">
        <v>11.627553000000001</v>
      </c>
      <c r="N1076" s="9">
        <v>15.556349000000001</v>
      </c>
      <c r="O1076" s="9">
        <v>-54.545454999999997</v>
      </c>
      <c r="P1076" s="9">
        <v>-27.272727</v>
      </c>
      <c r="Q1076" s="9">
        <v>-34.676665999999997</v>
      </c>
      <c r="R1076" s="9">
        <v>-12.60478</v>
      </c>
      <c r="S1076" s="9" t="s">
        <v>1059</v>
      </c>
      <c r="T1076" s="9">
        <v>2988.0683549999999</v>
      </c>
      <c r="U1076" s="9">
        <v>191953.85881800001</v>
      </c>
      <c r="V1076" t="s">
        <v>932</v>
      </c>
    </row>
    <row r="1077" spans="1:22" x14ac:dyDescent="0.25">
      <c r="A1077" s="70" t="e">
        <f>VLOOKUP(B1077,'Lake Assessments'!$D$2:$E$52,2,0)</f>
        <v>#N/A</v>
      </c>
      <c r="B1077">
        <v>61006700</v>
      </c>
      <c r="C1077" t="s">
        <v>1660</v>
      </c>
      <c r="D1077" t="s">
        <v>878</v>
      </c>
      <c r="E1077" s="107">
        <v>39650</v>
      </c>
      <c r="F1077" s="9">
        <v>17</v>
      </c>
      <c r="G1077" s="9">
        <v>25.708776</v>
      </c>
      <c r="H1077" s="9">
        <v>41.666666999999997</v>
      </c>
      <c r="I1077" s="9">
        <v>38.219226999999997</v>
      </c>
      <c r="J1077" s="9">
        <v>2</v>
      </c>
      <c r="K1077" s="9">
        <v>17</v>
      </c>
      <c r="L1077" s="9">
        <v>17</v>
      </c>
      <c r="M1077" s="9">
        <v>25.708776</v>
      </c>
      <c r="N1077" s="9">
        <v>25.708776</v>
      </c>
      <c r="O1077" s="9">
        <v>41.666666999999997</v>
      </c>
      <c r="P1077" s="9">
        <v>41.666666999999997</v>
      </c>
      <c r="Q1077" s="9">
        <v>38.219226999999997</v>
      </c>
      <c r="R1077" s="9">
        <v>38.219226999999997</v>
      </c>
      <c r="S1077" s="9" t="s">
        <v>1059</v>
      </c>
      <c r="T1077" s="9">
        <v>5802.8919699999997</v>
      </c>
      <c r="U1077" s="9">
        <v>2203083.8505529999</v>
      </c>
      <c r="V1077" t="s">
        <v>935</v>
      </c>
    </row>
    <row r="1078" spans="1:22" x14ac:dyDescent="0.25">
      <c r="A1078" s="70" t="e">
        <f>VLOOKUP(B1078,'Lake Assessments'!$D$2:$E$52,2,0)</f>
        <v>#N/A</v>
      </c>
      <c r="B1078">
        <v>21005500</v>
      </c>
      <c r="C1078" t="s">
        <v>1661</v>
      </c>
      <c r="D1078" t="s">
        <v>878</v>
      </c>
      <c r="E1078" s="107">
        <v>38174</v>
      </c>
      <c r="F1078" s="9">
        <v>14</v>
      </c>
      <c r="G1078" s="9">
        <v>19.777332000000001</v>
      </c>
      <c r="H1078" s="9">
        <v>16.666667</v>
      </c>
      <c r="I1078" s="9">
        <v>6.3297410000000003</v>
      </c>
      <c r="J1078" s="9">
        <v>1</v>
      </c>
      <c r="K1078" s="9">
        <v>14</v>
      </c>
      <c r="L1078" s="9">
        <v>14</v>
      </c>
      <c r="M1078" s="9">
        <v>19.777332000000001</v>
      </c>
      <c r="N1078" s="9">
        <v>19.777332000000001</v>
      </c>
      <c r="O1078" s="9">
        <v>16.666667</v>
      </c>
      <c r="P1078" s="9">
        <v>16.666667</v>
      </c>
      <c r="Q1078" s="9">
        <v>6.3297410000000003</v>
      </c>
      <c r="R1078" s="9">
        <v>6.3297410000000003</v>
      </c>
      <c r="S1078" s="9" t="s">
        <v>1059</v>
      </c>
      <c r="T1078" s="9">
        <v>5329.3007239999997</v>
      </c>
      <c r="U1078" s="9">
        <v>446100.22389099997</v>
      </c>
      <c r="V1078" t="s">
        <v>935</v>
      </c>
    </row>
    <row r="1079" spans="1:22" x14ac:dyDescent="0.25">
      <c r="A1079" s="70" t="e">
        <f>VLOOKUP(B1079,'Lake Assessments'!$D$2:$E$52,2,0)</f>
        <v>#N/A</v>
      </c>
      <c r="B1079">
        <v>21009000</v>
      </c>
      <c r="C1079" t="s">
        <v>1289</v>
      </c>
      <c r="D1079" t="s">
        <v>878</v>
      </c>
      <c r="E1079" s="107">
        <v>37816</v>
      </c>
      <c r="F1079" s="9">
        <v>13</v>
      </c>
      <c r="G1079" s="9">
        <v>18.027756</v>
      </c>
      <c r="H1079" s="9">
        <v>0</v>
      </c>
      <c r="I1079" s="9">
        <v>-3.5948859999999998</v>
      </c>
      <c r="J1079" s="9">
        <v>2</v>
      </c>
      <c r="K1079" s="9">
        <v>8</v>
      </c>
      <c r="L1079" s="9">
        <v>13</v>
      </c>
      <c r="M1079" s="9">
        <v>13.788582</v>
      </c>
      <c r="N1079" s="9">
        <v>18.027756</v>
      </c>
      <c r="O1079" s="9">
        <v>-33.333333000000003</v>
      </c>
      <c r="P1079" s="9">
        <v>0</v>
      </c>
      <c r="Q1079" s="9">
        <v>-25.867837000000002</v>
      </c>
      <c r="R1079" s="9">
        <v>-3.5948859999999998</v>
      </c>
      <c r="S1079" s="9" t="s">
        <v>1059</v>
      </c>
      <c r="T1079" s="9">
        <v>4942.5580250000003</v>
      </c>
      <c r="U1079" s="9">
        <v>882394.45648399997</v>
      </c>
      <c r="V1079" t="s">
        <v>935</v>
      </c>
    </row>
    <row r="1080" spans="1:22" x14ac:dyDescent="0.25">
      <c r="A1080" s="70" t="e">
        <f>VLOOKUP(B1080,'Lake Assessments'!$D$2:$E$52,2,0)</f>
        <v>#N/A</v>
      </c>
      <c r="B1080">
        <v>21007900</v>
      </c>
      <c r="C1080" t="s">
        <v>1328</v>
      </c>
      <c r="D1080" t="s">
        <v>878</v>
      </c>
      <c r="E1080" s="107">
        <v>39972</v>
      </c>
      <c r="F1080" s="9">
        <v>19</v>
      </c>
      <c r="G1080" s="9">
        <v>25.694562000000001</v>
      </c>
      <c r="H1080" s="9">
        <v>58.333333000000003</v>
      </c>
      <c r="I1080" s="9">
        <v>38.142806999999998</v>
      </c>
      <c r="J1080" s="9">
        <v>3</v>
      </c>
      <c r="K1080" s="9">
        <v>18</v>
      </c>
      <c r="L1080" s="9">
        <v>23</v>
      </c>
      <c r="M1080" s="9">
        <v>25.694562000000001</v>
      </c>
      <c r="N1080" s="9">
        <v>26.162951</v>
      </c>
      <c r="O1080" s="9">
        <v>50</v>
      </c>
      <c r="P1080" s="9">
        <v>76.923077000000006</v>
      </c>
      <c r="Q1080" s="9">
        <v>38.142806999999998</v>
      </c>
      <c r="R1080" s="9">
        <v>40.661026</v>
      </c>
      <c r="S1080" s="9" t="s">
        <v>1059</v>
      </c>
      <c r="T1080" s="9">
        <v>14636.722474</v>
      </c>
      <c r="U1080" s="9">
        <v>3362407.3444909998</v>
      </c>
      <c r="V1080" t="s">
        <v>935</v>
      </c>
    </row>
    <row r="1081" spans="1:22" x14ac:dyDescent="0.25">
      <c r="A1081" s="70" t="e">
        <f>VLOOKUP(B1081,'Lake Assessments'!$D$2:$E$52,2,0)</f>
        <v>#N/A</v>
      </c>
      <c r="B1081">
        <v>61004100</v>
      </c>
      <c r="C1081" t="s">
        <v>1662</v>
      </c>
      <c r="D1081" t="s">
        <v>878</v>
      </c>
      <c r="E1081" s="107">
        <v>35254</v>
      </c>
      <c r="F1081" s="9">
        <v>15</v>
      </c>
      <c r="G1081" s="9">
        <v>22.721502000000001</v>
      </c>
      <c r="H1081" s="9">
        <v>25</v>
      </c>
      <c r="I1081" s="9">
        <v>22.158615000000001</v>
      </c>
      <c r="J1081" s="9">
        <v>1</v>
      </c>
      <c r="K1081" s="9">
        <v>15</v>
      </c>
      <c r="L1081" s="9">
        <v>15</v>
      </c>
      <c r="M1081" s="9">
        <v>22.721502000000001</v>
      </c>
      <c r="N1081" s="9">
        <v>22.721502000000001</v>
      </c>
      <c r="O1081" s="9">
        <v>25</v>
      </c>
      <c r="P1081" s="9">
        <v>25</v>
      </c>
      <c r="Q1081" s="9">
        <v>22.158615000000001</v>
      </c>
      <c r="R1081" s="9">
        <v>22.158615000000001</v>
      </c>
      <c r="S1081" s="9" t="s">
        <v>1059</v>
      </c>
      <c r="T1081" s="9">
        <v>6179.6153809999996</v>
      </c>
      <c r="U1081" s="9">
        <v>1682008.967101</v>
      </c>
      <c r="V1081" t="s">
        <v>935</v>
      </c>
    </row>
    <row r="1082" spans="1:22" x14ac:dyDescent="0.25">
      <c r="A1082" s="70" t="e">
        <f>VLOOKUP(B1082,'Lake Assessments'!$D$2:$E$52,2,0)</f>
        <v>#N/A</v>
      </c>
      <c r="B1082">
        <v>21016000</v>
      </c>
      <c r="C1082" t="s">
        <v>1663</v>
      </c>
      <c r="D1082" t="s">
        <v>878</v>
      </c>
      <c r="E1082" s="107">
        <v>37820</v>
      </c>
      <c r="F1082" s="9">
        <v>19</v>
      </c>
      <c r="G1082" s="9">
        <v>22.253326000000001</v>
      </c>
      <c r="H1082" s="9">
        <v>46.153846000000001</v>
      </c>
      <c r="I1082" s="9">
        <v>19.001743999999999</v>
      </c>
      <c r="J1082" s="9">
        <v>2</v>
      </c>
      <c r="K1082" s="9">
        <v>19</v>
      </c>
      <c r="L1082" s="9">
        <v>20</v>
      </c>
      <c r="M1082" s="9">
        <v>22.253326000000001</v>
      </c>
      <c r="N1082" s="9">
        <v>27.280028999999999</v>
      </c>
      <c r="O1082" s="9">
        <v>46.153846000000001</v>
      </c>
      <c r="P1082" s="9">
        <v>66.666667000000004</v>
      </c>
      <c r="Q1082" s="9">
        <v>19.001743999999999</v>
      </c>
      <c r="R1082" s="9">
        <v>46.666823999999998</v>
      </c>
      <c r="S1082" s="9" t="s">
        <v>1059</v>
      </c>
      <c r="T1082" s="9">
        <v>10039.142646</v>
      </c>
      <c r="U1082" s="9">
        <v>1789002.1576950001</v>
      </c>
      <c r="V1082" t="s">
        <v>935</v>
      </c>
    </row>
    <row r="1083" spans="1:22" x14ac:dyDescent="0.25">
      <c r="A1083" s="70" t="e">
        <f>VLOOKUP(B1083,'Lake Assessments'!$D$2:$E$52,2,0)</f>
        <v>#N/A</v>
      </c>
      <c r="B1083">
        <v>61010500</v>
      </c>
      <c r="C1083" t="s">
        <v>1664</v>
      </c>
      <c r="D1083" t="s">
        <v>878</v>
      </c>
      <c r="E1083" s="107">
        <v>40387</v>
      </c>
      <c r="F1083" s="9">
        <v>10</v>
      </c>
      <c r="G1083" s="9">
        <v>16.127616</v>
      </c>
      <c r="H1083" s="9">
        <v>-9.0909089999999999</v>
      </c>
      <c r="I1083" s="9">
        <v>-9.3954149999999998</v>
      </c>
      <c r="J1083" s="9">
        <v>3</v>
      </c>
      <c r="K1083" s="9">
        <v>6</v>
      </c>
      <c r="L1083" s="9">
        <v>10</v>
      </c>
      <c r="M1083" s="9">
        <v>14.288690000000001</v>
      </c>
      <c r="N1083" s="9">
        <v>16.127616</v>
      </c>
      <c r="O1083" s="9">
        <v>-45.454545000000003</v>
      </c>
      <c r="P1083" s="9">
        <v>-9.0909089999999999</v>
      </c>
      <c r="Q1083" s="9">
        <v>-19.726459999999999</v>
      </c>
      <c r="R1083" s="9">
        <v>-9.3954149999999998</v>
      </c>
      <c r="S1083" s="9" t="s">
        <v>1059</v>
      </c>
      <c r="T1083" s="9">
        <v>4113.9273050000002</v>
      </c>
      <c r="U1083" s="9">
        <v>371508.97116700001</v>
      </c>
      <c r="V1083" t="s">
        <v>932</v>
      </c>
    </row>
    <row r="1084" spans="1:22" x14ac:dyDescent="0.25">
      <c r="A1084" s="70" t="e">
        <f>VLOOKUP(B1084,'Lake Assessments'!$D$2:$E$52,2,0)</f>
        <v>#N/A</v>
      </c>
      <c r="B1084">
        <v>21011100</v>
      </c>
      <c r="C1084" t="s">
        <v>1665</v>
      </c>
      <c r="D1084" t="s">
        <v>878</v>
      </c>
      <c r="E1084" s="107">
        <v>35282</v>
      </c>
      <c r="F1084" s="9">
        <v>14</v>
      </c>
      <c r="G1084" s="9">
        <v>22.717206000000001</v>
      </c>
      <c r="H1084" s="9">
        <v>16.666667</v>
      </c>
      <c r="I1084" s="9">
        <v>22.135514000000001</v>
      </c>
      <c r="J1084" s="9">
        <v>1</v>
      </c>
      <c r="K1084" s="9">
        <v>14</v>
      </c>
      <c r="L1084" s="9">
        <v>14</v>
      </c>
      <c r="M1084" s="9">
        <v>22.717206000000001</v>
      </c>
      <c r="N1084" s="9">
        <v>22.717206000000001</v>
      </c>
      <c r="O1084" s="9">
        <v>16.666667</v>
      </c>
      <c r="P1084" s="9">
        <v>16.666667</v>
      </c>
      <c r="Q1084" s="9">
        <v>22.135514000000001</v>
      </c>
      <c r="R1084" s="9">
        <v>22.135514000000001</v>
      </c>
      <c r="S1084" s="9" t="s">
        <v>1059</v>
      </c>
      <c r="T1084" s="9">
        <v>5155.6425209999998</v>
      </c>
      <c r="U1084" s="9">
        <v>407928.52991099999</v>
      </c>
      <c r="V1084" t="s">
        <v>935</v>
      </c>
    </row>
    <row r="1085" spans="1:22" x14ac:dyDescent="0.25">
      <c r="A1085" s="70" t="e">
        <f>VLOOKUP(B1085,'Lake Assessments'!$D$2:$E$52,2,0)</f>
        <v>#N/A</v>
      </c>
      <c r="B1085">
        <v>61010100</v>
      </c>
      <c r="C1085" t="s">
        <v>1666</v>
      </c>
      <c r="D1085" t="s">
        <v>878</v>
      </c>
      <c r="E1085" s="107">
        <v>41079</v>
      </c>
      <c r="F1085" s="9">
        <v>10</v>
      </c>
      <c r="G1085" s="9">
        <v>18.34121</v>
      </c>
      <c r="H1085" s="9">
        <v>-16.666667</v>
      </c>
      <c r="I1085" s="9">
        <v>-1.3913420000000001</v>
      </c>
      <c r="J1085" s="9">
        <v>4</v>
      </c>
      <c r="K1085" s="9">
        <v>7</v>
      </c>
      <c r="L1085" s="9">
        <v>12</v>
      </c>
      <c r="M1085" s="9">
        <v>13.606721</v>
      </c>
      <c r="N1085" s="9">
        <v>21.36196</v>
      </c>
      <c r="O1085" s="9">
        <v>-41.666666999999997</v>
      </c>
      <c r="P1085" s="9">
        <v>0</v>
      </c>
      <c r="Q1085" s="9">
        <v>-26.845586000000001</v>
      </c>
      <c r="R1085" s="9">
        <v>14.849247</v>
      </c>
      <c r="S1085" s="9" t="s">
        <v>1059</v>
      </c>
      <c r="T1085" s="9">
        <v>6382.6304840000003</v>
      </c>
      <c r="U1085" s="9">
        <v>1187080.4018359999</v>
      </c>
      <c r="V1085" t="s">
        <v>932</v>
      </c>
    </row>
    <row r="1086" spans="1:22" x14ac:dyDescent="0.25">
      <c r="A1086" s="70" t="e">
        <f>VLOOKUP(B1086,'Lake Assessments'!$D$2:$E$52,2,0)</f>
        <v>#N/A</v>
      </c>
      <c r="B1086">
        <v>61010800</v>
      </c>
      <c r="C1086" t="s">
        <v>1667</v>
      </c>
      <c r="D1086" t="s">
        <v>878</v>
      </c>
      <c r="E1086" s="107">
        <v>38162</v>
      </c>
      <c r="F1086" s="9">
        <v>4</v>
      </c>
      <c r="G1086" s="9">
        <v>10.5</v>
      </c>
      <c r="H1086" s="9">
        <v>-63.636364</v>
      </c>
      <c r="I1086" s="9">
        <v>-41.011235999999997</v>
      </c>
      <c r="J1086" s="9">
        <v>1</v>
      </c>
      <c r="K1086" s="9">
        <v>4</v>
      </c>
      <c r="L1086" s="9">
        <v>4</v>
      </c>
      <c r="M1086" s="9">
        <v>10.5</v>
      </c>
      <c r="N1086" s="9">
        <v>10.5</v>
      </c>
      <c r="O1086" s="9">
        <v>-63.636364</v>
      </c>
      <c r="P1086" s="9">
        <v>-63.636364</v>
      </c>
      <c r="Q1086" s="9">
        <v>-41.011235999999997</v>
      </c>
      <c r="R1086" s="9">
        <v>-41.011235999999997</v>
      </c>
      <c r="S1086" s="9" t="s">
        <v>1059</v>
      </c>
      <c r="T1086" s="9">
        <v>3396.6680930000002</v>
      </c>
      <c r="U1086" s="9">
        <v>368852.56877399998</v>
      </c>
      <c r="V1086" t="s">
        <v>932</v>
      </c>
    </row>
    <row r="1087" spans="1:22" x14ac:dyDescent="0.25">
      <c r="A1087" s="70" t="e">
        <f>VLOOKUP(B1087,'Lake Assessments'!$D$2:$E$52,2,0)</f>
        <v>#N/A</v>
      </c>
      <c r="B1087">
        <v>21019400</v>
      </c>
      <c r="C1087" t="s">
        <v>879</v>
      </c>
      <c r="D1087" t="s">
        <v>878</v>
      </c>
      <c r="E1087" s="107">
        <v>37810</v>
      </c>
      <c r="F1087" s="9">
        <v>14</v>
      </c>
      <c r="G1087" s="9">
        <v>18.441026000000001</v>
      </c>
      <c r="H1087" s="9">
        <v>16.666667</v>
      </c>
      <c r="I1087" s="9">
        <v>3.0224899999999999</v>
      </c>
      <c r="J1087" s="9">
        <v>1</v>
      </c>
      <c r="K1087" s="9">
        <v>14</v>
      </c>
      <c r="L1087" s="9">
        <v>14</v>
      </c>
      <c r="M1087" s="9">
        <v>18.441026000000001</v>
      </c>
      <c r="N1087" s="9">
        <v>18.441026000000001</v>
      </c>
      <c r="O1087" s="9">
        <v>16.666667</v>
      </c>
      <c r="P1087" s="9">
        <v>16.666667</v>
      </c>
      <c r="Q1087" s="9">
        <v>3.0224899999999999</v>
      </c>
      <c r="R1087" s="9">
        <v>3.0224899999999999</v>
      </c>
      <c r="S1087" s="9" t="s">
        <v>1059</v>
      </c>
      <c r="T1087" s="9">
        <v>1884.410599</v>
      </c>
      <c r="U1087" s="9">
        <v>176360.369985</v>
      </c>
      <c r="V1087" t="s">
        <v>935</v>
      </c>
    </row>
    <row r="1088" spans="1:22" x14ac:dyDescent="0.25">
      <c r="A1088" s="70" t="e">
        <f>VLOOKUP(B1088,'Lake Assessments'!$D$2:$E$52,2,0)</f>
        <v>#N/A</v>
      </c>
      <c r="B1088">
        <v>21008600</v>
      </c>
      <c r="C1088" t="s">
        <v>120</v>
      </c>
      <c r="D1088" t="s">
        <v>878</v>
      </c>
      <c r="E1088" s="107">
        <v>37810</v>
      </c>
      <c r="F1088" s="9">
        <v>14</v>
      </c>
      <c r="G1088" s="9">
        <v>16.570197</v>
      </c>
      <c r="H1088" s="9">
        <v>16.666667</v>
      </c>
      <c r="I1088" s="9">
        <v>-7.4290669999999999</v>
      </c>
      <c r="J1088" s="9">
        <v>1</v>
      </c>
      <c r="K1088" s="9">
        <v>14</v>
      </c>
      <c r="L1088" s="9">
        <v>14</v>
      </c>
      <c r="M1088" s="9">
        <v>16.570197</v>
      </c>
      <c r="N1088" s="9">
        <v>16.570197</v>
      </c>
      <c r="O1088" s="9">
        <v>16.666667</v>
      </c>
      <c r="P1088" s="9">
        <v>16.666667</v>
      </c>
      <c r="Q1088" s="9">
        <v>-7.4290669999999999</v>
      </c>
      <c r="R1088" s="9">
        <v>-7.4290669999999999</v>
      </c>
      <c r="S1088" s="9" t="s">
        <v>1059</v>
      </c>
      <c r="T1088" s="9">
        <v>3284.1309259999998</v>
      </c>
      <c r="U1088" s="9">
        <v>301489.57193600002</v>
      </c>
      <c r="V1088" t="s">
        <v>935</v>
      </c>
    </row>
    <row r="1089" spans="1:22" x14ac:dyDescent="0.25">
      <c r="A1089" s="70" t="e">
        <f>VLOOKUP(B1089,'Lake Assessments'!$D$2:$E$52,2,0)</f>
        <v>#N/A</v>
      </c>
      <c r="B1089">
        <v>21010100</v>
      </c>
      <c r="C1089" t="s">
        <v>1668</v>
      </c>
      <c r="D1089" t="s">
        <v>878</v>
      </c>
      <c r="E1089" s="107">
        <v>38210</v>
      </c>
      <c r="F1089" s="9">
        <v>22</v>
      </c>
      <c r="G1089" s="9">
        <v>28.568895999999999</v>
      </c>
      <c r="H1089" s="9">
        <v>83.333332999999996</v>
      </c>
      <c r="I1089" s="9">
        <v>53.596215000000001</v>
      </c>
      <c r="J1089" s="9">
        <v>2</v>
      </c>
      <c r="K1089" s="9">
        <v>19</v>
      </c>
      <c r="L1089" s="9">
        <v>22</v>
      </c>
      <c r="M1089" s="9">
        <v>26.841640999999999</v>
      </c>
      <c r="N1089" s="9">
        <v>28.568895999999999</v>
      </c>
      <c r="O1089" s="9">
        <v>58.333333000000003</v>
      </c>
      <c r="P1089" s="9">
        <v>83.333332999999996</v>
      </c>
      <c r="Q1089" s="9">
        <v>44.309896999999999</v>
      </c>
      <c r="R1089" s="9">
        <v>53.596215000000001</v>
      </c>
      <c r="S1089" s="9" t="s">
        <v>1059</v>
      </c>
      <c r="T1089" s="9">
        <v>3235.7935430000002</v>
      </c>
      <c r="U1089" s="9">
        <v>351097.66012000002</v>
      </c>
      <c r="V1089" t="s">
        <v>935</v>
      </c>
    </row>
    <row r="1090" spans="1:22" x14ac:dyDescent="0.25">
      <c r="A1090" s="70" t="e">
        <f>VLOOKUP(B1090,'Lake Assessments'!$D$2:$E$52,2,0)</f>
        <v>#N/A</v>
      </c>
      <c r="B1090">
        <v>21012300</v>
      </c>
      <c r="C1090" t="s">
        <v>897</v>
      </c>
      <c r="D1090" t="s">
        <v>878</v>
      </c>
      <c r="E1090" s="107">
        <v>38183</v>
      </c>
      <c r="F1090" s="9">
        <v>11</v>
      </c>
      <c r="G1090" s="9">
        <v>18.392192000000001</v>
      </c>
      <c r="H1090" s="9">
        <v>-15.384615</v>
      </c>
      <c r="I1090" s="9">
        <v>-1.6460319999999999</v>
      </c>
      <c r="J1090" s="9">
        <v>2</v>
      </c>
      <c r="K1090" s="9">
        <v>11</v>
      </c>
      <c r="L1090" s="9">
        <v>21</v>
      </c>
      <c r="M1090" s="9">
        <v>18.392192000000001</v>
      </c>
      <c r="N1090" s="9">
        <v>28.804762</v>
      </c>
      <c r="O1090" s="9">
        <v>-15.384615</v>
      </c>
      <c r="P1090" s="9">
        <v>75</v>
      </c>
      <c r="Q1090" s="9">
        <v>-1.6460319999999999</v>
      </c>
      <c r="R1090" s="9">
        <v>54.864308999999999</v>
      </c>
      <c r="S1090" s="9" t="s">
        <v>1059</v>
      </c>
      <c r="T1090" s="9">
        <v>35914.442572</v>
      </c>
      <c r="U1090" s="9">
        <v>17914772.695174001</v>
      </c>
      <c r="V1090" t="s">
        <v>932</v>
      </c>
    </row>
    <row r="1091" spans="1:22" x14ac:dyDescent="0.25">
      <c r="A1091" s="70" t="e">
        <f>VLOOKUP(B1091,'Lake Assessments'!$D$2:$E$52,2,0)</f>
        <v>#N/A</v>
      </c>
      <c r="B1091">
        <v>21008500</v>
      </c>
      <c r="C1091" t="s">
        <v>1261</v>
      </c>
      <c r="D1091" t="s">
        <v>878</v>
      </c>
      <c r="E1091" s="107">
        <v>34876</v>
      </c>
      <c r="F1091" s="9">
        <v>11</v>
      </c>
      <c r="G1091" s="9">
        <v>18.090681</v>
      </c>
      <c r="H1091" s="9">
        <v>-8.3333329999999997</v>
      </c>
      <c r="I1091" s="9">
        <v>-2.7382759999999999</v>
      </c>
      <c r="J1091" s="9">
        <v>1</v>
      </c>
      <c r="K1091" s="9">
        <v>11</v>
      </c>
      <c r="L1091" s="9">
        <v>11</v>
      </c>
      <c r="M1091" s="9">
        <v>18.090681</v>
      </c>
      <c r="N1091" s="9">
        <v>18.090681</v>
      </c>
      <c r="O1091" s="9">
        <v>-8.3333329999999997</v>
      </c>
      <c r="P1091" s="9">
        <v>-8.3333329999999997</v>
      </c>
      <c r="Q1091" s="9">
        <v>-2.7382759999999999</v>
      </c>
      <c r="R1091" s="9">
        <v>-2.7382759999999999</v>
      </c>
      <c r="S1091" s="9" t="s">
        <v>1059</v>
      </c>
      <c r="T1091" s="9">
        <v>9005.3312389999992</v>
      </c>
      <c r="U1091" s="9">
        <v>3716511.5330830002</v>
      </c>
      <c r="V1091" t="s">
        <v>932</v>
      </c>
    </row>
    <row r="1092" spans="1:22" x14ac:dyDescent="0.25">
      <c r="A1092" s="70" t="e">
        <f>VLOOKUP(B1092,'Lake Assessments'!$D$2:$E$52,2,0)</f>
        <v>#N/A</v>
      </c>
      <c r="B1092">
        <v>61011100</v>
      </c>
      <c r="C1092" t="s">
        <v>1364</v>
      </c>
      <c r="D1092" t="s">
        <v>878</v>
      </c>
      <c r="E1092" s="107">
        <v>40350</v>
      </c>
      <c r="F1092" s="9">
        <v>9</v>
      </c>
      <c r="G1092" s="9">
        <v>17</v>
      </c>
      <c r="H1092" s="9">
        <v>-25</v>
      </c>
      <c r="I1092" s="9">
        <v>-8.6021509999999992</v>
      </c>
      <c r="J1092" s="9">
        <v>2</v>
      </c>
      <c r="K1092" s="9">
        <v>9</v>
      </c>
      <c r="L1092" s="9">
        <v>12</v>
      </c>
      <c r="M1092" s="9">
        <v>17</v>
      </c>
      <c r="N1092" s="9">
        <v>19.629909000000001</v>
      </c>
      <c r="O1092" s="9">
        <v>-25</v>
      </c>
      <c r="P1092" s="9">
        <v>0</v>
      </c>
      <c r="Q1092" s="9">
        <v>-8.6021509999999992</v>
      </c>
      <c r="R1092" s="9">
        <v>5.5371459999999999</v>
      </c>
      <c r="S1092" s="9" t="s">
        <v>1059</v>
      </c>
      <c r="T1092" s="9">
        <v>8781.8297939999993</v>
      </c>
      <c r="U1092" s="9">
        <v>2101353.5435540001</v>
      </c>
      <c r="V1092" t="s">
        <v>932</v>
      </c>
    </row>
    <row r="1093" spans="1:22" x14ac:dyDescent="0.25">
      <c r="A1093" s="70" t="e">
        <f>VLOOKUP(B1093,'Lake Assessments'!$D$2:$E$52,2,0)</f>
        <v>#N/A</v>
      </c>
      <c r="B1093">
        <v>21010500</v>
      </c>
      <c r="C1093" t="s">
        <v>1669</v>
      </c>
      <c r="D1093" t="s">
        <v>878</v>
      </c>
      <c r="E1093" s="107">
        <v>38210</v>
      </c>
      <c r="F1093" s="9">
        <v>22</v>
      </c>
      <c r="G1093" s="9">
        <v>28.355695000000001</v>
      </c>
      <c r="H1093" s="9">
        <v>83.333332999999996</v>
      </c>
      <c r="I1093" s="9">
        <v>52.449975000000002</v>
      </c>
      <c r="J1093" s="9">
        <v>2</v>
      </c>
      <c r="K1093" s="9">
        <v>18</v>
      </c>
      <c r="L1093" s="9">
        <v>22</v>
      </c>
      <c r="M1093" s="9">
        <v>25.691545999999999</v>
      </c>
      <c r="N1093" s="9">
        <v>28.355695000000001</v>
      </c>
      <c r="O1093" s="9">
        <v>50</v>
      </c>
      <c r="P1093" s="9">
        <v>83.333332999999996</v>
      </c>
      <c r="Q1093" s="9">
        <v>38.126593</v>
      </c>
      <c r="R1093" s="9">
        <v>52.449975000000002</v>
      </c>
      <c r="S1093" s="9" t="s">
        <v>1059</v>
      </c>
      <c r="T1093" s="9">
        <v>3495.520618</v>
      </c>
      <c r="U1093" s="9">
        <v>187648.59512700001</v>
      </c>
      <c r="V1093" t="s">
        <v>935</v>
      </c>
    </row>
    <row r="1094" spans="1:22" x14ac:dyDescent="0.25">
      <c r="A1094" s="70" t="e">
        <f>VLOOKUP(B1094,'Lake Assessments'!$D$2:$E$52,2,0)</f>
        <v>#N/A</v>
      </c>
      <c r="B1094">
        <v>61009900</v>
      </c>
      <c r="C1094" t="s">
        <v>1024</v>
      </c>
      <c r="D1094" t="s">
        <v>878</v>
      </c>
      <c r="E1094" s="107">
        <v>38153</v>
      </c>
      <c r="F1094" s="9">
        <v>2</v>
      </c>
      <c r="G1094" s="9">
        <v>4.2426409999999999</v>
      </c>
      <c r="H1094" s="9">
        <v>-81.818181999999993</v>
      </c>
      <c r="I1094" s="9">
        <v>-76.164940000000001</v>
      </c>
      <c r="J1094" s="9">
        <v>1</v>
      </c>
      <c r="K1094" s="9">
        <v>2</v>
      </c>
      <c r="L1094" s="9">
        <v>2</v>
      </c>
      <c r="M1094" s="9">
        <v>4.2426409999999999</v>
      </c>
      <c r="N1094" s="9">
        <v>4.2426409999999999</v>
      </c>
      <c r="O1094" s="9">
        <v>-81.818181999999993</v>
      </c>
      <c r="P1094" s="9">
        <v>-81.818181999999993</v>
      </c>
      <c r="Q1094" s="9">
        <v>-76.164940000000001</v>
      </c>
      <c r="R1094" s="9">
        <v>-76.164940000000001</v>
      </c>
      <c r="S1094" s="9" t="s">
        <v>1059</v>
      </c>
      <c r="T1094" s="9">
        <v>2564.5730389999999</v>
      </c>
      <c r="U1094" s="9">
        <v>267767.38198100001</v>
      </c>
      <c r="V1094" t="s">
        <v>932</v>
      </c>
    </row>
    <row r="1095" spans="1:22" x14ac:dyDescent="0.25">
      <c r="A1095" s="70" t="e">
        <f>VLOOKUP(B1095,'Lake Assessments'!$D$2:$E$52,2,0)</f>
        <v>#N/A</v>
      </c>
      <c r="B1095">
        <v>61010000</v>
      </c>
      <c r="C1095" t="s">
        <v>1670</v>
      </c>
      <c r="D1095" t="s">
        <v>878</v>
      </c>
      <c r="E1095" s="107">
        <v>38163</v>
      </c>
      <c r="F1095" s="9">
        <v>4</v>
      </c>
      <c r="G1095" s="9">
        <v>10.5</v>
      </c>
      <c r="H1095" s="9">
        <v>-63.636364</v>
      </c>
      <c r="I1095" s="9">
        <v>-41.011235999999997</v>
      </c>
      <c r="J1095" s="9">
        <v>1</v>
      </c>
      <c r="K1095" s="9">
        <v>4</v>
      </c>
      <c r="L1095" s="9">
        <v>4</v>
      </c>
      <c r="M1095" s="9">
        <v>10.5</v>
      </c>
      <c r="N1095" s="9">
        <v>10.5</v>
      </c>
      <c r="O1095" s="9">
        <v>-63.636364</v>
      </c>
      <c r="P1095" s="9">
        <v>-63.636364</v>
      </c>
      <c r="Q1095" s="9">
        <v>-41.011235999999997</v>
      </c>
      <c r="R1095" s="9">
        <v>-41.011235999999997</v>
      </c>
      <c r="S1095" s="9" t="s">
        <v>1059</v>
      </c>
      <c r="T1095" s="9">
        <v>1968.488889</v>
      </c>
      <c r="U1095" s="9">
        <v>286798.19660999998</v>
      </c>
      <c r="V1095" t="s">
        <v>932</v>
      </c>
    </row>
    <row r="1096" spans="1:22" x14ac:dyDescent="0.25">
      <c r="A1096" s="70" t="e">
        <f>VLOOKUP(B1096,'Lake Assessments'!$D$2:$E$52,2,0)</f>
        <v>#N/A</v>
      </c>
      <c r="B1096">
        <v>21010200</v>
      </c>
      <c r="C1096" t="s">
        <v>1671</v>
      </c>
      <c r="D1096" t="s">
        <v>878</v>
      </c>
      <c r="E1096" s="107">
        <v>38183</v>
      </c>
      <c r="F1096" s="9">
        <v>23</v>
      </c>
      <c r="G1096" s="9">
        <v>27.106874000000001</v>
      </c>
      <c r="H1096" s="9">
        <v>76.923077000000006</v>
      </c>
      <c r="I1096" s="9">
        <v>44.956544999999998</v>
      </c>
      <c r="J1096" s="9">
        <v>2</v>
      </c>
      <c r="K1096" s="9">
        <v>17</v>
      </c>
      <c r="L1096" s="9">
        <v>23</v>
      </c>
      <c r="M1096" s="9">
        <v>25.466241</v>
      </c>
      <c r="N1096" s="9">
        <v>27.106874000000001</v>
      </c>
      <c r="O1096" s="9">
        <v>41.666666999999997</v>
      </c>
      <c r="P1096" s="9">
        <v>76.923077000000006</v>
      </c>
      <c r="Q1096" s="9">
        <v>36.915272000000002</v>
      </c>
      <c r="R1096" s="9">
        <v>44.956544999999998</v>
      </c>
      <c r="S1096" s="9" t="s">
        <v>1059</v>
      </c>
      <c r="T1096" s="9">
        <v>5426.8411489999999</v>
      </c>
      <c r="U1096" s="9">
        <v>1184033.2090139999</v>
      </c>
      <c r="V1096" t="s">
        <v>935</v>
      </c>
    </row>
    <row r="1097" spans="1:22" x14ac:dyDescent="0.25">
      <c r="A1097" s="70" t="e">
        <f>VLOOKUP(B1097,'Lake Assessments'!$D$2:$E$52,2,0)</f>
        <v>#N/A</v>
      </c>
      <c r="B1097">
        <v>21015100</v>
      </c>
      <c r="C1097" t="s">
        <v>1672</v>
      </c>
      <c r="D1097" t="s">
        <v>878</v>
      </c>
      <c r="E1097" s="107">
        <v>40042</v>
      </c>
      <c r="F1097" s="9">
        <v>13</v>
      </c>
      <c r="G1097" s="9">
        <v>21.355958000000001</v>
      </c>
      <c r="H1097" s="9">
        <v>8.3333329999999997</v>
      </c>
      <c r="I1097" s="9">
        <v>14.816976</v>
      </c>
      <c r="J1097" s="9">
        <v>3</v>
      </c>
      <c r="K1097" s="9">
        <v>12</v>
      </c>
      <c r="L1097" s="9">
        <v>13</v>
      </c>
      <c r="M1097" s="9">
        <v>18.186533000000001</v>
      </c>
      <c r="N1097" s="9">
        <v>21.355958000000001</v>
      </c>
      <c r="O1097" s="9">
        <v>-7.6923079999999997</v>
      </c>
      <c r="P1097" s="9">
        <v>8.3333329999999997</v>
      </c>
      <c r="Q1097" s="9">
        <v>-2.7458100000000001</v>
      </c>
      <c r="R1097" s="9">
        <v>14.816976</v>
      </c>
      <c r="S1097" s="9" t="s">
        <v>1059</v>
      </c>
      <c r="T1097" s="9">
        <v>8399.2768660000002</v>
      </c>
      <c r="U1097" s="9">
        <v>1243885.1970919999</v>
      </c>
      <c r="V1097" t="s">
        <v>935</v>
      </c>
    </row>
    <row r="1098" spans="1:22" x14ac:dyDescent="0.25">
      <c r="A1098" s="70" t="e">
        <f>VLOOKUP(B1098,'Lake Assessments'!$D$2:$E$52,2,0)</f>
        <v>#N/A</v>
      </c>
      <c r="B1098">
        <v>61012200</v>
      </c>
      <c r="C1098" t="s">
        <v>1338</v>
      </c>
      <c r="D1098" t="s">
        <v>878</v>
      </c>
      <c r="E1098" s="107">
        <v>36752</v>
      </c>
      <c r="F1098" s="9">
        <v>14</v>
      </c>
      <c r="G1098" s="9">
        <v>20.579115999999999</v>
      </c>
      <c r="H1098" s="9">
        <v>27.272727</v>
      </c>
      <c r="I1098" s="9">
        <v>15.613009</v>
      </c>
      <c r="J1098" s="9">
        <v>1</v>
      </c>
      <c r="K1098" s="9">
        <v>14</v>
      </c>
      <c r="L1098" s="9">
        <v>14</v>
      </c>
      <c r="M1098" s="9">
        <v>20.579115999999999</v>
      </c>
      <c r="N1098" s="9">
        <v>20.579115999999999</v>
      </c>
      <c r="O1098" s="9">
        <v>27.272727</v>
      </c>
      <c r="P1098" s="9">
        <v>27.272727</v>
      </c>
      <c r="Q1098" s="9">
        <v>15.613009</v>
      </c>
      <c r="R1098" s="9">
        <v>15.613009</v>
      </c>
      <c r="S1098" s="9" t="s">
        <v>1059</v>
      </c>
      <c r="T1098" s="9">
        <v>5433.8086389999999</v>
      </c>
      <c r="U1098" s="9">
        <v>1496402.795341</v>
      </c>
      <c r="V1098" t="s">
        <v>935</v>
      </c>
    </row>
    <row r="1099" spans="1:22" x14ac:dyDescent="0.25">
      <c r="A1099" s="70" t="e">
        <f>VLOOKUP(B1099,'Lake Assessments'!$D$2:$E$52,2,0)</f>
        <v>#N/A</v>
      </c>
      <c r="B1099">
        <v>76007200</v>
      </c>
      <c r="C1099" t="s">
        <v>1307</v>
      </c>
      <c r="D1099" t="s">
        <v>878</v>
      </c>
      <c r="E1099" s="107">
        <v>42184</v>
      </c>
      <c r="F1099" s="9">
        <v>21</v>
      </c>
      <c r="G1099" s="9">
        <v>26.186146999999998</v>
      </c>
      <c r="H1099" s="9">
        <v>75</v>
      </c>
      <c r="I1099" s="9">
        <v>40.785736</v>
      </c>
      <c r="J1099" s="9">
        <v>3</v>
      </c>
      <c r="K1099" s="9">
        <v>16</v>
      </c>
      <c r="L1099" s="9">
        <v>21</v>
      </c>
      <c r="M1099" s="9">
        <v>21.5</v>
      </c>
      <c r="N1099" s="9">
        <v>26.186146999999998</v>
      </c>
      <c r="O1099" s="9">
        <v>33.333333000000003</v>
      </c>
      <c r="P1099" s="9">
        <v>75</v>
      </c>
      <c r="Q1099" s="9">
        <v>15.591398</v>
      </c>
      <c r="R1099" s="9">
        <v>40.785736</v>
      </c>
      <c r="S1099" s="9" t="s">
        <v>1059</v>
      </c>
      <c r="T1099" s="9">
        <v>5705.8810279999998</v>
      </c>
      <c r="U1099" s="9">
        <v>932423.04498100001</v>
      </c>
      <c r="V1099" t="s">
        <v>935</v>
      </c>
    </row>
    <row r="1100" spans="1:22" x14ac:dyDescent="0.25">
      <c r="A1100" s="70" t="e">
        <f>VLOOKUP(B1100,'Lake Assessments'!$D$2:$E$52,2,0)</f>
        <v>#N/A</v>
      </c>
      <c r="B1100">
        <v>61014900</v>
      </c>
      <c r="C1100" t="s">
        <v>1673</v>
      </c>
      <c r="D1100" t="s">
        <v>878</v>
      </c>
      <c r="E1100" s="107">
        <v>37139</v>
      </c>
      <c r="F1100" s="9">
        <v>25</v>
      </c>
      <c r="G1100" s="9">
        <v>27.2</v>
      </c>
      <c r="H1100" s="9">
        <v>108.333333</v>
      </c>
      <c r="I1100" s="9">
        <v>51.955306999999998</v>
      </c>
      <c r="J1100" s="9">
        <v>2</v>
      </c>
      <c r="K1100" s="9">
        <v>18</v>
      </c>
      <c r="L1100" s="9">
        <v>25</v>
      </c>
      <c r="M1100" s="9">
        <v>25.927249</v>
      </c>
      <c r="N1100" s="9">
        <v>27.2</v>
      </c>
      <c r="O1100" s="9">
        <v>63.636364</v>
      </c>
      <c r="P1100" s="9">
        <v>108.333333</v>
      </c>
      <c r="Q1100" s="9">
        <v>45.658700000000003</v>
      </c>
      <c r="R1100" s="9">
        <v>51.955306999999998</v>
      </c>
      <c r="S1100" s="9" t="s">
        <v>1059</v>
      </c>
      <c r="T1100" s="9">
        <v>2285.9125140000001</v>
      </c>
      <c r="U1100" s="9">
        <v>166199.52800699999</v>
      </c>
      <c r="V1100" t="s">
        <v>935</v>
      </c>
    </row>
    <row r="1101" spans="1:22" x14ac:dyDescent="0.25">
      <c r="A1101" s="70" t="e">
        <f>VLOOKUP(B1101,'Lake Assessments'!$D$2:$E$52,2,0)</f>
        <v>#N/A</v>
      </c>
      <c r="B1101">
        <v>61013000</v>
      </c>
      <c r="C1101" t="s">
        <v>1674</v>
      </c>
      <c r="D1101" t="s">
        <v>878</v>
      </c>
      <c r="E1101" s="107">
        <v>40350</v>
      </c>
      <c r="F1101" s="9">
        <v>16</v>
      </c>
      <c r="G1101" s="9">
        <v>24</v>
      </c>
      <c r="H1101" s="9">
        <v>33.333333000000003</v>
      </c>
      <c r="I1101" s="9">
        <v>29.032257999999999</v>
      </c>
      <c r="J1101" s="9">
        <v>1</v>
      </c>
      <c r="K1101" s="9">
        <v>16</v>
      </c>
      <c r="L1101" s="9">
        <v>16</v>
      </c>
      <c r="M1101" s="9">
        <v>24</v>
      </c>
      <c r="N1101" s="9">
        <v>24</v>
      </c>
      <c r="O1101" s="9">
        <v>33.333333000000003</v>
      </c>
      <c r="P1101" s="9">
        <v>33.333333000000003</v>
      </c>
      <c r="Q1101" s="9">
        <v>29.032257999999999</v>
      </c>
      <c r="R1101" s="9">
        <v>29.032257999999999</v>
      </c>
      <c r="S1101" s="9" t="s">
        <v>1059</v>
      </c>
      <c r="T1101" s="9">
        <v>32033.926082000002</v>
      </c>
      <c r="U1101" s="9">
        <v>32578406.305204</v>
      </c>
      <c r="V1101" t="s">
        <v>935</v>
      </c>
    </row>
    <row r="1102" spans="1:22" x14ac:dyDescent="0.25">
      <c r="A1102" s="70" t="e">
        <f>VLOOKUP(B1102,'Lake Assessments'!$D$2:$E$52,2,0)</f>
        <v>#N/A</v>
      </c>
      <c r="B1102">
        <v>61009100</v>
      </c>
      <c r="C1102" t="s">
        <v>879</v>
      </c>
      <c r="D1102" t="s">
        <v>878</v>
      </c>
      <c r="E1102" s="107">
        <v>38936</v>
      </c>
      <c r="F1102" s="9">
        <v>13</v>
      </c>
      <c r="G1102" s="9">
        <v>18.859807</v>
      </c>
      <c r="H1102" s="9">
        <v>18.181818</v>
      </c>
      <c r="I1102" s="9">
        <v>5.95397</v>
      </c>
      <c r="J1102" s="9">
        <v>1</v>
      </c>
      <c r="K1102" s="9">
        <v>13</v>
      </c>
      <c r="L1102" s="9">
        <v>13</v>
      </c>
      <c r="M1102" s="9">
        <v>18.859807</v>
      </c>
      <c r="N1102" s="9">
        <v>18.859807</v>
      </c>
      <c r="O1102" s="9">
        <v>18.181818</v>
      </c>
      <c r="P1102" s="9">
        <v>18.181818</v>
      </c>
      <c r="Q1102" s="9">
        <v>5.95397</v>
      </c>
      <c r="R1102" s="9">
        <v>5.95397</v>
      </c>
      <c r="S1102" s="9" t="s">
        <v>1059</v>
      </c>
      <c r="T1102" s="9">
        <v>2383.3937890000002</v>
      </c>
      <c r="U1102" s="9">
        <v>118116.692327</v>
      </c>
      <c r="V1102" t="s">
        <v>935</v>
      </c>
    </row>
    <row r="1103" spans="1:22" x14ac:dyDescent="0.25">
      <c r="A1103" s="70" t="e">
        <f>VLOOKUP(B1103,'Lake Assessments'!$D$2:$E$52,2,0)</f>
        <v>#N/A</v>
      </c>
      <c r="B1103">
        <v>61014500</v>
      </c>
      <c r="C1103" t="s">
        <v>879</v>
      </c>
      <c r="D1103" t="s">
        <v>878</v>
      </c>
      <c r="E1103" s="107">
        <v>40375</v>
      </c>
      <c r="F1103" s="9">
        <v>4</v>
      </c>
      <c r="G1103" s="9">
        <v>11.5</v>
      </c>
      <c r="H1103" s="9">
        <v>-63.636364</v>
      </c>
      <c r="I1103" s="9">
        <v>-35.393258000000003</v>
      </c>
      <c r="J1103" s="9">
        <v>1</v>
      </c>
      <c r="K1103" s="9">
        <v>4</v>
      </c>
      <c r="L1103" s="9">
        <v>4</v>
      </c>
      <c r="M1103" s="9">
        <v>11.5</v>
      </c>
      <c r="N1103" s="9">
        <v>11.5</v>
      </c>
      <c r="O1103" s="9">
        <v>-63.636364</v>
      </c>
      <c r="P1103" s="9">
        <v>-63.636364</v>
      </c>
      <c r="Q1103" s="9">
        <v>-35.393258000000003</v>
      </c>
      <c r="R1103" s="9">
        <v>-35.393258000000003</v>
      </c>
      <c r="S1103" s="9" t="s">
        <v>1059</v>
      </c>
      <c r="T1103" s="9">
        <v>1251.3353770000001</v>
      </c>
      <c r="U1103" s="9">
        <v>56838.333536999999</v>
      </c>
      <c r="V1103" t="s">
        <v>932</v>
      </c>
    </row>
    <row r="1104" spans="1:22" x14ac:dyDescent="0.25">
      <c r="A1104" s="70" t="e">
        <f>VLOOKUP(B1104,'Lake Assessments'!$D$2:$E$52,2,0)</f>
        <v>#N/A</v>
      </c>
      <c r="B1104">
        <v>21015000</v>
      </c>
      <c r="C1104" t="s">
        <v>1675</v>
      </c>
      <c r="D1104" t="s">
        <v>878</v>
      </c>
      <c r="E1104" s="107">
        <v>37810</v>
      </c>
      <c r="F1104" s="9">
        <v>20</v>
      </c>
      <c r="G1104" s="9">
        <v>23.255106999999999</v>
      </c>
      <c r="H1104" s="9">
        <v>53.846153999999999</v>
      </c>
      <c r="I1104" s="9">
        <v>24.358861000000001</v>
      </c>
      <c r="J1104" s="9">
        <v>2</v>
      </c>
      <c r="K1104" s="9">
        <v>15</v>
      </c>
      <c r="L1104" s="9">
        <v>20</v>
      </c>
      <c r="M1104" s="9">
        <v>23.2379</v>
      </c>
      <c r="N1104" s="9">
        <v>23.255106999999999</v>
      </c>
      <c r="O1104" s="9">
        <v>25</v>
      </c>
      <c r="P1104" s="9">
        <v>53.846153999999999</v>
      </c>
      <c r="Q1104" s="9">
        <v>24.358861000000001</v>
      </c>
      <c r="R1104" s="9">
        <v>24.934947000000001</v>
      </c>
      <c r="S1104" s="9" t="s">
        <v>1059</v>
      </c>
      <c r="T1104" s="9">
        <v>4031.9006709999999</v>
      </c>
      <c r="U1104" s="9">
        <v>715333.94926300005</v>
      </c>
      <c r="V1104" t="s">
        <v>935</v>
      </c>
    </row>
    <row r="1105" spans="1:22" x14ac:dyDescent="0.25">
      <c r="A1105" s="70" t="e">
        <f>VLOOKUP(B1105,'Lake Assessments'!$D$2:$E$52,2,0)</f>
        <v>#N/A</v>
      </c>
      <c r="B1105">
        <v>61027400</v>
      </c>
      <c r="C1105" t="s">
        <v>879</v>
      </c>
      <c r="D1105" t="s">
        <v>878</v>
      </c>
      <c r="E1105" s="107">
        <v>40374</v>
      </c>
      <c r="F1105" s="9">
        <v>6</v>
      </c>
      <c r="G1105" s="9">
        <v>11.430952</v>
      </c>
      <c r="H1105" s="9">
        <v>-45.454545000000003</v>
      </c>
      <c r="I1105" s="9">
        <v>-35.781168000000001</v>
      </c>
      <c r="J1105" s="9">
        <v>1</v>
      </c>
      <c r="K1105" s="9">
        <v>6</v>
      </c>
      <c r="L1105" s="9">
        <v>6</v>
      </c>
      <c r="M1105" s="9">
        <v>11.430952</v>
      </c>
      <c r="N1105" s="9">
        <v>11.430952</v>
      </c>
      <c r="O1105" s="9">
        <v>-45.454545000000003</v>
      </c>
      <c r="P1105" s="9">
        <v>-45.454545000000003</v>
      </c>
      <c r="Q1105" s="9">
        <v>-35.781168000000001</v>
      </c>
      <c r="R1105" s="9">
        <v>-35.781168000000001</v>
      </c>
      <c r="S1105" s="9" t="s">
        <v>1059</v>
      </c>
      <c r="T1105" s="9">
        <v>902.94972399999995</v>
      </c>
      <c r="U1105" s="9">
        <v>34525.110160999997</v>
      </c>
      <c r="V1105" t="s">
        <v>932</v>
      </c>
    </row>
    <row r="1106" spans="1:22" x14ac:dyDescent="0.25">
      <c r="A1106" s="70" t="e">
        <f>VLOOKUP(B1106,'Lake Assessments'!$D$2:$E$52,2,0)</f>
        <v>#N/A</v>
      </c>
      <c r="B1106">
        <v>21014000</v>
      </c>
      <c r="C1106" t="s">
        <v>1676</v>
      </c>
      <c r="D1106" t="s">
        <v>878</v>
      </c>
      <c r="E1106" s="107">
        <v>40365</v>
      </c>
      <c r="F1106" s="9">
        <v>14</v>
      </c>
      <c r="G1106" s="9">
        <v>20.846377</v>
      </c>
      <c r="H1106" s="9">
        <v>16.666667</v>
      </c>
      <c r="I1106" s="9">
        <v>12.077294999999999</v>
      </c>
      <c r="J1106" s="9">
        <v>3</v>
      </c>
      <c r="K1106" s="9">
        <v>10</v>
      </c>
      <c r="L1106" s="9">
        <v>14</v>
      </c>
      <c r="M1106" s="9">
        <v>16.760072000000001</v>
      </c>
      <c r="N1106" s="9">
        <v>21.355958000000001</v>
      </c>
      <c r="O1106" s="9">
        <v>-16.666667</v>
      </c>
      <c r="P1106" s="9">
        <v>16.666667</v>
      </c>
      <c r="Q1106" s="9">
        <v>-9.8920879999999993</v>
      </c>
      <c r="R1106" s="9">
        <v>14.202982</v>
      </c>
      <c r="S1106" s="9" t="s">
        <v>1059</v>
      </c>
      <c r="T1106" s="9">
        <v>6884.8624220000002</v>
      </c>
      <c r="U1106" s="9">
        <v>1066089.241407</v>
      </c>
      <c r="V1106" t="s">
        <v>935</v>
      </c>
    </row>
    <row r="1107" spans="1:22" x14ac:dyDescent="0.25">
      <c r="A1107" s="70" t="e">
        <f>VLOOKUP(B1107,'Lake Assessments'!$D$2:$E$52,2,0)</f>
        <v>#N/A</v>
      </c>
      <c r="B1107">
        <v>21009400</v>
      </c>
      <c r="C1107" t="s">
        <v>1677</v>
      </c>
      <c r="D1107" t="s">
        <v>878</v>
      </c>
      <c r="E1107" s="107">
        <v>38183</v>
      </c>
      <c r="F1107" s="9">
        <v>16</v>
      </c>
      <c r="G1107" s="9">
        <v>23.75</v>
      </c>
      <c r="H1107" s="9">
        <v>23.076923000000001</v>
      </c>
      <c r="I1107" s="9">
        <v>27.005348000000001</v>
      </c>
      <c r="J1107" s="9">
        <v>2</v>
      </c>
      <c r="K1107" s="9">
        <v>16</v>
      </c>
      <c r="L1107" s="9">
        <v>19</v>
      </c>
      <c r="M1107" s="9">
        <v>23.75</v>
      </c>
      <c r="N1107" s="9">
        <v>27.529888</v>
      </c>
      <c r="O1107" s="9">
        <v>23.076923000000001</v>
      </c>
      <c r="P1107" s="9">
        <v>58.333333000000003</v>
      </c>
      <c r="Q1107" s="9">
        <v>27.005348000000001</v>
      </c>
      <c r="R1107" s="9">
        <v>48.010151</v>
      </c>
      <c r="S1107" s="9" t="s">
        <v>1059</v>
      </c>
      <c r="T1107" s="9">
        <v>3471.2894500000002</v>
      </c>
      <c r="U1107" s="9">
        <v>867898.02864000003</v>
      </c>
      <c r="V1107" t="s">
        <v>935</v>
      </c>
    </row>
    <row r="1108" spans="1:22" x14ac:dyDescent="0.25">
      <c r="A1108" s="70" t="e">
        <f>VLOOKUP(B1108,'Lake Assessments'!$D$2:$E$52,2,0)</f>
        <v>#N/A</v>
      </c>
      <c r="B1108">
        <v>21017800</v>
      </c>
      <c r="C1108" t="s">
        <v>1678</v>
      </c>
      <c r="D1108" t="s">
        <v>878</v>
      </c>
      <c r="E1108" s="107">
        <v>38545</v>
      </c>
      <c r="F1108" s="9">
        <v>11</v>
      </c>
      <c r="G1108" s="9">
        <v>18.693702999999999</v>
      </c>
      <c r="H1108" s="9">
        <v>0</v>
      </c>
      <c r="I1108" s="9">
        <v>5.0208050000000002</v>
      </c>
      <c r="J1108" s="9">
        <v>1</v>
      </c>
      <c r="K1108" s="9">
        <v>11</v>
      </c>
      <c r="L1108" s="9">
        <v>11</v>
      </c>
      <c r="M1108" s="9">
        <v>18.693702999999999</v>
      </c>
      <c r="N1108" s="9">
        <v>18.693702999999999</v>
      </c>
      <c r="O1108" s="9">
        <v>0</v>
      </c>
      <c r="P1108" s="9">
        <v>0</v>
      </c>
      <c r="Q1108" s="9">
        <v>5.0208050000000002</v>
      </c>
      <c r="R1108" s="9">
        <v>5.0208050000000002</v>
      </c>
      <c r="S1108" s="9" t="s">
        <v>1059</v>
      </c>
      <c r="T1108" s="9">
        <v>3877.7147970000001</v>
      </c>
      <c r="U1108" s="9">
        <v>356264.64543799998</v>
      </c>
      <c r="V1108" t="s">
        <v>935</v>
      </c>
    </row>
    <row r="1109" spans="1:22" x14ac:dyDescent="0.25">
      <c r="A1109" s="70" t="e">
        <f>VLOOKUP(B1109,'Lake Assessments'!$D$2:$E$52,2,0)</f>
        <v>#N/A</v>
      </c>
      <c r="B1109">
        <v>21010600</v>
      </c>
      <c r="C1109" t="s">
        <v>1679</v>
      </c>
      <c r="D1109" t="s">
        <v>878</v>
      </c>
      <c r="E1109" s="107">
        <v>39296</v>
      </c>
      <c r="F1109" s="9">
        <v>18</v>
      </c>
      <c r="G1109" s="9">
        <v>24.984439999999999</v>
      </c>
      <c r="H1109" s="9">
        <v>50</v>
      </c>
      <c r="I1109" s="9">
        <v>34.324944000000002</v>
      </c>
      <c r="J1109" s="9">
        <v>2</v>
      </c>
      <c r="K1109" s="9">
        <v>16</v>
      </c>
      <c r="L1109" s="9">
        <v>18</v>
      </c>
      <c r="M1109" s="9">
        <v>23.5</v>
      </c>
      <c r="N1109" s="9">
        <v>24.984439999999999</v>
      </c>
      <c r="O1109" s="9">
        <v>33.333333000000003</v>
      </c>
      <c r="P1109" s="9">
        <v>50</v>
      </c>
      <c r="Q1109" s="9">
        <v>26.344086000000001</v>
      </c>
      <c r="R1109" s="9">
        <v>34.324944000000002</v>
      </c>
      <c r="S1109" s="9" t="s">
        <v>1059</v>
      </c>
      <c r="T1109" s="9">
        <v>13794.615598</v>
      </c>
      <c r="U1109" s="9">
        <v>3102458.3394030002</v>
      </c>
      <c r="V1109" t="s">
        <v>935</v>
      </c>
    </row>
    <row r="1110" spans="1:22" x14ac:dyDescent="0.25">
      <c r="A1110" s="70" t="e">
        <f>VLOOKUP(B1110,'Lake Assessments'!$D$2:$E$52,2,0)</f>
        <v>#N/A</v>
      </c>
      <c r="B1110">
        <v>61010200</v>
      </c>
      <c r="C1110" t="s">
        <v>1680</v>
      </c>
      <c r="D1110" t="s">
        <v>878</v>
      </c>
      <c r="E1110" s="107">
        <v>38195</v>
      </c>
      <c r="F1110" s="9">
        <v>10</v>
      </c>
      <c r="G1110" s="9">
        <v>18.973666000000001</v>
      </c>
      <c r="H1110" s="9">
        <v>-9.0909089999999999</v>
      </c>
      <c r="I1110" s="9">
        <v>6.593629</v>
      </c>
      <c r="J1110" s="9">
        <v>1</v>
      </c>
      <c r="K1110" s="9">
        <v>10</v>
      </c>
      <c r="L1110" s="9">
        <v>10</v>
      </c>
      <c r="M1110" s="9">
        <v>18.973666000000001</v>
      </c>
      <c r="N1110" s="9">
        <v>18.973666000000001</v>
      </c>
      <c r="O1110" s="9">
        <v>-9.0909089999999999</v>
      </c>
      <c r="P1110" s="9">
        <v>-9.0909089999999999</v>
      </c>
      <c r="Q1110" s="9">
        <v>6.593629</v>
      </c>
      <c r="R1110" s="9">
        <v>6.593629</v>
      </c>
      <c r="S1110" s="9" t="s">
        <v>1059</v>
      </c>
      <c r="T1110" s="9">
        <v>1802.126542</v>
      </c>
      <c r="U1110" s="9">
        <v>196012.70907899999</v>
      </c>
      <c r="V1110" t="s">
        <v>932</v>
      </c>
    </row>
    <row r="1111" spans="1:22" x14ac:dyDescent="0.25">
      <c r="A1111" s="70" t="e">
        <f>VLOOKUP(B1111,'Lake Assessments'!$D$2:$E$52,2,0)</f>
        <v>#N/A</v>
      </c>
      <c r="B1111">
        <v>61013900</v>
      </c>
      <c r="C1111" t="s">
        <v>1681</v>
      </c>
      <c r="D1111" t="s">
        <v>878</v>
      </c>
      <c r="E1111" s="107">
        <v>40374</v>
      </c>
      <c r="F1111" s="9">
        <v>9</v>
      </c>
      <c r="G1111" s="9">
        <v>15.333333</v>
      </c>
      <c r="H1111" s="9">
        <v>-18.181818</v>
      </c>
      <c r="I1111" s="9">
        <v>-13.857678</v>
      </c>
      <c r="J1111" s="9">
        <v>1</v>
      </c>
      <c r="K1111" s="9">
        <v>9</v>
      </c>
      <c r="L1111" s="9">
        <v>9</v>
      </c>
      <c r="M1111" s="9">
        <v>15.333333</v>
      </c>
      <c r="N1111" s="9">
        <v>15.333333</v>
      </c>
      <c r="O1111" s="9">
        <v>-18.181818</v>
      </c>
      <c r="P1111" s="9">
        <v>-18.181818</v>
      </c>
      <c r="Q1111" s="9">
        <v>-13.857678</v>
      </c>
      <c r="R1111" s="9">
        <v>-13.857678</v>
      </c>
      <c r="S1111" s="9" t="s">
        <v>1059</v>
      </c>
      <c r="T1111" s="9">
        <v>4118.8104960000001</v>
      </c>
      <c r="U1111" s="9">
        <v>311538.602311</v>
      </c>
      <c r="V1111" t="s">
        <v>932</v>
      </c>
    </row>
    <row r="1112" spans="1:22" x14ac:dyDescent="0.25">
      <c r="A1112" s="70" t="e">
        <f>VLOOKUP(B1112,'Lake Assessments'!$D$2:$E$52,2,0)</f>
        <v>#N/A</v>
      </c>
      <c r="B1112">
        <v>61017600</v>
      </c>
      <c r="C1112" t="s">
        <v>879</v>
      </c>
      <c r="D1112" t="s">
        <v>878</v>
      </c>
      <c r="E1112" s="107">
        <v>39231</v>
      </c>
      <c r="F1112" s="9">
        <v>4</v>
      </c>
      <c r="G1112" s="9">
        <v>10</v>
      </c>
      <c r="H1112" s="9">
        <v>-63.636364</v>
      </c>
      <c r="I1112" s="9">
        <v>-43.820225000000001</v>
      </c>
      <c r="J1112" s="9">
        <v>1</v>
      </c>
      <c r="K1112" s="9">
        <v>4</v>
      </c>
      <c r="L1112" s="9">
        <v>4</v>
      </c>
      <c r="M1112" s="9">
        <v>10</v>
      </c>
      <c r="N1112" s="9">
        <v>10</v>
      </c>
      <c r="O1112" s="9">
        <v>-63.636364</v>
      </c>
      <c r="P1112" s="9">
        <v>-63.636364</v>
      </c>
      <c r="Q1112" s="9">
        <v>-43.820225000000001</v>
      </c>
      <c r="R1112" s="9">
        <v>-43.820225000000001</v>
      </c>
      <c r="S1112" s="9" t="s">
        <v>1059</v>
      </c>
      <c r="T1112" s="9">
        <v>2417.378757</v>
      </c>
      <c r="U1112" s="9">
        <v>281925.54608900001</v>
      </c>
      <c r="V1112" t="s">
        <v>932</v>
      </c>
    </row>
    <row r="1113" spans="1:22" x14ac:dyDescent="0.25">
      <c r="A1113" s="70" t="e">
        <f>VLOOKUP(B1113,'Lake Assessments'!$D$2:$E$52,2,0)</f>
        <v>#N/A</v>
      </c>
      <c r="B1113">
        <v>21014200</v>
      </c>
      <c r="C1113" t="s">
        <v>1558</v>
      </c>
      <c r="D1113" t="s">
        <v>878</v>
      </c>
      <c r="E1113" s="107">
        <v>37813</v>
      </c>
      <c r="F1113" s="9">
        <v>14</v>
      </c>
      <c r="G1113" s="9">
        <v>17.906503000000001</v>
      </c>
      <c r="H1113" s="9">
        <v>16.666667</v>
      </c>
      <c r="I1113" s="9">
        <v>3.6331000000000002E-2</v>
      </c>
      <c r="J1113" s="9">
        <v>1</v>
      </c>
      <c r="K1113" s="9">
        <v>14</v>
      </c>
      <c r="L1113" s="9">
        <v>14</v>
      </c>
      <c r="M1113" s="9">
        <v>17.906503000000001</v>
      </c>
      <c r="N1113" s="9">
        <v>17.906503000000001</v>
      </c>
      <c r="O1113" s="9">
        <v>16.666667</v>
      </c>
      <c r="P1113" s="9">
        <v>16.666667</v>
      </c>
      <c r="Q1113" s="9">
        <v>3.6331000000000002E-2</v>
      </c>
      <c r="R1113" s="9">
        <v>3.6331000000000002E-2</v>
      </c>
      <c r="S1113" s="9" t="s">
        <v>1059</v>
      </c>
      <c r="T1113" s="9">
        <v>9558.7764709999992</v>
      </c>
      <c r="U1113" s="9">
        <v>657701.838047</v>
      </c>
      <c r="V1113" t="s">
        <v>935</v>
      </c>
    </row>
    <row r="1114" spans="1:22" x14ac:dyDescent="0.25">
      <c r="A1114" s="70" t="e">
        <f>VLOOKUP(B1114,'Lake Assessments'!$D$2:$E$52,2,0)</f>
        <v>#N/A</v>
      </c>
      <c r="B1114">
        <v>61016200</v>
      </c>
      <c r="C1114" t="s">
        <v>1682</v>
      </c>
      <c r="D1114" t="s">
        <v>878</v>
      </c>
      <c r="E1114" s="107">
        <v>39972</v>
      </c>
      <c r="F1114" s="9">
        <v>3</v>
      </c>
      <c r="G1114" s="9">
        <v>11.547005</v>
      </c>
      <c r="H1114" s="9">
        <v>-72.727272999999997</v>
      </c>
      <c r="I1114" s="9">
        <v>-35.129182999999998</v>
      </c>
      <c r="J1114" s="9">
        <v>1</v>
      </c>
      <c r="K1114" s="9">
        <v>3</v>
      </c>
      <c r="L1114" s="9">
        <v>3</v>
      </c>
      <c r="M1114" s="9">
        <v>11.547005</v>
      </c>
      <c r="N1114" s="9">
        <v>11.547005</v>
      </c>
      <c r="O1114" s="9">
        <v>-72.727272999999997</v>
      </c>
      <c r="P1114" s="9">
        <v>-72.727272999999997</v>
      </c>
      <c r="Q1114" s="9">
        <v>-35.129182999999998</v>
      </c>
      <c r="R1114" s="9">
        <v>-35.129182999999998</v>
      </c>
      <c r="S1114" s="9" t="s">
        <v>1059</v>
      </c>
      <c r="T1114" s="9">
        <v>4821.5947139999998</v>
      </c>
      <c r="U1114" s="9">
        <v>803646.15486500005</v>
      </c>
      <c r="V1114" t="s">
        <v>932</v>
      </c>
    </row>
    <row r="1115" spans="1:22" x14ac:dyDescent="0.25">
      <c r="A1115" s="70" t="e">
        <f>VLOOKUP(B1115,'Lake Assessments'!$D$2:$E$52,2,0)</f>
        <v>#N/A</v>
      </c>
      <c r="B1115">
        <v>61009700</v>
      </c>
      <c r="C1115" t="s">
        <v>1681</v>
      </c>
      <c r="D1115" t="s">
        <v>878</v>
      </c>
      <c r="E1115" s="107">
        <v>39297</v>
      </c>
      <c r="F1115" s="9">
        <v>13</v>
      </c>
      <c r="G1115" s="9">
        <v>21.078607000000002</v>
      </c>
      <c r="H1115" s="9">
        <v>18.181818</v>
      </c>
      <c r="I1115" s="9">
        <v>18.419142999999998</v>
      </c>
      <c r="J1115" s="9">
        <v>1</v>
      </c>
      <c r="K1115" s="9">
        <v>13</v>
      </c>
      <c r="L1115" s="9">
        <v>13</v>
      </c>
      <c r="M1115" s="9">
        <v>21.078607000000002</v>
      </c>
      <c r="N1115" s="9">
        <v>21.078607000000002</v>
      </c>
      <c r="O1115" s="9">
        <v>18.181818</v>
      </c>
      <c r="P1115" s="9">
        <v>18.181818</v>
      </c>
      <c r="Q1115" s="9">
        <v>18.419142999999998</v>
      </c>
      <c r="R1115" s="9">
        <v>18.419142999999998</v>
      </c>
      <c r="S1115" s="9" t="s">
        <v>1059</v>
      </c>
      <c r="T1115" s="9">
        <v>7306.5511310000002</v>
      </c>
      <c r="U1115" s="9">
        <v>1404548.993462</v>
      </c>
      <c r="V1115" t="s">
        <v>935</v>
      </c>
    </row>
    <row r="1116" spans="1:22" x14ac:dyDescent="0.25">
      <c r="A1116" s="70" t="e">
        <f>VLOOKUP(B1116,'Lake Assessments'!$D$2:$E$52,2,0)</f>
        <v>#N/A</v>
      </c>
      <c r="B1116">
        <v>21018000</v>
      </c>
      <c r="C1116" t="s">
        <v>1683</v>
      </c>
      <c r="D1116" t="s">
        <v>878</v>
      </c>
      <c r="E1116" s="107">
        <v>41071</v>
      </c>
      <c r="F1116" s="9">
        <v>15</v>
      </c>
      <c r="G1116" s="9">
        <v>22.463303</v>
      </c>
      <c r="H1116" s="9">
        <v>25</v>
      </c>
      <c r="I1116" s="9">
        <v>20.770447999999998</v>
      </c>
      <c r="J1116" s="9">
        <v>3</v>
      </c>
      <c r="K1116" s="9">
        <v>15</v>
      </c>
      <c r="L1116" s="9">
        <v>21</v>
      </c>
      <c r="M1116" s="9">
        <v>22.463303</v>
      </c>
      <c r="N1116" s="9">
        <v>26.634354999999999</v>
      </c>
      <c r="O1116" s="9">
        <v>25</v>
      </c>
      <c r="P1116" s="9">
        <v>61.538462000000003</v>
      </c>
      <c r="Q1116" s="9">
        <v>20.770447999999998</v>
      </c>
      <c r="R1116" s="9">
        <v>43.195459</v>
      </c>
      <c r="S1116" s="9" t="s">
        <v>1059</v>
      </c>
      <c r="T1116" s="9">
        <v>8442.5192389999993</v>
      </c>
      <c r="U1116" s="9">
        <v>1822292.7981380001</v>
      </c>
      <c r="V1116" t="s">
        <v>935</v>
      </c>
    </row>
    <row r="1117" spans="1:22" x14ac:dyDescent="0.25">
      <c r="A1117" s="70" t="e">
        <f>VLOOKUP(B1117,'Lake Assessments'!$D$2:$E$52,2,0)</f>
        <v>#N/A</v>
      </c>
      <c r="B1117">
        <v>21010300</v>
      </c>
      <c r="C1117" t="s">
        <v>1684</v>
      </c>
      <c r="D1117" t="s">
        <v>878</v>
      </c>
      <c r="E1117" s="107">
        <v>36003</v>
      </c>
      <c r="F1117" s="9">
        <v>17</v>
      </c>
      <c r="G1117" s="9">
        <v>26.436382999999999</v>
      </c>
      <c r="H1117" s="9">
        <v>41.666666999999997</v>
      </c>
      <c r="I1117" s="9">
        <v>42.131092000000002</v>
      </c>
      <c r="J1117" s="9">
        <v>1</v>
      </c>
      <c r="K1117" s="9">
        <v>17</v>
      </c>
      <c r="L1117" s="9">
        <v>17</v>
      </c>
      <c r="M1117" s="9">
        <v>26.436382999999999</v>
      </c>
      <c r="N1117" s="9">
        <v>26.436382999999999</v>
      </c>
      <c r="O1117" s="9">
        <v>41.666666999999997</v>
      </c>
      <c r="P1117" s="9">
        <v>41.666666999999997</v>
      </c>
      <c r="Q1117" s="9">
        <v>42.131092000000002</v>
      </c>
      <c r="R1117" s="9">
        <v>42.131092000000002</v>
      </c>
      <c r="S1117" s="9" t="s">
        <v>1059</v>
      </c>
      <c r="T1117" s="9">
        <v>4912.3319350000002</v>
      </c>
      <c r="U1117" s="9">
        <v>981546.80808900006</v>
      </c>
      <c r="V1117" t="s">
        <v>935</v>
      </c>
    </row>
    <row r="1118" spans="1:22" x14ac:dyDescent="0.25">
      <c r="A1118" s="70" t="e">
        <f>VLOOKUP(B1118,'Lake Assessments'!$D$2:$E$52,2,0)</f>
        <v>#N/A</v>
      </c>
      <c r="B1118">
        <v>21009500</v>
      </c>
      <c r="C1118" t="s">
        <v>1685</v>
      </c>
      <c r="D1118" t="s">
        <v>878</v>
      </c>
      <c r="E1118" s="107">
        <v>38209</v>
      </c>
      <c r="F1118" s="9">
        <v>26</v>
      </c>
      <c r="G1118" s="9">
        <v>29.41742</v>
      </c>
      <c r="H1118" s="9">
        <v>116.666667</v>
      </c>
      <c r="I1118" s="9">
        <v>58.158172999999998</v>
      </c>
      <c r="J1118" s="9">
        <v>2</v>
      </c>
      <c r="K1118" s="9">
        <v>16</v>
      </c>
      <c r="L1118" s="9">
        <v>26</v>
      </c>
      <c r="M1118" s="9">
        <v>24.5</v>
      </c>
      <c r="N1118" s="9">
        <v>29.41742</v>
      </c>
      <c r="O1118" s="9">
        <v>33.333333000000003</v>
      </c>
      <c r="P1118" s="9">
        <v>116.666667</v>
      </c>
      <c r="Q1118" s="9">
        <v>31.72043</v>
      </c>
      <c r="R1118" s="9">
        <v>58.158172999999998</v>
      </c>
      <c r="S1118" s="9" t="s">
        <v>1059</v>
      </c>
      <c r="T1118" s="9">
        <v>6356.4931020000004</v>
      </c>
      <c r="U1118" s="9">
        <v>457908.32562399999</v>
      </c>
      <c r="V1118" t="s">
        <v>935</v>
      </c>
    </row>
    <row r="1119" spans="1:22" x14ac:dyDescent="0.25">
      <c r="A1119" s="70" t="e">
        <f>VLOOKUP(B1119,'Lake Assessments'!$D$2:$E$52,2,0)</f>
        <v>#N/A</v>
      </c>
      <c r="B1119">
        <v>21009200</v>
      </c>
      <c r="C1119" t="s">
        <v>1024</v>
      </c>
      <c r="D1119" t="s">
        <v>878</v>
      </c>
      <c r="E1119" s="107">
        <v>41498</v>
      </c>
      <c r="F1119" s="9">
        <v>19</v>
      </c>
      <c r="G1119" s="9">
        <v>26.382809000000002</v>
      </c>
      <c r="H1119" s="9">
        <v>58.333333000000003</v>
      </c>
      <c r="I1119" s="9">
        <v>41.843060999999999</v>
      </c>
      <c r="J1119" s="9">
        <v>4</v>
      </c>
      <c r="K1119" s="9">
        <v>16</v>
      </c>
      <c r="L1119" s="9">
        <v>19</v>
      </c>
      <c r="M1119" s="9">
        <v>19.5</v>
      </c>
      <c r="N1119" s="9">
        <v>26.382809000000002</v>
      </c>
      <c r="O1119" s="9">
        <v>23.076923000000001</v>
      </c>
      <c r="P1119" s="9">
        <v>58.333333000000003</v>
      </c>
      <c r="Q1119" s="9">
        <v>4.2780750000000003</v>
      </c>
      <c r="R1119" s="9">
        <v>41.843060999999999</v>
      </c>
      <c r="S1119" s="9" t="s">
        <v>1059</v>
      </c>
      <c r="T1119" s="9">
        <v>18832.265517</v>
      </c>
      <c r="U1119" s="9">
        <v>9916571.8100099992</v>
      </c>
      <c r="V1119" t="s">
        <v>935</v>
      </c>
    </row>
    <row r="1120" spans="1:22" x14ac:dyDescent="0.25">
      <c r="A1120" s="70" t="e">
        <f>VLOOKUP(B1120,'Lake Assessments'!$D$2:$E$52,2,0)</f>
        <v>#N/A</v>
      </c>
      <c r="B1120">
        <v>21019700</v>
      </c>
      <c r="C1120" t="s">
        <v>953</v>
      </c>
      <c r="D1120" t="s">
        <v>878</v>
      </c>
      <c r="E1120" s="107">
        <v>36312</v>
      </c>
      <c r="F1120" s="9">
        <v>12</v>
      </c>
      <c r="G1120" s="9">
        <v>18.763884000000001</v>
      </c>
      <c r="H1120" s="9">
        <v>0</v>
      </c>
      <c r="I1120" s="9">
        <v>0.88109499999999996</v>
      </c>
      <c r="J1120" s="9">
        <v>1</v>
      </c>
      <c r="K1120" s="9">
        <v>12</v>
      </c>
      <c r="L1120" s="9">
        <v>12</v>
      </c>
      <c r="M1120" s="9">
        <v>18.763884000000001</v>
      </c>
      <c r="N1120" s="9">
        <v>18.763884000000001</v>
      </c>
      <c r="O1120" s="9">
        <v>0</v>
      </c>
      <c r="P1120" s="9">
        <v>0</v>
      </c>
      <c r="Q1120" s="9">
        <v>0.88109499999999996</v>
      </c>
      <c r="R1120" s="9">
        <v>0.88109499999999996</v>
      </c>
      <c r="S1120" s="9" t="s">
        <v>1059</v>
      </c>
      <c r="T1120" s="9">
        <v>2320.1046569999999</v>
      </c>
      <c r="U1120" s="9">
        <v>328562.06349500001</v>
      </c>
      <c r="V1120" t="s">
        <v>935</v>
      </c>
    </row>
    <row r="1121" spans="1:22" x14ac:dyDescent="0.25">
      <c r="A1121" s="70" t="e">
        <f>VLOOKUP(B1121,'Lake Assessments'!$D$2:$E$52,2,0)</f>
        <v>#N/A</v>
      </c>
      <c r="B1121">
        <v>21010800</v>
      </c>
      <c r="C1121" t="s">
        <v>1686</v>
      </c>
      <c r="D1121" t="s">
        <v>878</v>
      </c>
      <c r="E1121" s="107">
        <v>35625</v>
      </c>
      <c r="F1121" s="9">
        <v>17</v>
      </c>
      <c r="G1121" s="9">
        <v>24.496098</v>
      </c>
      <c r="H1121" s="9">
        <v>41.666666999999997</v>
      </c>
      <c r="I1121" s="9">
        <v>31.699452000000001</v>
      </c>
      <c r="J1121" s="9">
        <v>1</v>
      </c>
      <c r="K1121" s="9">
        <v>17</v>
      </c>
      <c r="L1121" s="9">
        <v>17</v>
      </c>
      <c r="M1121" s="9">
        <v>24.496098</v>
      </c>
      <c r="N1121" s="9">
        <v>24.496098</v>
      </c>
      <c r="O1121" s="9">
        <v>41.666666999999997</v>
      </c>
      <c r="P1121" s="9">
        <v>41.666666999999997</v>
      </c>
      <c r="Q1121" s="9">
        <v>31.699452000000001</v>
      </c>
      <c r="R1121" s="9">
        <v>31.699452000000001</v>
      </c>
      <c r="S1121" s="9" t="s">
        <v>1059</v>
      </c>
      <c r="T1121" s="9">
        <v>11101.500222000001</v>
      </c>
      <c r="U1121" s="9">
        <v>1664938.906644</v>
      </c>
      <c r="V1121" t="s">
        <v>935</v>
      </c>
    </row>
    <row r="1122" spans="1:22" x14ac:dyDescent="0.25">
      <c r="A1122" s="70" t="e">
        <f>VLOOKUP(B1122,'Lake Assessments'!$D$2:$E$52,2,0)</f>
        <v>#N/A</v>
      </c>
      <c r="B1122">
        <v>21020400</v>
      </c>
      <c r="C1122" t="s">
        <v>1687</v>
      </c>
      <c r="D1122" t="s">
        <v>878</v>
      </c>
      <c r="E1122" s="107">
        <v>37818</v>
      </c>
      <c r="F1122" s="9">
        <v>23</v>
      </c>
      <c r="G1122" s="9">
        <v>26.064302000000001</v>
      </c>
      <c r="H1122" s="9">
        <v>76.923077000000006</v>
      </c>
      <c r="I1122" s="9">
        <v>39.381292999999999</v>
      </c>
      <c r="J1122" s="9">
        <v>2</v>
      </c>
      <c r="K1122" s="9">
        <v>15</v>
      </c>
      <c r="L1122" s="9">
        <v>23</v>
      </c>
      <c r="M1122" s="9">
        <v>23.2379</v>
      </c>
      <c r="N1122" s="9">
        <v>26.064302000000001</v>
      </c>
      <c r="O1122" s="9">
        <v>25</v>
      </c>
      <c r="P1122" s="9">
        <v>76.923077000000006</v>
      </c>
      <c r="Q1122" s="9">
        <v>24.934947000000001</v>
      </c>
      <c r="R1122" s="9">
        <v>39.381292999999999</v>
      </c>
      <c r="S1122" s="9" t="s">
        <v>1059</v>
      </c>
      <c r="T1122" s="9">
        <v>4039.1366400000002</v>
      </c>
      <c r="U1122" s="9">
        <v>270813.91487600002</v>
      </c>
      <c r="V1122" t="s">
        <v>935</v>
      </c>
    </row>
    <row r="1123" spans="1:22" x14ac:dyDescent="0.25">
      <c r="A1123" s="70" t="e">
        <f>VLOOKUP(B1123,'Lake Assessments'!$D$2:$E$52,2,0)</f>
        <v>#N/A</v>
      </c>
      <c r="B1123">
        <v>61007800</v>
      </c>
      <c r="C1123" t="s">
        <v>1688</v>
      </c>
      <c r="D1123" t="s">
        <v>878</v>
      </c>
      <c r="E1123" s="107">
        <v>40371</v>
      </c>
      <c r="F1123" s="9">
        <v>13</v>
      </c>
      <c r="G1123" s="9">
        <v>22.188008</v>
      </c>
      <c r="H1123" s="9">
        <v>8.3333329999999997</v>
      </c>
      <c r="I1123" s="9">
        <v>19.290365000000001</v>
      </c>
      <c r="J1123" s="9">
        <v>3</v>
      </c>
      <c r="K1123" s="9">
        <v>13</v>
      </c>
      <c r="L1123" s="9">
        <v>23</v>
      </c>
      <c r="M1123" s="9">
        <v>22.182683000000001</v>
      </c>
      <c r="N1123" s="9">
        <v>28.566475000000001</v>
      </c>
      <c r="O1123" s="9">
        <v>8.3333329999999997</v>
      </c>
      <c r="P1123" s="9">
        <v>76.923077000000006</v>
      </c>
      <c r="Q1123" s="9">
        <v>19.261737</v>
      </c>
      <c r="R1123" s="9">
        <v>52.761896999999998</v>
      </c>
      <c r="S1123" s="9" t="s">
        <v>1059</v>
      </c>
      <c r="T1123" s="9">
        <v>18515.792076999998</v>
      </c>
      <c r="U1123" s="9">
        <v>15352624.421283999</v>
      </c>
      <c r="V1123" t="s">
        <v>935</v>
      </c>
    </row>
    <row r="1124" spans="1:22" x14ac:dyDescent="0.25">
      <c r="A1124" s="70" t="e">
        <f>VLOOKUP(B1124,'Lake Assessments'!$D$2:$E$52,2,0)</f>
        <v>#N/A</v>
      </c>
      <c r="B1124">
        <v>21014400</v>
      </c>
      <c r="C1124" t="s">
        <v>1689</v>
      </c>
      <c r="D1124" t="s">
        <v>878</v>
      </c>
      <c r="E1124" s="107">
        <v>40021</v>
      </c>
      <c r="F1124" s="9">
        <v>22</v>
      </c>
      <c r="G1124" s="9">
        <v>29.634899999999998</v>
      </c>
      <c r="H1124" s="9">
        <v>83.333332999999996</v>
      </c>
      <c r="I1124" s="9">
        <v>59.327416999999997</v>
      </c>
      <c r="J1124" s="9">
        <v>3</v>
      </c>
      <c r="K1124" s="9">
        <v>16</v>
      </c>
      <c r="L1124" s="9">
        <v>22</v>
      </c>
      <c r="M1124" s="9">
        <v>20.75</v>
      </c>
      <c r="N1124" s="9">
        <v>29.634899999999998</v>
      </c>
      <c r="O1124" s="9">
        <v>23.076923000000001</v>
      </c>
      <c r="P1124" s="9">
        <v>83.333332999999996</v>
      </c>
      <c r="Q1124" s="9">
        <v>10.962567</v>
      </c>
      <c r="R1124" s="9">
        <v>59.327416999999997</v>
      </c>
      <c r="S1124" s="9" t="s">
        <v>1059</v>
      </c>
      <c r="T1124" s="9">
        <v>27852.262823000001</v>
      </c>
      <c r="U1124" s="9">
        <v>5378377.8150289999</v>
      </c>
      <c r="V1124" t="s">
        <v>935</v>
      </c>
    </row>
    <row r="1125" spans="1:22" x14ac:dyDescent="0.25">
      <c r="A1125" s="70" t="e">
        <f>VLOOKUP(B1125,'Lake Assessments'!$D$2:$E$52,2,0)</f>
        <v>#N/A</v>
      </c>
      <c r="B1125">
        <v>61017000</v>
      </c>
      <c r="C1125" t="s">
        <v>1690</v>
      </c>
      <c r="D1125" t="s">
        <v>878</v>
      </c>
      <c r="E1125" s="107">
        <v>38160</v>
      </c>
      <c r="F1125" s="9">
        <v>9</v>
      </c>
      <c r="G1125" s="9">
        <v>16</v>
      </c>
      <c r="H1125" s="9">
        <v>-18.181818</v>
      </c>
      <c r="I1125" s="9">
        <v>-10.112360000000001</v>
      </c>
      <c r="J1125" s="9">
        <v>1</v>
      </c>
      <c r="K1125" s="9">
        <v>9</v>
      </c>
      <c r="L1125" s="9">
        <v>9</v>
      </c>
      <c r="M1125" s="9">
        <v>16</v>
      </c>
      <c r="N1125" s="9">
        <v>16</v>
      </c>
      <c r="O1125" s="9">
        <v>-18.181818</v>
      </c>
      <c r="P1125" s="9">
        <v>-18.181818</v>
      </c>
      <c r="Q1125" s="9">
        <v>-10.112360000000001</v>
      </c>
      <c r="R1125" s="9">
        <v>-10.112360000000001</v>
      </c>
      <c r="S1125" s="9" t="s">
        <v>1059</v>
      </c>
      <c r="T1125" s="9">
        <v>4049.7331800000002</v>
      </c>
      <c r="U1125" s="9">
        <v>480291.95014199999</v>
      </c>
      <c r="V1125" t="s">
        <v>932</v>
      </c>
    </row>
    <row r="1126" spans="1:22" x14ac:dyDescent="0.25">
      <c r="A1126" s="70" t="e">
        <f>VLOOKUP(B1126,'Lake Assessments'!$D$2:$E$52,2,0)</f>
        <v>#N/A</v>
      </c>
      <c r="B1126">
        <v>76008800</v>
      </c>
      <c r="C1126" t="s">
        <v>1432</v>
      </c>
      <c r="D1126" t="s">
        <v>878</v>
      </c>
      <c r="E1126" s="107">
        <v>41128</v>
      </c>
      <c r="F1126" s="9">
        <v>6</v>
      </c>
      <c r="G1126" s="9">
        <v>13.880442</v>
      </c>
      <c r="H1126" s="9">
        <v>-45.454545000000003</v>
      </c>
      <c r="I1126" s="9">
        <v>-22.019988999999999</v>
      </c>
      <c r="J1126" s="9">
        <v>3</v>
      </c>
      <c r="K1126" s="9">
        <v>6</v>
      </c>
      <c r="L1126" s="9">
        <v>8</v>
      </c>
      <c r="M1126" s="9">
        <v>13.880442</v>
      </c>
      <c r="N1126" s="9">
        <v>16.617008999999999</v>
      </c>
      <c r="O1126" s="9">
        <v>-45.454545000000003</v>
      </c>
      <c r="P1126" s="9">
        <v>-27.272727</v>
      </c>
      <c r="Q1126" s="9">
        <v>-22.019988999999999</v>
      </c>
      <c r="R1126" s="9">
        <v>-6.6460150000000002</v>
      </c>
      <c r="S1126" s="9" t="s">
        <v>1059</v>
      </c>
      <c r="T1126" s="9">
        <v>6508.8368460000002</v>
      </c>
      <c r="U1126" s="9">
        <v>844143.81807000004</v>
      </c>
      <c r="V1126" t="s">
        <v>932</v>
      </c>
    </row>
    <row r="1127" spans="1:22" x14ac:dyDescent="0.25">
      <c r="A1127" s="70" t="e">
        <f>VLOOKUP(B1127,'Lake Assessments'!$D$2:$E$52,2,0)</f>
        <v>#N/A</v>
      </c>
      <c r="B1127">
        <v>21021600</v>
      </c>
      <c r="C1127" t="s">
        <v>1691</v>
      </c>
      <c r="D1127" t="s">
        <v>878</v>
      </c>
      <c r="E1127" s="107">
        <v>38184</v>
      </c>
      <c r="F1127" s="9">
        <v>12</v>
      </c>
      <c r="G1127" s="9">
        <v>17.897857999999999</v>
      </c>
      <c r="H1127" s="9">
        <v>-7.6923079999999997</v>
      </c>
      <c r="I1127" s="9">
        <v>-4.2895279999999998</v>
      </c>
      <c r="J1127" s="9">
        <v>2</v>
      </c>
      <c r="K1127" s="9">
        <v>7</v>
      </c>
      <c r="L1127" s="9">
        <v>12</v>
      </c>
      <c r="M1127" s="9">
        <v>13.984686</v>
      </c>
      <c r="N1127" s="9">
        <v>17.897857999999999</v>
      </c>
      <c r="O1127" s="9">
        <v>-41.666666999999997</v>
      </c>
      <c r="P1127" s="9">
        <v>-7.6923079999999997</v>
      </c>
      <c r="Q1127" s="9">
        <v>-24.813518999999999</v>
      </c>
      <c r="R1127" s="9">
        <v>-4.2895279999999998</v>
      </c>
      <c r="S1127" s="9" t="s">
        <v>1059</v>
      </c>
      <c r="T1127" s="9">
        <v>3843.8611270000001</v>
      </c>
      <c r="U1127" s="9">
        <v>645554.95635999995</v>
      </c>
      <c r="V1127" t="s">
        <v>932</v>
      </c>
    </row>
    <row r="1128" spans="1:22" x14ac:dyDescent="0.25">
      <c r="A1128" s="70" t="e">
        <f>VLOOKUP(B1128,'Lake Assessments'!$D$2:$E$52,2,0)</f>
        <v>#N/A</v>
      </c>
      <c r="B1128">
        <v>21017100</v>
      </c>
      <c r="C1128" t="s">
        <v>1692</v>
      </c>
      <c r="D1128" t="s">
        <v>878</v>
      </c>
      <c r="E1128" s="107">
        <v>39622</v>
      </c>
      <c r="F1128" s="9">
        <v>6</v>
      </c>
      <c r="G1128" s="9">
        <v>11.430952</v>
      </c>
      <c r="H1128" s="9">
        <v>-45.454545000000003</v>
      </c>
      <c r="I1128" s="9">
        <v>-35.781168000000001</v>
      </c>
      <c r="J1128" s="9">
        <v>1</v>
      </c>
      <c r="K1128" s="9">
        <v>6</v>
      </c>
      <c r="L1128" s="9">
        <v>6</v>
      </c>
      <c r="M1128" s="9">
        <v>11.430952</v>
      </c>
      <c r="N1128" s="9">
        <v>11.430952</v>
      </c>
      <c r="O1128" s="9">
        <v>-45.454545000000003</v>
      </c>
      <c r="P1128" s="9">
        <v>-45.454545000000003</v>
      </c>
      <c r="Q1128" s="9">
        <v>-35.781168000000001</v>
      </c>
      <c r="R1128" s="9">
        <v>-35.781168000000001</v>
      </c>
      <c r="S1128" s="9" t="s">
        <v>1059</v>
      </c>
      <c r="T1128" s="9">
        <v>7949.1267719999996</v>
      </c>
      <c r="U1128" s="9">
        <v>906260.54630399996</v>
      </c>
      <c r="V1128" t="s">
        <v>932</v>
      </c>
    </row>
    <row r="1129" spans="1:22" x14ac:dyDescent="0.25">
      <c r="A1129" s="70" t="e">
        <f>VLOOKUP(B1129,'Lake Assessments'!$D$2:$E$52,2,0)</f>
        <v>#N/A</v>
      </c>
      <c r="B1129">
        <v>61020000</v>
      </c>
      <c r="C1129" t="s">
        <v>1693</v>
      </c>
      <c r="D1129" t="s">
        <v>878</v>
      </c>
      <c r="E1129" s="107">
        <v>39959</v>
      </c>
      <c r="F1129" s="9">
        <v>3</v>
      </c>
      <c r="G1129" s="9">
        <v>10.392305</v>
      </c>
      <c r="H1129" s="9">
        <v>-72.727272999999997</v>
      </c>
      <c r="I1129" s="9">
        <v>-41.616264999999999</v>
      </c>
      <c r="J1129" s="9">
        <v>1</v>
      </c>
      <c r="K1129" s="9">
        <v>3</v>
      </c>
      <c r="L1129" s="9">
        <v>3</v>
      </c>
      <c r="M1129" s="9">
        <v>10.392305</v>
      </c>
      <c r="N1129" s="9">
        <v>10.392305</v>
      </c>
      <c r="O1129" s="9">
        <v>-72.727272999999997</v>
      </c>
      <c r="P1129" s="9">
        <v>-72.727272999999997</v>
      </c>
      <c r="Q1129" s="9">
        <v>-41.616264999999999</v>
      </c>
      <c r="R1129" s="9">
        <v>-41.616264999999999</v>
      </c>
      <c r="S1129" s="9" t="s">
        <v>1059</v>
      </c>
      <c r="T1129" s="9">
        <v>3195.9751040000001</v>
      </c>
      <c r="U1129" s="9">
        <v>359955.78433499997</v>
      </c>
      <c r="V1129" t="s">
        <v>932</v>
      </c>
    </row>
    <row r="1130" spans="1:22" x14ac:dyDescent="0.25">
      <c r="A1130" s="70" t="e">
        <f>VLOOKUP(B1130,'Lake Assessments'!$D$2:$E$52,2,0)</f>
        <v>#N/A</v>
      </c>
      <c r="B1130">
        <v>21034300</v>
      </c>
      <c r="C1130" t="s">
        <v>615</v>
      </c>
      <c r="D1130" t="s">
        <v>878</v>
      </c>
      <c r="E1130" s="107">
        <v>35226</v>
      </c>
      <c r="F1130" s="9">
        <v>8</v>
      </c>
      <c r="G1130" s="9">
        <v>14.849242</v>
      </c>
      <c r="H1130" s="9">
        <v>-33.333333000000003</v>
      </c>
      <c r="I1130" s="9">
        <v>-20.165362999999999</v>
      </c>
      <c r="J1130" s="9">
        <v>1</v>
      </c>
      <c r="K1130" s="9">
        <v>8</v>
      </c>
      <c r="L1130" s="9">
        <v>8</v>
      </c>
      <c r="M1130" s="9">
        <v>14.849242</v>
      </c>
      <c r="N1130" s="9">
        <v>14.849242</v>
      </c>
      <c r="O1130" s="9">
        <v>-33.333333000000003</v>
      </c>
      <c r="P1130" s="9">
        <v>-33.333333000000003</v>
      </c>
      <c r="Q1130" s="9">
        <v>-20.165362999999999</v>
      </c>
      <c r="R1130" s="9">
        <v>-20.165362999999999</v>
      </c>
      <c r="S1130" s="9" t="s">
        <v>1059</v>
      </c>
      <c r="T1130" s="9">
        <v>6320.0803850000002</v>
      </c>
      <c r="U1130" s="9">
        <v>815688.35707799997</v>
      </c>
      <c r="V1130" t="s">
        <v>932</v>
      </c>
    </row>
    <row r="1131" spans="1:22" x14ac:dyDescent="0.25">
      <c r="A1131" s="70" t="e">
        <f>VLOOKUP(B1131,'Lake Assessments'!$D$2:$E$52,2,0)</f>
        <v>#N/A</v>
      </c>
      <c r="B1131">
        <v>21025900</v>
      </c>
      <c r="C1131" t="s">
        <v>615</v>
      </c>
      <c r="D1131" t="s">
        <v>878</v>
      </c>
      <c r="E1131" s="107">
        <v>37818</v>
      </c>
      <c r="F1131" s="9">
        <v>14</v>
      </c>
      <c r="G1131" s="9">
        <v>19.777332000000001</v>
      </c>
      <c r="H1131" s="9">
        <v>16.666667</v>
      </c>
      <c r="I1131" s="9">
        <v>10.487888</v>
      </c>
      <c r="J1131" s="9">
        <v>1</v>
      </c>
      <c r="K1131" s="9">
        <v>14</v>
      </c>
      <c r="L1131" s="9">
        <v>14</v>
      </c>
      <c r="M1131" s="9">
        <v>19.777332000000001</v>
      </c>
      <c r="N1131" s="9">
        <v>19.777332000000001</v>
      </c>
      <c r="O1131" s="9">
        <v>16.666667</v>
      </c>
      <c r="P1131" s="9">
        <v>16.666667</v>
      </c>
      <c r="Q1131" s="9">
        <v>10.487888</v>
      </c>
      <c r="R1131" s="9">
        <v>10.487888</v>
      </c>
      <c r="S1131" s="9" t="s">
        <v>1059</v>
      </c>
      <c r="T1131" s="9">
        <v>4734.1748779999998</v>
      </c>
      <c r="U1131" s="9">
        <v>518254.09704999998</v>
      </c>
      <c r="V1131" t="s">
        <v>935</v>
      </c>
    </row>
    <row r="1132" spans="1:22" x14ac:dyDescent="0.25">
      <c r="A1132" s="70" t="e">
        <f>VLOOKUP(B1132,'Lake Assessments'!$D$2:$E$52,2,0)</f>
        <v>#N/A</v>
      </c>
      <c r="B1132">
        <v>21037400</v>
      </c>
      <c r="C1132" t="s">
        <v>1343</v>
      </c>
      <c r="D1132" t="s">
        <v>878</v>
      </c>
      <c r="E1132" s="107">
        <v>38188</v>
      </c>
      <c r="F1132" s="9">
        <v>10</v>
      </c>
      <c r="G1132" s="9">
        <v>15.178933000000001</v>
      </c>
      <c r="H1132" s="9">
        <v>-16.666667</v>
      </c>
      <c r="I1132" s="9">
        <v>-15.201492999999999</v>
      </c>
      <c r="J1132" s="9">
        <v>1</v>
      </c>
      <c r="K1132" s="9">
        <v>10</v>
      </c>
      <c r="L1132" s="9">
        <v>10</v>
      </c>
      <c r="M1132" s="9">
        <v>15.178933000000001</v>
      </c>
      <c r="N1132" s="9">
        <v>15.178933000000001</v>
      </c>
      <c r="O1132" s="9">
        <v>-16.666667</v>
      </c>
      <c r="P1132" s="9">
        <v>-16.666667</v>
      </c>
      <c r="Q1132" s="9">
        <v>-15.201492999999999</v>
      </c>
      <c r="R1132" s="9">
        <v>-15.201492999999999</v>
      </c>
      <c r="S1132" s="9" t="s">
        <v>1059</v>
      </c>
      <c r="T1132" s="9">
        <v>3871.1705539999998</v>
      </c>
      <c r="U1132" s="9">
        <v>660756.53945499996</v>
      </c>
      <c r="V1132" t="s">
        <v>932</v>
      </c>
    </row>
    <row r="1133" spans="1:22" x14ac:dyDescent="0.25">
      <c r="A1133" s="70" t="e">
        <f>VLOOKUP(B1133,'Lake Assessments'!$D$2:$E$52,2,0)</f>
        <v>#N/A</v>
      </c>
      <c r="B1133">
        <v>76009400</v>
      </c>
      <c r="C1133" t="s">
        <v>116</v>
      </c>
      <c r="D1133" t="s">
        <v>878</v>
      </c>
      <c r="E1133" s="107">
        <v>37845</v>
      </c>
      <c r="F1133" s="9">
        <v>5</v>
      </c>
      <c r="G1133" s="9">
        <v>11.180339999999999</v>
      </c>
      <c r="H1133" s="9">
        <v>25</v>
      </c>
      <c r="I1133" s="9">
        <v>45.199218999999999</v>
      </c>
      <c r="J1133" s="9">
        <v>1</v>
      </c>
      <c r="K1133" s="9">
        <v>5</v>
      </c>
      <c r="L1133" s="9">
        <v>5</v>
      </c>
      <c r="M1133" s="9">
        <v>11.180339999999999</v>
      </c>
      <c r="N1133" s="9">
        <v>11.180339999999999</v>
      </c>
      <c r="O1133" s="9">
        <v>25</v>
      </c>
      <c r="P1133" s="9">
        <v>25</v>
      </c>
      <c r="Q1133" s="9">
        <v>45.199218999999999</v>
      </c>
      <c r="R1133" s="9">
        <v>45.199218999999999</v>
      </c>
      <c r="S1133" s="9" t="s">
        <v>1157</v>
      </c>
      <c r="T1133" s="9">
        <v>3213.7808930000001</v>
      </c>
      <c r="U1133" s="9">
        <v>437213.84077499999</v>
      </c>
      <c r="V1133" t="s">
        <v>935</v>
      </c>
    </row>
    <row r="1134" spans="1:22" x14ac:dyDescent="0.25">
      <c r="A1134" s="70" t="e">
        <f>VLOOKUP(B1134,'Lake Assessments'!$D$2:$E$52,2,0)</f>
        <v>#N/A</v>
      </c>
      <c r="B1134">
        <v>21022600</v>
      </c>
      <c r="C1134" t="s">
        <v>1694</v>
      </c>
      <c r="D1134" t="s">
        <v>878</v>
      </c>
      <c r="E1134" s="107">
        <v>37813</v>
      </c>
      <c r="F1134" s="9">
        <v>23</v>
      </c>
      <c r="G1134" s="9">
        <v>26.272815999999999</v>
      </c>
      <c r="H1134" s="9">
        <v>76.923077000000006</v>
      </c>
      <c r="I1134" s="9">
        <v>40.496343000000003</v>
      </c>
      <c r="J1134" s="9">
        <v>2</v>
      </c>
      <c r="K1134" s="9">
        <v>16</v>
      </c>
      <c r="L1134" s="9">
        <v>23</v>
      </c>
      <c r="M1134" s="9">
        <v>23.5</v>
      </c>
      <c r="N1134" s="9">
        <v>26.272815999999999</v>
      </c>
      <c r="O1134" s="9">
        <v>33.333333000000003</v>
      </c>
      <c r="P1134" s="9">
        <v>76.923077000000006</v>
      </c>
      <c r="Q1134" s="9">
        <v>26.344086000000001</v>
      </c>
      <c r="R1134" s="9">
        <v>40.496343000000003</v>
      </c>
      <c r="S1134" s="9" t="s">
        <v>1059</v>
      </c>
      <c r="T1134" s="9">
        <v>4382.2519030000003</v>
      </c>
      <c r="U1134" s="9">
        <v>583290.87641000003</v>
      </c>
      <c r="V1134" t="s">
        <v>935</v>
      </c>
    </row>
    <row r="1135" spans="1:22" x14ac:dyDescent="0.25">
      <c r="A1135" s="70" t="e">
        <f>VLOOKUP(B1135,'Lake Assessments'!$D$2:$E$52,2,0)</f>
        <v>#N/A</v>
      </c>
      <c r="B1135">
        <v>21031200</v>
      </c>
      <c r="C1135" t="s">
        <v>879</v>
      </c>
      <c r="D1135" t="s">
        <v>878</v>
      </c>
      <c r="E1135" s="107">
        <v>41078</v>
      </c>
      <c r="F1135" s="9">
        <v>4</v>
      </c>
      <c r="G1135" s="9">
        <v>11.5</v>
      </c>
      <c r="H1135" s="9">
        <v>-63.636364</v>
      </c>
      <c r="I1135" s="9">
        <v>-35.393258000000003</v>
      </c>
      <c r="J1135" s="9">
        <v>3</v>
      </c>
      <c r="K1135" s="9">
        <v>1</v>
      </c>
      <c r="L1135" s="9">
        <v>4</v>
      </c>
      <c r="M1135" s="9">
        <v>3</v>
      </c>
      <c r="N1135" s="9">
        <v>11.5</v>
      </c>
      <c r="O1135" s="9">
        <v>-90.909091000000004</v>
      </c>
      <c r="P1135" s="9">
        <v>-63.636364</v>
      </c>
      <c r="Q1135" s="9">
        <v>-83.146067000000002</v>
      </c>
      <c r="R1135" s="9">
        <v>-35.393258000000003</v>
      </c>
      <c r="S1135" s="9" t="s">
        <v>1059</v>
      </c>
      <c r="T1135" s="9">
        <v>702.33842300000003</v>
      </c>
      <c r="U1135" s="9">
        <v>31041.676711</v>
      </c>
      <c r="V1135" t="s">
        <v>932</v>
      </c>
    </row>
    <row r="1136" spans="1:22" x14ac:dyDescent="0.25">
      <c r="A1136" s="70" t="e">
        <f>VLOOKUP(B1136,'Lake Assessments'!$D$2:$E$52,2,0)</f>
        <v>#N/A</v>
      </c>
      <c r="B1136">
        <v>21016200</v>
      </c>
      <c r="C1136" t="s">
        <v>1025</v>
      </c>
      <c r="D1136" t="s">
        <v>878</v>
      </c>
      <c r="E1136" s="107">
        <v>40050</v>
      </c>
      <c r="F1136" s="9">
        <v>11</v>
      </c>
      <c r="G1136" s="9">
        <v>18.392192000000001</v>
      </c>
      <c r="H1136" s="9">
        <v>-8.3333329999999997</v>
      </c>
      <c r="I1136" s="9">
        <v>-1.1172470000000001</v>
      </c>
      <c r="J1136" s="9">
        <v>3</v>
      </c>
      <c r="K1136" s="9">
        <v>9</v>
      </c>
      <c r="L1136" s="9">
        <v>18</v>
      </c>
      <c r="M1136" s="9">
        <v>16.666667</v>
      </c>
      <c r="N1136" s="9">
        <v>21.684608000000001</v>
      </c>
      <c r="O1136" s="9">
        <v>-25</v>
      </c>
      <c r="P1136" s="9">
        <v>38.461537999999997</v>
      </c>
      <c r="Q1136" s="9">
        <v>-10.394265000000001</v>
      </c>
      <c r="R1136" s="9">
        <v>15.960470000000001</v>
      </c>
      <c r="S1136" s="9" t="s">
        <v>1059</v>
      </c>
      <c r="T1136" s="9">
        <v>5568.2437529999997</v>
      </c>
      <c r="U1136" s="9">
        <v>1002145.24167</v>
      </c>
      <c r="V1136" t="s">
        <v>932</v>
      </c>
    </row>
    <row r="1137" spans="1:22" x14ac:dyDescent="0.25">
      <c r="A1137" s="70" t="e">
        <f>VLOOKUP(B1137,'Lake Assessments'!$D$2:$E$52,2,0)</f>
        <v>#N/A</v>
      </c>
      <c r="B1137">
        <v>21028500</v>
      </c>
      <c r="C1137" t="s">
        <v>879</v>
      </c>
      <c r="D1137" t="s">
        <v>878</v>
      </c>
      <c r="E1137" s="107">
        <v>40703</v>
      </c>
      <c r="F1137" s="9">
        <v>4</v>
      </c>
      <c r="G1137" s="9">
        <v>12.5</v>
      </c>
      <c r="H1137" s="9">
        <v>-63.636364</v>
      </c>
      <c r="I1137" s="9">
        <v>-29.775281</v>
      </c>
      <c r="J1137" s="9">
        <v>3</v>
      </c>
      <c r="K1137" s="9">
        <v>4</v>
      </c>
      <c r="L1137" s="9">
        <v>6</v>
      </c>
      <c r="M1137" s="9">
        <v>12.5</v>
      </c>
      <c r="N1137" s="9">
        <v>14.288690000000001</v>
      </c>
      <c r="O1137" s="9">
        <v>-63.636364</v>
      </c>
      <c r="P1137" s="9">
        <v>-45.454545000000003</v>
      </c>
      <c r="Q1137" s="9">
        <v>-29.775281</v>
      </c>
      <c r="R1137" s="9">
        <v>-19.726459999999999</v>
      </c>
      <c r="S1137" s="9" t="s">
        <v>1059</v>
      </c>
      <c r="T1137" s="9">
        <v>1165.1911239999999</v>
      </c>
      <c r="U1137" s="9">
        <v>52995.238126999997</v>
      </c>
      <c r="V1137" t="s">
        <v>932</v>
      </c>
    </row>
    <row r="1138" spans="1:22" x14ac:dyDescent="0.25">
      <c r="A1138" s="70" t="e">
        <f>VLOOKUP(B1138,'Lake Assessments'!$D$2:$E$52,2,0)</f>
        <v>#N/A</v>
      </c>
      <c r="B1138">
        <v>21031900</v>
      </c>
      <c r="C1138" t="s">
        <v>879</v>
      </c>
      <c r="D1138" t="s">
        <v>878</v>
      </c>
      <c r="E1138" s="107">
        <v>40381</v>
      </c>
      <c r="F1138" s="9">
        <v>6</v>
      </c>
      <c r="G1138" s="9">
        <v>12.247449</v>
      </c>
      <c r="H1138" s="9">
        <v>-45.454545000000003</v>
      </c>
      <c r="I1138" s="9">
        <v>-31.194108</v>
      </c>
      <c r="J1138" s="9">
        <v>4</v>
      </c>
      <c r="K1138" s="9">
        <v>3</v>
      </c>
      <c r="L1138" s="9">
        <v>6</v>
      </c>
      <c r="M1138" s="9">
        <v>8.6602540000000001</v>
      </c>
      <c r="N1138" s="9">
        <v>13.063945</v>
      </c>
      <c r="O1138" s="9">
        <v>-72.727272999999997</v>
      </c>
      <c r="P1138" s="9">
        <v>-45.454545000000003</v>
      </c>
      <c r="Q1138" s="9">
        <v>-51.346887000000002</v>
      </c>
      <c r="R1138" s="9">
        <v>-26.607049</v>
      </c>
      <c r="S1138" s="9" t="s">
        <v>1059</v>
      </c>
      <c r="T1138" s="9">
        <v>3248.6171239999999</v>
      </c>
      <c r="U1138" s="9">
        <v>261245.91875000001</v>
      </c>
      <c r="V1138" t="s">
        <v>932</v>
      </c>
    </row>
    <row r="1139" spans="1:22" x14ac:dyDescent="0.25">
      <c r="A1139" s="70" t="e">
        <f>VLOOKUP(B1139,'Lake Assessments'!$D$2:$E$52,2,0)</f>
        <v>#N/A</v>
      </c>
      <c r="B1139">
        <v>76009200</v>
      </c>
      <c r="C1139" t="s">
        <v>1695</v>
      </c>
      <c r="D1139" t="s">
        <v>878</v>
      </c>
      <c r="E1139" s="107">
        <v>37789</v>
      </c>
      <c r="F1139" s="9">
        <v>2</v>
      </c>
      <c r="G1139" s="9">
        <v>5.656854</v>
      </c>
      <c r="H1139" s="9">
        <v>-81.818181999999993</v>
      </c>
      <c r="I1139" s="9">
        <v>-68.219920000000002</v>
      </c>
      <c r="J1139" s="9">
        <v>1</v>
      </c>
      <c r="K1139" s="9">
        <v>2</v>
      </c>
      <c r="L1139" s="9">
        <v>2</v>
      </c>
      <c r="M1139" s="9">
        <v>5.656854</v>
      </c>
      <c r="N1139" s="9">
        <v>5.656854</v>
      </c>
      <c r="O1139" s="9">
        <v>-81.818181999999993</v>
      </c>
      <c r="P1139" s="9">
        <v>-81.818181999999993</v>
      </c>
      <c r="Q1139" s="9">
        <v>-68.219920000000002</v>
      </c>
      <c r="R1139" s="9">
        <v>-68.219920000000002</v>
      </c>
      <c r="S1139" s="9" t="s">
        <v>1059</v>
      </c>
      <c r="T1139" s="9">
        <v>2009.9864500000001</v>
      </c>
      <c r="U1139" s="9">
        <v>226328.22826800001</v>
      </c>
      <c r="V1139" t="s">
        <v>932</v>
      </c>
    </row>
    <row r="1140" spans="1:22" x14ac:dyDescent="0.25">
      <c r="A1140" s="70" t="e">
        <f>VLOOKUP(B1140,'Lake Assessments'!$D$2:$E$52,2,0)</f>
        <v>#N/A</v>
      </c>
      <c r="B1140">
        <v>26000900</v>
      </c>
      <c r="C1140" t="s">
        <v>1696</v>
      </c>
      <c r="D1140" t="s">
        <v>878</v>
      </c>
      <c r="E1140" s="107">
        <v>39232</v>
      </c>
      <c r="F1140" s="9">
        <v>3</v>
      </c>
      <c r="G1140" s="9">
        <v>8.0829039999999992</v>
      </c>
      <c r="H1140" s="9">
        <v>-72.727272999999997</v>
      </c>
      <c r="I1140" s="9">
        <v>-54.590428000000003</v>
      </c>
      <c r="J1140" s="9">
        <v>1</v>
      </c>
      <c r="K1140" s="9">
        <v>3</v>
      </c>
      <c r="L1140" s="9">
        <v>3</v>
      </c>
      <c r="M1140" s="9">
        <v>8.0829039999999992</v>
      </c>
      <c r="N1140" s="9">
        <v>8.0829039999999992</v>
      </c>
      <c r="O1140" s="9">
        <v>-72.727272999999997</v>
      </c>
      <c r="P1140" s="9">
        <v>-72.727272999999997</v>
      </c>
      <c r="Q1140" s="9">
        <v>-54.590428000000003</v>
      </c>
      <c r="R1140" s="9">
        <v>-54.590428000000003</v>
      </c>
      <c r="S1140" s="9" t="s">
        <v>1059</v>
      </c>
      <c r="T1140" s="9">
        <v>1626.857456</v>
      </c>
      <c r="U1140" s="9">
        <v>123651.67535799999</v>
      </c>
      <c r="V1140" t="s">
        <v>932</v>
      </c>
    </row>
    <row r="1141" spans="1:22" x14ac:dyDescent="0.25">
      <c r="A1141" s="70" t="e">
        <f>VLOOKUP(B1141,'Lake Assessments'!$D$2:$E$52,2,0)</f>
        <v>#N/A</v>
      </c>
      <c r="B1141">
        <v>61034600</v>
      </c>
      <c r="C1141" t="s">
        <v>1698</v>
      </c>
      <c r="D1141" t="s">
        <v>878</v>
      </c>
      <c r="E1141" s="107">
        <v>40353</v>
      </c>
      <c r="F1141" s="9">
        <v>3</v>
      </c>
      <c r="G1141" s="9">
        <v>10.392305</v>
      </c>
      <c r="H1141" s="9">
        <v>-72.727272999999997</v>
      </c>
      <c r="I1141" s="9">
        <v>-41.616264999999999</v>
      </c>
      <c r="J1141" s="9">
        <v>1</v>
      </c>
      <c r="K1141" s="9">
        <v>3</v>
      </c>
      <c r="L1141" s="9">
        <v>3</v>
      </c>
      <c r="M1141" s="9">
        <v>10.392305</v>
      </c>
      <c r="N1141" s="9">
        <v>10.392305</v>
      </c>
      <c r="O1141" s="9">
        <v>-72.727272999999997</v>
      </c>
      <c r="P1141" s="9">
        <v>-72.727272999999997</v>
      </c>
      <c r="Q1141" s="9">
        <v>-41.616264999999999</v>
      </c>
      <c r="R1141" s="9">
        <v>-41.616264999999999</v>
      </c>
      <c r="S1141" s="9" t="s">
        <v>1059</v>
      </c>
      <c r="T1141" s="9">
        <v>613.78798099999995</v>
      </c>
      <c r="U1141" s="9">
        <v>26762.260464999999</v>
      </c>
      <c r="V1141" t="s">
        <v>932</v>
      </c>
    </row>
    <row r="1142" spans="1:22" x14ac:dyDescent="0.25">
      <c r="A1142" s="70" t="e">
        <f>VLOOKUP(B1142,'Lake Assessments'!$D$2:$E$52,2,0)</f>
        <v>#N/A</v>
      </c>
      <c r="B1142">
        <v>21017700</v>
      </c>
      <c r="C1142" t="s">
        <v>1699</v>
      </c>
      <c r="D1142" t="s">
        <v>878</v>
      </c>
      <c r="E1142" s="107">
        <v>38545</v>
      </c>
      <c r="F1142" s="9">
        <v>10</v>
      </c>
      <c r="G1142" s="9">
        <v>18.973666000000001</v>
      </c>
      <c r="H1142" s="9">
        <v>-9.0909089999999999</v>
      </c>
      <c r="I1142" s="9">
        <v>6.593629</v>
      </c>
      <c r="J1142" s="9">
        <v>1</v>
      </c>
      <c r="K1142" s="9">
        <v>10</v>
      </c>
      <c r="L1142" s="9">
        <v>10</v>
      </c>
      <c r="M1142" s="9">
        <v>18.973666000000001</v>
      </c>
      <c r="N1142" s="9">
        <v>18.973666000000001</v>
      </c>
      <c r="O1142" s="9">
        <v>-9.0909089999999999</v>
      </c>
      <c r="P1142" s="9">
        <v>-9.0909089999999999</v>
      </c>
      <c r="Q1142" s="9">
        <v>6.593629</v>
      </c>
      <c r="R1142" s="9">
        <v>6.593629</v>
      </c>
      <c r="S1142" s="9" t="s">
        <v>1059</v>
      </c>
      <c r="T1142" s="9">
        <v>2090.8488739999998</v>
      </c>
      <c r="U1142" s="9">
        <v>158398.02775800001</v>
      </c>
      <c r="V1142" t="s">
        <v>932</v>
      </c>
    </row>
    <row r="1143" spans="1:22" x14ac:dyDescent="0.25">
      <c r="A1143" s="70" t="e">
        <f>VLOOKUP(B1143,'Lake Assessments'!$D$2:$E$52,2,0)</f>
        <v>#N/A</v>
      </c>
      <c r="B1143">
        <v>61021100</v>
      </c>
      <c r="C1143" t="s">
        <v>1700</v>
      </c>
      <c r="D1143" t="s">
        <v>878</v>
      </c>
      <c r="E1143" s="107">
        <v>39645</v>
      </c>
      <c r="F1143" s="9">
        <v>4</v>
      </c>
      <c r="G1143" s="9">
        <v>9</v>
      </c>
      <c r="H1143" s="9">
        <v>-63.636364</v>
      </c>
      <c r="I1143" s="9">
        <v>-49.438201999999997</v>
      </c>
      <c r="J1143" s="9">
        <v>1</v>
      </c>
      <c r="K1143" s="9">
        <v>4</v>
      </c>
      <c r="L1143" s="9">
        <v>4</v>
      </c>
      <c r="M1143" s="9">
        <v>9</v>
      </c>
      <c r="N1143" s="9">
        <v>9</v>
      </c>
      <c r="O1143" s="9">
        <v>-63.636364</v>
      </c>
      <c r="P1143" s="9">
        <v>-63.636364</v>
      </c>
      <c r="Q1143" s="9">
        <v>-49.438201999999997</v>
      </c>
      <c r="R1143" s="9">
        <v>-49.438201999999997</v>
      </c>
      <c r="S1143" s="9" t="s">
        <v>1059</v>
      </c>
      <c r="T1143" s="9">
        <v>4323.2937709999997</v>
      </c>
      <c r="U1143" s="9">
        <v>786922.60167700006</v>
      </c>
      <c r="V1143" t="s">
        <v>932</v>
      </c>
    </row>
    <row r="1144" spans="1:22" x14ac:dyDescent="0.25">
      <c r="A1144" s="70" t="e">
        <f>VLOOKUP(B1144,'Lake Assessments'!$D$2:$E$52,2,0)</f>
        <v>#N/A</v>
      </c>
      <c r="B1144">
        <v>61034500</v>
      </c>
      <c r="C1144" t="s">
        <v>1698</v>
      </c>
      <c r="D1144" t="s">
        <v>878</v>
      </c>
      <c r="E1144" s="107">
        <v>40379</v>
      </c>
      <c r="F1144" s="9">
        <v>4</v>
      </c>
      <c r="G1144" s="9">
        <v>11</v>
      </c>
      <c r="H1144" s="9">
        <v>-63.636364</v>
      </c>
      <c r="I1144" s="9">
        <v>-38.202247</v>
      </c>
      <c r="J1144" s="9">
        <v>1</v>
      </c>
      <c r="K1144" s="9">
        <v>4</v>
      </c>
      <c r="L1144" s="9">
        <v>4</v>
      </c>
      <c r="M1144" s="9">
        <v>11</v>
      </c>
      <c r="N1144" s="9">
        <v>11</v>
      </c>
      <c r="O1144" s="9">
        <v>-63.636364</v>
      </c>
      <c r="P1144" s="9">
        <v>-63.636364</v>
      </c>
      <c r="Q1144" s="9">
        <v>-38.202247</v>
      </c>
      <c r="R1144" s="9">
        <v>-38.202247</v>
      </c>
      <c r="S1144" s="9" t="s">
        <v>1059</v>
      </c>
      <c r="T1144" s="9">
        <v>3646.5898149999998</v>
      </c>
      <c r="U1144" s="9">
        <v>304429.71285499999</v>
      </c>
      <c r="V1144" t="s">
        <v>932</v>
      </c>
    </row>
    <row r="1145" spans="1:22" x14ac:dyDescent="0.25">
      <c r="A1145" s="70" t="e">
        <f>VLOOKUP(B1145,'Lake Assessments'!$D$2:$E$52,2,0)</f>
        <v>#N/A</v>
      </c>
      <c r="B1145">
        <v>21029300</v>
      </c>
      <c r="C1145" t="s">
        <v>1701</v>
      </c>
      <c r="D1145" t="s">
        <v>878</v>
      </c>
      <c r="E1145" s="107">
        <v>38947</v>
      </c>
      <c r="F1145" s="9">
        <v>4</v>
      </c>
      <c r="G1145" s="9">
        <v>10.5</v>
      </c>
      <c r="H1145" s="9">
        <v>-63.636364</v>
      </c>
      <c r="I1145" s="9">
        <v>-41.011235999999997</v>
      </c>
      <c r="J1145" s="9">
        <v>1</v>
      </c>
      <c r="K1145" s="9">
        <v>4</v>
      </c>
      <c r="L1145" s="9">
        <v>4</v>
      </c>
      <c r="M1145" s="9">
        <v>10.5</v>
      </c>
      <c r="N1145" s="9">
        <v>10.5</v>
      </c>
      <c r="O1145" s="9">
        <v>-63.636364</v>
      </c>
      <c r="P1145" s="9">
        <v>-63.636364</v>
      </c>
      <c r="Q1145" s="9">
        <v>-41.011235999999997</v>
      </c>
      <c r="R1145" s="9">
        <v>-41.011235999999997</v>
      </c>
      <c r="S1145" s="9" t="s">
        <v>1059</v>
      </c>
      <c r="T1145" s="9">
        <v>2881.7559700000002</v>
      </c>
      <c r="U1145" s="9">
        <v>349577.80346199998</v>
      </c>
      <c r="V1145" t="s">
        <v>932</v>
      </c>
    </row>
    <row r="1146" spans="1:22" x14ac:dyDescent="0.25">
      <c r="A1146" s="70" t="e">
        <f>VLOOKUP(B1146,'Lake Assessments'!$D$2:$E$52,2,0)</f>
        <v>#N/A</v>
      </c>
      <c r="B1146">
        <v>61020500</v>
      </c>
      <c r="C1146" t="s">
        <v>1702</v>
      </c>
      <c r="D1146" t="s">
        <v>878</v>
      </c>
      <c r="E1146" s="107">
        <v>37138</v>
      </c>
      <c r="F1146" s="9">
        <v>14</v>
      </c>
      <c r="G1146" s="9">
        <v>18.708286999999999</v>
      </c>
      <c r="H1146" s="9">
        <v>16.666667</v>
      </c>
      <c r="I1146" s="9">
        <v>4.5155690000000002</v>
      </c>
      <c r="J1146" s="9">
        <v>1</v>
      </c>
      <c r="K1146" s="9">
        <v>14</v>
      </c>
      <c r="L1146" s="9">
        <v>14</v>
      </c>
      <c r="M1146" s="9">
        <v>18.708286999999999</v>
      </c>
      <c r="N1146" s="9">
        <v>18.708286999999999</v>
      </c>
      <c r="O1146" s="9">
        <v>16.666667</v>
      </c>
      <c r="P1146" s="9">
        <v>16.666667</v>
      </c>
      <c r="Q1146" s="9">
        <v>4.5155690000000002</v>
      </c>
      <c r="R1146" s="9">
        <v>4.5155690000000002</v>
      </c>
      <c r="S1146" s="9" t="s">
        <v>1059</v>
      </c>
      <c r="T1146" s="9">
        <v>2060.236539</v>
      </c>
      <c r="U1146" s="9">
        <v>291670.44117300003</v>
      </c>
      <c r="V1146" t="s">
        <v>935</v>
      </c>
    </row>
    <row r="1147" spans="1:22" x14ac:dyDescent="0.25">
      <c r="A1147" s="70" t="e">
        <f>VLOOKUP(B1147,'Lake Assessments'!$D$2:$E$52,2,0)</f>
        <v>#N/A</v>
      </c>
      <c r="B1147">
        <v>61013500</v>
      </c>
      <c r="C1147" t="s">
        <v>879</v>
      </c>
      <c r="D1147" t="s">
        <v>878</v>
      </c>
      <c r="E1147" s="107">
        <v>37139</v>
      </c>
      <c r="F1147" s="9">
        <v>20</v>
      </c>
      <c r="G1147" s="9">
        <v>27.727243000000001</v>
      </c>
      <c r="H1147" s="9">
        <v>66.666667000000004</v>
      </c>
      <c r="I1147" s="9">
        <v>54.900798000000002</v>
      </c>
      <c r="J1147" s="9">
        <v>1</v>
      </c>
      <c r="K1147" s="9">
        <v>20</v>
      </c>
      <c r="L1147" s="9">
        <v>20</v>
      </c>
      <c r="M1147" s="9">
        <v>27.727243000000001</v>
      </c>
      <c r="N1147" s="9">
        <v>27.727243000000001</v>
      </c>
      <c r="O1147" s="9">
        <v>66.666667000000004</v>
      </c>
      <c r="P1147" s="9">
        <v>66.666667000000004</v>
      </c>
      <c r="Q1147" s="9">
        <v>54.900798000000002</v>
      </c>
      <c r="R1147" s="9">
        <v>54.900798000000002</v>
      </c>
      <c r="S1147" s="9" t="s">
        <v>1059</v>
      </c>
      <c r="T1147" s="9">
        <v>1349.3747510000001</v>
      </c>
      <c r="U1147" s="9">
        <v>82754.853317999994</v>
      </c>
      <c r="V1147" t="s">
        <v>935</v>
      </c>
    </row>
    <row r="1148" spans="1:22" x14ac:dyDescent="0.25">
      <c r="A1148" s="70" t="e">
        <f>VLOOKUP(B1148,'Lake Assessments'!$D$2:$E$52,2,0)</f>
        <v>#N/A</v>
      </c>
      <c r="B1148">
        <v>76008600</v>
      </c>
      <c r="C1148" t="s">
        <v>1703</v>
      </c>
      <c r="D1148" t="s">
        <v>878</v>
      </c>
      <c r="E1148" s="107">
        <v>41121</v>
      </c>
      <c r="F1148" s="9">
        <v>0</v>
      </c>
      <c r="G1148" s="9">
        <v>0</v>
      </c>
      <c r="H1148" s="9">
        <v>-100</v>
      </c>
      <c r="I1148" s="9">
        <v>-100</v>
      </c>
      <c r="J1148" s="9">
        <v>3</v>
      </c>
      <c r="K1148" s="9">
        <v>0</v>
      </c>
      <c r="L1148" s="9">
        <v>11</v>
      </c>
      <c r="M1148" s="9">
        <v>0</v>
      </c>
      <c r="N1148" s="9">
        <v>18.392192000000001</v>
      </c>
      <c r="O1148" s="9">
        <v>-100</v>
      </c>
      <c r="P1148" s="9">
        <v>0</v>
      </c>
      <c r="Q1148" s="9">
        <v>-100</v>
      </c>
      <c r="R1148" s="9">
        <v>3.326921</v>
      </c>
      <c r="S1148" s="9" t="s">
        <v>1059</v>
      </c>
      <c r="T1148" s="9">
        <v>10909.487224</v>
      </c>
      <c r="U1148" s="9">
        <v>2464510.3060619999</v>
      </c>
      <c r="V1148" t="s">
        <v>932</v>
      </c>
    </row>
    <row r="1149" spans="1:22" x14ac:dyDescent="0.25">
      <c r="A1149" s="70" t="e">
        <f>VLOOKUP(B1149,'Lake Assessments'!$D$2:$E$52,2,0)</f>
        <v>#N/A</v>
      </c>
      <c r="B1149">
        <v>21029100</v>
      </c>
      <c r="C1149" t="s">
        <v>1704</v>
      </c>
      <c r="D1149" t="s">
        <v>878</v>
      </c>
      <c r="E1149" s="107">
        <v>40336</v>
      </c>
      <c r="F1149" s="9">
        <v>7</v>
      </c>
      <c r="G1149" s="9">
        <v>13.984686</v>
      </c>
      <c r="H1149" s="9">
        <v>-41.666666999999997</v>
      </c>
      <c r="I1149" s="9">
        <v>-24.813518999999999</v>
      </c>
      <c r="J1149" s="9">
        <v>4</v>
      </c>
      <c r="K1149" s="9">
        <v>6</v>
      </c>
      <c r="L1149" s="9">
        <v>14</v>
      </c>
      <c r="M1149" s="9">
        <v>12.655697</v>
      </c>
      <c r="N1149" s="9">
        <v>17.104718999999999</v>
      </c>
      <c r="O1149" s="9">
        <v>-50</v>
      </c>
      <c r="P1149" s="9">
        <v>7.6923079999999997</v>
      </c>
      <c r="Q1149" s="9">
        <v>-31.958618000000001</v>
      </c>
      <c r="R1149" s="9">
        <v>-8.5309120000000007</v>
      </c>
      <c r="S1149" s="9" t="s">
        <v>1059</v>
      </c>
      <c r="T1149" s="9">
        <v>19095.481607999998</v>
      </c>
      <c r="U1149" s="9">
        <v>3653110.9133219998</v>
      </c>
      <c r="V1149" t="s">
        <v>932</v>
      </c>
    </row>
    <row r="1150" spans="1:22" x14ac:dyDescent="0.25">
      <c r="A1150" s="70" t="e">
        <f>VLOOKUP(B1150,'Lake Assessments'!$D$2:$E$52,2,0)</f>
        <v>#N/A</v>
      </c>
      <c r="B1150">
        <v>21056700</v>
      </c>
      <c r="C1150" t="s">
        <v>879</v>
      </c>
      <c r="D1150" t="s">
        <v>878</v>
      </c>
      <c r="E1150" s="107">
        <v>41071</v>
      </c>
      <c r="F1150" s="9">
        <v>4</v>
      </c>
      <c r="G1150" s="9">
        <v>12</v>
      </c>
      <c r="H1150" s="9">
        <v>-63.636364</v>
      </c>
      <c r="I1150" s="9">
        <v>-32.584269999999997</v>
      </c>
      <c r="J1150" s="9">
        <v>3</v>
      </c>
      <c r="K1150" s="9">
        <v>3</v>
      </c>
      <c r="L1150" s="9">
        <v>4</v>
      </c>
      <c r="M1150" s="9">
        <v>8.0829039999999992</v>
      </c>
      <c r="N1150" s="9">
        <v>12</v>
      </c>
      <c r="O1150" s="9">
        <v>-72.727272999999997</v>
      </c>
      <c r="P1150" s="9">
        <v>-63.636364</v>
      </c>
      <c r="Q1150" s="9">
        <v>-54.590428000000003</v>
      </c>
      <c r="R1150" s="9">
        <v>-32.584269999999997</v>
      </c>
      <c r="S1150" s="9" t="s">
        <v>1059</v>
      </c>
      <c r="T1150" s="9">
        <v>1489.8208500000001</v>
      </c>
      <c r="U1150" s="9">
        <v>121350.23742600001</v>
      </c>
      <c r="V1150" t="s">
        <v>932</v>
      </c>
    </row>
    <row r="1151" spans="1:22" x14ac:dyDescent="0.25">
      <c r="A1151" s="70" t="e">
        <f>VLOOKUP(B1151,'Lake Assessments'!$D$2:$E$52,2,0)</f>
        <v>#N/A</v>
      </c>
      <c r="B1151">
        <v>21019900</v>
      </c>
      <c r="C1151" t="s">
        <v>1430</v>
      </c>
      <c r="D1151" t="s">
        <v>878</v>
      </c>
      <c r="E1151" s="107">
        <v>37818</v>
      </c>
      <c r="F1151" s="9">
        <v>21</v>
      </c>
      <c r="G1151" s="9">
        <v>23.349314</v>
      </c>
      <c r="H1151" s="9">
        <v>61.538462000000003</v>
      </c>
      <c r="I1151" s="9">
        <v>24.862642999999998</v>
      </c>
      <c r="J1151" s="9">
        <v>2</v>
      </c>
      <c r="K1151" s="9">
        <v>14</v>
      </c>
      <c r="L1151" s="9">
        <v>21</v>
      </c>
      <c r="M1151" s="9">
        <v>21.915422</v>
      </c>
      <c r="N1151" s="9">
        <v>23.349314</v>
      </c>
      <c r="O1151" s="9">
        <v>16.666667</v>
      </c>
      <c r="P1151" s="9">
        <v>61.538462000000003</v>
      </c>
      <c r="Q1151" s="9">
        <v>17.824849</v>
      </c>
      <c r="R1151" s="9">
        <v>24.862642999999998</v>
      </c>
      <c r="S1151" s="9" t="s">
        <v>1059</v>
      </c>
      <c r="T1151" s="9">
        <v>10026.380498</v>
      </c>
      <c r="U1151" s="9">
        <v>1139085.4096649999</v>
      </c>
      <c r="V1151" t="s">
        <v>935</v>
      </c>
    </row>
    <row r="1152" spans="1:22" x14ac:dyDescent="0.25">
      <c r="A1152" s="70" t="e">
        <f>VLOOKUP(B1152,'Lake Assessments'!$D$2:$E$52,2,0)</f>
        <v>#N/A</v>
      </c>
      <c r="B1152">
        <v>21025700</v>
      </c>
      <c r="C1152" t="s">
        <v>1705</v>
      </c>
      <c r="D1152" t="s">
        <v>878</v>
      </c>
      <c r="E1152" s="107">
        <v>40392</v>
      </c>
      <c r="F1152" s="9">
        <v>21</v>
      </c>
      <c r="G1152" s="9">
        <v>27.059017999999998</v>
      </c>
      <c r="H1152" s="9">
        <v>75</v>
      </c>
      <c r="I1152" s="9">
        <v>45.478592999999996</v>
      </c>
      <c r="J1152" s="9">
        <v>3</v>
      </c>
      <c r="K1152" s="9">
        <v>21</v>
      </c>
      <c r="L1152" s="9">
        <v>25</v>
      </c>
      <c r="M1152" s="9">
        <v>27.059017999999998</v>
      </c>
      <c r="N1152" s="9">
        <v>28.782097</v>
      </c>
      <c r="O1152" s="9">
        <v>75</v>
      </c>
      <c r="P1152" s="9">
        <v>92.307692000000003</v>
      </c>
      <c r="Q1152" s="9">
        <v>45.478592999999996</v>
      </c>
      <c r="R1152" s="9">
        <v>54.742455</v>
      </c>
      <c r="S1152" s="9" t="s">
        <v>1059</v>
      </c>
      <c r="T1152" s="9">
        <v>26749.327131999999</v>
      </c>
      <c r="U1152" s="9">
        <v>4821302.5267359996</v>
      </c>
      <c r="V1152" t="s">
        <v>935</v>
      </c>
    </row>
    <row r="1153" spans="1:22" x14ac:dyDescent="0.25">
      <c r="A1153" s="70" t="e">
        <f>VLOOKUP(B1153,'Lake Assessments'!$D$2:$E$52,2,0)</f>
        <v>#N/A</v>
      </c>
      <c r="B1153">
        <v>61019900</v>
      </c>
      <c r="C1153" t="s">
        <v>1706</v>
      </c>
      <c r="D1153" t="s">
        <v>878</v>
      </c>
      <c r="E1153" s="107">
        <v>37138</v>
      </c>
      <c r="F1153" s="9">
        <v>8</v>
      </c>
      <c r="G1153" s="9">
        <v>13.788582</v>
      </c>
      <c r="H1153" s="9">
        <v>-33.333333000000003</v>
      </c>
      <c r="I1153" s="9">
        <v>-22.968813999999998</v>
      </c>
      <c r="J1153" s="9">
        <v>1</v>
      </c>
      <c r="K1153" s="9">
        <v>8</v>
      </c>
      <c r="L1153" s="9">
        <v>8</v>
      </c>
      <c r="M1153" s="9">
        <v>13.788582</v>
      </c>
      <c r="N1153" s="9">
        <v>13.788582</v>
      </c>
      <c r="O1153" s="9">
        <v>-33.333333000000003</v>
      </c>
      <c r="P1153" s="9">
        <v>-33.333333000000003</v>
      </c>
      <c r="Q1153" s="9">
        <v>-22.968813999999998</v>
      </c>
      <c r="R1153" s="9">
        <v>-22.968813999999998</v>
      </c>
      <c r="S1153" s="9" t="s">
        <v>1059</v>
      </c>
      <c r="T1153" s="9">
        <v>3594.6536339999998</v>
      </c>
      <c r="U1153" s="9">
        <v>568073.56677399995</v>
      </c>
      <c r="V1153" t="s">
        <v>932</v>
      </c>
    </row>
    <row r="1154" spans="1:22" x14ac:dyDescent="0.25">
      <c r="A1154" s="70" t="e">
        <f>VLOOKUP(B1154,'Lake Assessments'!$D$2:$E$52,2,0)</f>
        <v>#N/A</v>
      </c>
      <c r="B1154">
        <v>21028300</v>
      </c>
      <c r="C1154" t="s">
        <v>1707</v>
      </c>
      <c r="D1154" t="s">
        <v>878</v>
      </c>
      <c r="E1154" s="107">
        <v>41122</v>
      </c>
      <c r="F1154" s="9">
        <v>7</v>
      </c>
      <c r="G1154" s="9">
        <v>15.118579</v>
      </c>
      <c r="H1154" s="9">
        <v>-36.363636</v>
      </c>
      <c r="I1154" s="9">
        <v>-15.064163000000001</v>
      </c>
      <c r="J1154" s="9">
        <v>2</v>
      </c>
      <c r="K1154" s="9">
        <v>7</v>
      </c>
      <c r="L1154" s="9">
        <v>12</v>
      </c>
      <c r="M1154" s="9">
        <v>15.118579</v>
      </c>
      <c r="N1154" s="9">
        <v>19.918583999999999</v>
      </c>
      <c r="O1154" s="9">
        <v>-36.363636</v>
      </c>
      <c r="P1154" s="9">
        <v>9.0909089999999999</v>
      </c>
      <c r="Q1154" s="9">
        <v>-15.064163000000001</v>
      </c>
      <c r="R1154" s="9">
        <v>11.902158999999999</v>
      </c>
      <c r="S1154" s="9" t="s">
        <v>1059</v>
      </c>
      <c r="T1154" s="9">
        <v>2711.3588909999999</v>
      </c>
      <c r="U1154" s="9">
        <v>223135.83178499999</v>
      </c>
      <c r="V1154" t="s">
        <v>932</v>
      </c>
    </row>
    <row r="1155" spans="1:22" x14ac:dyDescent="0.25">
      <c r="A1155" s="70" t="e">
        <f>VLOOKUP(B1155,'Lake Assessments'!$D$2:$E$52,2,0)</f>
        <v>#N/A</v>
      </c>
      <c r="B1155">
        <v>21018900</v>
      </c>
      <c r="C1155" t="s">
        <v>1708</v>
      </c>
      <c r="D1155" t="s">
        <v>878</v>
      </c>
      <c r="E1155" s="107">
        <v>37810</v>
      </c>
      <c r="F1155" s="9">
        <v>13</v>
      </c>
      <c r="G1155" s="9">
        <v>19.414507</v>
      </c>
      <c r="H1155" s="9">
        <v>0</v>
      </c>
      <c r="I1155" s="9">
        <v>3.8208920000000002</v>
      </c>
      <c r="J1155" s="9">
        <v>2</v>
      </c>
      <c r="K1155" s="9">
        <v>9</v>
      </c>
      <c r="L1155" s="9">
        <v>13</v>
      </c>
      <c r="M1155" s="9">
        <v>18</v>
      </c>
      <c r="N1155" s="9">
        <v>19.414507</v>
      </c>
      <c r="O1155" s="9">
        <v>-25</v>
      </c>
      <c r="P1155" s="9">
        <v>0</v>
      </c>
      <c r="Q1155" s="9">
        <v>-3.225806</v>
      </c>
      <c r="R1155" s="9">
        <v>3.8208920000000002</v>
      </c>
      <c r="S1155" s="9" t="s">
        <v>1059</v>
      </c>
      <c r="T1155" s="9">
        <v>4536.1012220000002</v>
      </c>
      <c r="U1155" s="9">
        <v>816094.27540299995</v>
      </c>
      <c r="V1155" t="s">
        <v>935</v>
      </c>
    </row>
    <row r="1156" spans="1:22" x14ac:dyDescent="0.25">
      <c r="A1156" s="70" t="e">
        <f>VLOOKUP(B1156,'Lake Assessments'!$D$2:$E$52,2,0)</f>
        <v>#N/A</v>
      </c>
      <c r="B1156">
        <v>21030600</v>
      </c>
      <c r="C1156" t="s">
        <v>879</v>
      </c>
      <c r="D1156" t="s">
        <v>878</v>
      </c>
      <c r="E1156" s="107">
        <v>38188</v>
      </c>
      <c r="F1156" s="9">
        <v>7</v>
      </c>
      <c r="G1156" s="9">
        <v>12.850792</v>
      </c>
      <c r="H1156" s="9">
        <v>-41.666666999999997</v>
      </c>
      <c r="I1156" s="9">
        <v>-28.207865000000002</v>
      </c>
      <c r="J1156" s="9">
        <v>1</v>
      </c>
      <c r="K1156" s="9">
        <v>7</v>
      </c>
      <c r="L1156" s="9">
        <v>7</v>
      </c>
      <c r="M1156" s="9">
        <v>12.850792</v>
      </c>
      <c r="N1156" s="9">
        <v>12.850792</v>
      </c>
      <c r="O1156" s="9">
        <v>-41.666666999999997</v>
      </c>
      <c r="P1156" s="9">
        <v>-41.666666999999997</v>
      </c>
      <c r="Q1156" s="9">
        <v>-28.207865000000002</v>
      </c>
      <c r="R1156" s="9">
        <v>-28.207865000000002</v>
      </c>
      <c r="S1156" s="9" t="s">
        <v>1059</v>
      </c>
      <c r="T1156" s="9">
        <v>3163.7147020000002</v>
      </c>
      <c r="U1156" s="9">
        <v>297919.97613700002</v>
      </c>
      <c r="V1156" t="s">
        <v>932</v>
      </c>
    </row>
    <row r="1157" spans="1:22" x14ac:dyDescent="0.25">
      <c r="A1157" s="70" t="e">
        <f>VLOOKUP(B1157,'Lake Assessments'!$D$2:$E$52,2,0)</f>
        <v>#N/A</v>
      </c>
      <c r="B1157">
        <v>21027300</v>
      </c>
      <c r="C1157" t="s">
        <v>879</v>
      </c>
      <c r="D1157" t="s">
        <v>878</v>
      </c>
      <c r="E1157" s="107">
        <v>39238</v>
      </c>
      <c r="F1157" s="9">
        <v>4</v>
      </c>
      <c r="G1157" s="9">
        <v>9.5</v>
      </c>
      <c r="H1157" s="9">
        <v>-63.636364</v>
      </c>
      <c r="I1157" s="9">
        <v>-46.629213</v>
      </c>
      <c r="J1157" s="9">
        <v>1</v>
      </c>
      <c r="K1157" s="9">
        <v>4</v>
      </c>
      <c r="L1157" s="9">
        <v>4</v>
      </c>
      <c r="M1157" s="9">
        <v>9.5</v>
      </c>
      <c r="N1157" s="9">
        <v>9.5</v>
      </c>
      <c r="O1157" s="9">
        <v>-63.636364</v>
      </c>
      <c r="P1157" s="9">
        <v>-63.636364</v>
      </c>
      <c r="Q1157" s="9">
        <v>-46.629213</v>
      </c>
      <c r="R1157" s="9">
        <v>-46.629213</v>
      </c>
      <c r="S1157" s="9" t="s">
        <v>1059</v>
      </c>
      <c r="T1157" s="9">
        <v>1877.6349</v>
      </c>
      <c r="U1157" s="9">
        <v>83724.420226000002</v>
      </c>
      <c r="V1157" t="s">
        <v>932</v>
      </c>
    </row>
    <row r="1158" spans="1:22" x14ac:dyDescent="0.25">
      <c r="A1158" s="70" t="e">
        <f>VLOOKUP(B1158,'Lake Assessments'!$D$2:$E$52,2,0)</f>
        <v>#N/A</v>
      </c>
      <c r="B1158">
        <v>21032300</v>
      </c>
      <c r="C1158" t="s">
        <v>1284</v>
      </c>
      <c r="D1158" t="s">
        <v>878</v>
      </c>
      <c r="E1158" s="107">
        <v>41102</v>
      </c>
      <c r="F1158" s="9">
        <v>2</v>
      </c>
      <c r="G1158" s="9">
        <v>6.3639609999999998</v>
      </c>
      <c r="H1158" s="9">
        <v>-81.818181999999993</v>
      </c>
      <c r="I1158" s="9">
        <v>-64.247410000000002</v>
      </c>
      <c r="J1158" s="9">
        <v>7</v>
      </c>
      <c r="K1158" s="9">
        <v>2</v>
      </c>
      <c r="L1158" s="9">
        <v>9</v>
      </c>
      <c r="M1158" s="9">
        <v>5.656854</v>
      </c>
      <c r="N1158" s="9">
        <v>13.333333</v>
      </c>
      <c r="O1158" s="9">
        <v>-81.818181999999993</v>
      </c>
      <c r="P1158" s="9">
        <v>-25</v>
      </c>
      <c r="Q1158" s="9">
        <v>-68.219920000000002</v>
      </c>
      <c r="R1158" s="9">
        <v>-25.512104000000001</v>
      </c>
      <c r="S1158" s="9" t="s">
        <v>1059</v>
      </c>
      <c r="T1158" s="9">
        <v>5010.4812929999998</v>
      </c>
      <c r="U1158" s="9">
        <v>1214531.7698959999</v>
      </c>
      <c r="V1158" t="s">
        <v>932</v>
      </c>
    </row>
    <row r="1159" spans="1:22" x14ac:dyDescent="0.25">
      <c r="A1159" s="70" t="e">
        <f>VLOOKUP(B1159,'Lake Assessments'!$D$2:$E$52,2,0)</f>
        <v>#N/A</v>
      </c>
      <c r="B1159">
        <v>21027600</v>
      </c>
      <c r="C1159" t="s">
        <v>1709</v>
      </c>
      <c r="D1159" t="s">
        <v>878</v>
      </c>
      <c r="E1159" s="107">
        <v>37820</v>
      </c>
      <c r="F1159" s="9">
        <v>14</v>
      </c>
      <c r="G1159" s="9">
        <v>21.380898999999999</v>
      </c>
      <c r="H1159" s="9">
        <v>16.666667</v>
      </c>
      <c r="I1159" s="9">
        <v>19.446365</v>
      </c>
      <c r="J1159" s="9">
        <v>1</v>
      </c>
      <c r="K1159" s="9">
        <v>14</v>
      </c>
      <c r="L1159" s="9">
        <v>14</v>
      </c>
      <c r="M1159" s="9">
        <v>21.380898999999999</v>
      </c>
      <c r="N1159" s="9">
        <v>21.380898999999999</v>
      </c>
      <c r="O1159" s="9">
        <v>16.666667</v>
      </c>
      <c r="P1159" s="9">
        <v>16.666667</v>
      </c>
      <c r="Q1159" s="9">
        <v>19.446365</v>
      </c>
      <c r="R1159" s="9">
        <v>19.446365</v>
      </c>
      <c r="S1159" s="9" t="s">
        <v>1059</v>
      </c>
      <c r="T1159" s="9">
        <v>1503.3037220000001</v>
      </c>
      <c r="U1159" s="9">
        <v>146970.27763600001</v>
      </c>
      <c r="V1159" t="s">
        <v>935</v>
      </c>
    </row>
    <row r="1160" spans="1:22" x14ac:dyDescent="0.25">
      <c r="A1160" s="70" t="e">
        <f>VLOOKUP(B1160,'Lake Assessments'!$D$2:$E$52,2,0)</f>
        <v>#N/A</v>
      </c>
      <c r="B1160">
        <v>61018300</v>
      </c>
      <c r="C1160" t="s">
        <v>1412</v>
      </c>
      <c r="D1160" t="s">
        <v>878</v>
      </c>
      <c r="E1160" s="107">
        <v>38882</v>
      </c>
      <c r="F1160" s="9">
        <v>7</v>
      </c>
      <c r="G1160" s="9">
        <v>13.984686</v>
      </c>
      <c r="H1160" s="9">
        <v>-36.363636</v>
      </c>
      <c r="I1160" s="9">
        <v>-21.434350999999999</v>
      </c>
      <c r="J1160" s="9">
        <v>1</v>
      </c>
      <c r="K1160" s="9">
        <v>7</v>
      </c>
      <c r="L1160" s="9">
        <v>7</v>
      </c>
      <c r="M1160" s="9">
        <v>13.984686</v>
      </c>
      <c r="N1160" s="9">
        <v>13.984686</v>
      </c>
      <c r="O1160" s="9">
        <v>-36.363636</v>
      </c>
      <c r="P1160" s="9">
        <v>-36.363636</v>
      </c>
      <c r="Q1160" s="9">
        <v>-21.434350999999999</v>
      </c>
      <c r="R1160" s="9">
        <v>-21.434350999999999</v>
      </c>
      <c r="S1160" s="9" t="s">
        <v>1059</v>
      </c>
      <c r="T1160" s="9">
        <v>7392.8825120000001</v>
      </c>
      <c r="U1160" s="9">
        <v>986372.78928499995</v>
      </c>
      <c r="V1160" t="s">
        <v>932</v>
      </c>
    </row>
    <row r="1161" spans="1:22" x14ac:dyDescent="0.25">
      <c r="A1161" s="70" t="e">
        <f>VLOOKUP(B1161,'Lake Assessments'!$D$2:$E$52,2,0)</f>
        <v>#N/A</v>
      </c>
      <c r="B1161">
        <v>21018400</v>
      </c>
      <c r="C1161" t="s">
        <v>1710</v>
      </c>
      <c r="D1161" t="s">
        <v>878</v>
      </c>
      <c r="E1161" s="107">
        <v>37819</v>
      </c>
      <c r="F1161" s="9">
        <v>19</v>
      </c>
      <c r="G1161" s="9">
        <v>21.106248000000001</v>
      </c>
      <c r="H1161" s="9">
        <v>58.333333000000003</v>
      </c>
      <c r="I1161" s="9">
        <v>17.911997</v>
      </c>
      <c r="J1161" s="9">
        <v>1</v>
      </c>
      <c r="K1161" s="9">
        <v>19</v>
      </c>
      <c r="L1161" s="9">
        <v>19</v>
      </c>
      <c r="M1161" s="9">
        <v>21.106248000000001</v>
      </c>
      <c r="N1161" s="9">
        <v>21.106248000000001</v>
      </c>
      <c r="O1161" s="9">
        <v>58.333333000000003</v>
      </c>
      <c r="P1161" s="9">
        <v>58.333333000000003</v>
      </c>
      <c r="Q1161" s="9">
        <v>17.911997</v>
      </c>
      <c r="R1161" s="9">
        <v>17.911997</v>
      </c>
      <c r="S1161" s="9" t="s">
        <v>1059</v>
      </c>
      <c r="T1161" s="9">
        <v>11758.126163000001</v>
      </c>
      <c r="U1161" s="9">
        <v>887838.56641800003</v>
      </c>
      <c r="V1161" t="s">
        <v>935</v>
      </c>
    </row>
    <row r="1162" spans="1:22" x14ac:dyDescent="0.25">
      <c r="A1162" s="70" t="e">
        <f>VLOOKUP(B1162,'Lake Assessments'!$D$2:$E$52,2,0)</f>
        <v>#N/A</v>
      </c>
      <c r="B1162">
        <v>61018000</v>
      </c>
      <c r="C1162" t="s">
        <v>1129</v>
      </c>
      <c r="D1162" t="s">
        <v>878</v>
      </c>
      <c r="E1162" s="107">
        <v>36696</v>
      </c>
      <c r="F1162" s="9">
        <v>8</v>
      </c>
      <c r="G1162" s="9">
        <v>15.202795999999999</v>
      </c>
      <c r="H1162" s="9">
        <v>-27.272727</v>
      </c>
      <c r="I1162" s="9">
        <v>-14.591035</v>
      </c>
      <c r="J1162" s="9">
        <v>1</v>
      </c>
      <c r="K1162" s="9">
        <v>8</v>
      </c>
      <c r="L1162" s="9">
        <v>8</v>
      </c>
      <c r="M1162" s="9">
        <v>15.202795999999999</v>
      </c>
      <c r="N1162" s="9">
        <v>15.202795999999999</v>
      </c>
      <c r="O1162" s="9">
        <v>-27.272727</v>
      </c>
      <c r="P1162" s="9">
        <v>-27.272727</v>
      </c>
      <c r="Q1162" s="9">
        <v>-14.591035</v>
      </c>
      <c r="R1162" s="9">
        <v>-14.591035</v>
      </c>
      <c r="S1162" s="9" t="s">
        <v>1059</v>
      </c>
      <c r="T1162" s="9">
        <v>20379.257453999999</v>
      </c>
      <c r="U1162" s="9">
        <v>9352511.3484979998</v>
      </c>
      <c r="V1162" t="s">
        <v>932</v>
      </c>
    </row>
    <row r="1163" spans="1:22" x14ac:dyDescent="0.25">
      <c r="A1163" s="70" t="e">
        <f>VLOOKUP(B1163,'Lake Assessments'!$D$2:$E$52,2,0)</f>
        <v>#N/A</v>
      </c>
      <c r="B1163">
        <v>21031100</v>
      </c>
      <c r="C1163" t="s">
        <v>879</v>
      </c>
      <c r="D1163" t="s">
        <v>878</v>
      </c>
      <c r="E1163" s="107">
        <v>41071</v>
      </c>
      <c r="F1163" s="9">
        <v>6</v>
      </c>
      <c r="G1163" s="9">
        <v>13.880442</v>
      </c>
      <c r="H1163" s="9">
        <v>-45.454545000000003</v>
      </c>
      <c r="I1163" s="9">
        <v>-22.019988999999999</v>
      </c>
      <c r="J1163" s="9">
        <v>3</v>
      </c>
      <c r="K1163" s="9">
        <v>6</v>
      </c>
      <c r="L1163" s="9">
        <v>6</v>
      </c>
      <c r="M1163" s="9">
        <v>10.206206999999999</v>
      </c>
      <c r="N1163" s="9">
        <v>13.880442</v>
      </c>
      <c r="O1163" s="9">
        <v>-45.454545000000003</v>
      </c>
      <c r="P1163" s="9">
        <v>-45.454545000000003</v>
      </c>
      <c r="Q1163" s="9">
        <v>-42.661757000000001</v>
      </c>
      <c r="R1163" s="9">
        <v>-22.019988999999999</v>
      </c>
      <c r="S1163" s="9" t="s">
        <v>1059</v>
      </c>
      <c r="T1163" s="9">
        <v>1306.6581160000001</v>
      </c>
      <c r="U1163" s="9">
        <v>105183.112348</v>
      </c>
      <c r="V1163" t="s">
        <v>932</v>
      </c>
    </row>
    <row r="1164" spans="1:22" x14ac:dyDescent="0.25">
      <c r="A1164" s="70" t="e">
        <f>VLOOKUP(B1164,'Lake Assessments'!$D$2:$E$52,2,0)</f>
        <v>#N/A</v>
      </c>
      <c r="B1164">
        <v>75016700</v>
      </c>
      <c r="C1164" t="s">
        <v>879</v>
      </c>
      <c r="D1164" t="s">
        <v>878</v>
      </c>
      <c r="E1164" s="107">
        <v>40771</v>
      </c>
      <c r="F1164" s="9">
        <v>0</v>
      </c>
      <c r="G1164" s="9">
        <v>0</v>
      </c>
      <c r="H1164" s="9">
        <v>-100</v>
      </c>
      <c r="I1164" s="9">
        <v>-100</v>
      </c>
      <c r="J1164" s="9">
        <v>6</v>
      </c>
      <c r="K1164" s="9">
        <v>0</v>
      </c>
      <c r="L1164" s="9">
        <v>4</v>
      </c>
      <c r="M1164" s="9">
        <v>0</v>
      </c>
      <c r="N1164" s="9">
        <v>10</v>
      </c>
      <c r="O1164" s="9">
        <v>-100</v>
      </c>
      <c r="P1164" s="9">
        <v>0</v>
      </c>
      <c r="Q1164" s="9">
        <v>-100</v>
      </c>
      <c r="R1164" s="9">
        <v>29.87013</v>
      </c>
      <c r="S1164" s="9" t="s">
        <v>1157</v>
      </c>
      <c r="T1164" s="9">
        <v>1848.569064</v>
      </c>
      <c r="U1164" s="9">
        <v>255527.740926</v>
      </c>
      <c r="V1164" t="s">
        <v>932</v>
      </c>
    </row>
    <row r="1165" spans="1:22" x14ac:dyDescent="0.25">
      <c r="A1165" s="70" t="e">
        <f>VLOOKUP(B1165,'Lake Assessments'!$D$2:$E$52,2,0)</f>
        <v>#N/A</v>
      </c>
      <c r="B1165">
        <v>26020800</v>
      </c>
      <c r="C1165" t="s">
        <v>1712</v>
      </c>
      <c r="D1165" t="s">
        <v>878</v>
      </c>
      <c r="E1165" s="107">
        <v>41095</v>
      </c>
      <c r="F1165" s="9">
        <v>4</v>
      </c>
      <c r="G1165" s="9">
        <v>9.5</v>
      </c>
      <c r="H1165" s="9">
        <v>0</v>
      </c>
      <c r="I1165" s="9">
        <v>23.376622999999999</v>
      </c>
      <c r="J1165" s="9">
        <v>3</v>
      </c>
      <c r="K1165" s="9">
        <v>2</v>
      </c>
      <c r="L1165" s="9">
        <v>6</v>
      </c>
      <c r="M1165" s="9">
        <v>8.4852810000000005</v>
      </c>
      <c r="N1165" s="9">
        <v>13.472194</v>
      </c>
      <c r="O1165" s="9">
        <v>-50</v>
      </c>
      <c r="P1165" s="9">
        <v>50</v>
      </c>
      <c r="Q1165" s="9">
        <v>10.198459</v>
      </c>
      <c r="R1165" s="9">
        <v>74.963553000000005</v>
      </c>
      <c r="S1165" s="9" t="s">
        <v>1157</v>
      </c>
      <c r="T1165" s="9">
        <v>5283.7748469999997</v>
      </c>
      <c r="U1165" s="9">
        <v>763565.80654799996</v>
      </c>
      <c r="V1165" t="s">
        <v>935</v>
      </c>
    </row>
    <row r="1166" spans="1:22" x14ac:dyDescent="0.25">
      <c r="A1166" s="70" t="e">
        <f>VLOOKUP(B1166,'Lake Assessments'!$D$2:$E$52,2,0)</f>
        <v>#N/A</v>
      </c>
      <c r="B1166">
        <v>75020700</v>
      </c>
      <c r="C1166" t="s">
        <v>879</v>
      </c>
      <c r="D1166" t="s">
        <v>878</v>
      </c>
      <c r="E1166" s="107">
        <v>40758</v>
      </c>
      <c r="F1166" s="9">
        <v>4</v>
      </c>
      <c r="G1166" s="9">
        <v>10.5</v>
      </c>
      <c r="H1166" s="9">
        <v>0</v>
      </c>
      <c r="I1166" s="9">
        <v>36.363636</v>
      </c>
      <c r="J1166" s="9">
        <v>3</v>
      </c>
      <c r="K1166" s="9">
        <v>4</v>
      </c>
      <c r="L1166" s="9">
        <v>6</v>
      </c>
      <c r="M1166" s="9">
        <v>9.5</v>
      </c>
      <c r="N1166" s="9">
        <v>13.880442</v>
      </c>
      <c r="O1166" s="9">
        <v>0</v>
      </c>
      <c r="P1166" s="9">
        <v>50</v>
      </c>
      <c r="Q1166" s="9">
        <v>23.376622999999999</v>
      </c>
      <c r="R1166" s="9">
        <v>80.265478999999999</v>
      </c>
      <c r="S1166" s="9" t="s">
        <v>1157</v>
      </c>
      <c r="T1166" s="9">
        <v>2204.9326820000001</v>
      </c>
      <c r="U1166" s="9">
        <v>159931.838579</v>
      </c>
      <c r="V1166" t="s">
        <v>935</v>
      </c>
    </row>
    <row r="1167" spans="1:22" x14ac:dyDescent="0.25">
      <c r="A1167" s="70" t="e">
        <f>VLOOKUP(B1167,'Lake Assessments'!$D$2:$E$52,2,0)</f>
        <v>#N/A</v>
      </c>
      <c r="B1167">
        <v>75019200</v>
      </c>
      <c r="C1167" t="s">
        <v>984</v>
      </c>
      <c r="D1167" t="s">
        <v>878</v>
      </c>
      <c r="E1167" s="107">
        <v>37846</v>
      </c>
      <c r="F1167" s="9">
        <v>2</v>
      </c>
      <c r="G1167" s="9">
        <v>7.0710680000000004</v>
      </c>
      <c r="H1167" s="9">
        <v>-50</v>
      </c>
      <c r="I1167" s="9">
        <v>-8.1679499999999994</v>
      </c>
      <c r="J1167" s="9">
        <v>1</v>
      </c>
      <c r="K1167" s="9">
        <v>2</v>
      </c>
      <c r="L1167" s="9">
        <v>2</v>
      </c>
      <c r="M1167" s="9">
        <v>7.0710680000000004</v>
      </c>
      <c r="N1167" s="9">
        <v>7.0710680000000004</v>
      </c>
      <c r="O1167" s="9">
        <v>-50</v>
      </c>
      <c r="P1167" s="9">
        <v>-50</v>
      </c>
      <c r="Q1167" s="9">
        <v>-8.1679499999999994</v>
      </c>
      <c r="R1167" s="9">
        <v>-8.1679499999999994</v>
      </c>
      <c r="S1167" s="9" t="s">
        <v>1157</v>
      </c>
      <c r="T1167" s="9">
        <v>2956.5078429999999</v>
      </c>
      <c r="U1167" s="9">
        <v>641178.57960900001</v>
      </c>
      <c r="V1167" t="s">
        <v>932</v>
      </c>
    </row>
    <row r="1168" spans="1:22" x14ac:dyDescent="0.25">
      <c r="A1168" s="70" t="e">
        <f>VLOOKUP(B1168,'Lake Assessments'!$D$2:$E$52,2,0)</f>
        <v>#N/A</v>
      </c>
      <c r="B1168">
        <v>75007500</v>
      </c>
      <c r="C1168" t="s">
        <v>1713</v>
      </c>
      <c r="D1168" t="s">
        <v>878</v>
      </c>
      <c r="E1168" s="107">
        <v>36010</v>
      </c>
      <c r="F1168" s="9">
        <v>3</v>
      </c>
      <c r="G1168" s="9">
        <v>9.2376039999999993</v>
      </c>
      <c r="H1168" s="9">
        <v>-25</v>
      </c>
      <c r="I1168" s="9">
        <v>19.968886999999999</v>
      </c>
      <c r="J1168" s="9">
        <v>1</v>
      </c>
      <c r="K1168" s="9">
        <v>3</v>
      </c>
      <c r="L1168" s="9">
        <v>3</v>
      </c>
      <c r="M1168" s="9">
        <v>9.2376039999999993</v>
      </c>
      <c r="N1168" s="9">
        <v>9.2376039999999993</v>
      </c>
      <c r="O1168" s="9">
        <v>-25</v>
      </c>
      <c r="P1168" s="9">
        <v>-25</v>
      </c>
      <c r="Q1168" s="9">
        <v>19.968886999999999</v>
      </c>
      <c r="R1168" s="9">
        <v>19.968886999999999</v>
      </c>
      <c r="S1168" s="9" t="s">
        <v>1157</v>
      </c>
      <c r="T1168" s="9">
        <v>7918.1697000000004</v>
      </c>
      <c r="U1168" s="9">
        <v>2088675.813239</v>
      </c>
      <c r="V1168" t="s">
        <v>932</v>
      </c>
    </row>
    <row r="1169" spans="1:22" x14ac:dyDescent="0.25">
      <c r="A1169" s="70" t="e">
        <f>VLOOKUP(B1169,'Lake Assessments'!$D$2:$E$52,2,0)</f>
        <v>#N/A</v>
      </c>
      <c r="B1169">
        <v>75016500</v>
      </c>
      <c r="C1169" t="s">
        <v>1714</v>
      </c>
      <c r="D1169" t="s">
        <v>878</v>
      </c>
      <c r="E1169" s="107">
        <v>41074</v>
      </c>
      <c r="F1169" s="9">
        <v>5</v>
      </c>
      <c r="G1169" s="9">
        <v>13.863621</v>
      </c>
      <c r="H1169" s="9">
        <v>25</v>
      </c>
      <c r="I1169" s="9">
        <v>80.047032000000002</v>
      </c>
      <c r="J1169" s="9">
        <v>1</v>
      </c>
      <c r="K1169" s="9">
        <v>5</v>
      </c>
      <c r="L1169" s="9">
        <v>5</v>
      </c>
      <c r="M1169" s="9">
        <v>13.863621</v>
      </c>
      <c r="N1169" s="9">
        <v>13.863621</v>
      </c>
      <c r="O1169" s="9">
        <v>25</v>
      </c>
      <c r="P1169" s="9">
        <v>25</v>
      </c>
      <c r="Q1169" s="9">
        <v>80.047032000000002</v>
      </c>
      <c r="R1169" s="9">
        <v>80.047032000000002</v>
      </c>
      <c r="S1169" s="9" t="s">
        <v>1157</v>
      </c>
      <c r="T1169" s="9">
        <v>1836.84898</v>
      </c>
      <c r="U1169" s="9">
        <v>136907.436927</v>
      </c>
      <c r="V1169" t="s">
        <v>935</v>
      </c>
    </row>
    <row r="1170" spans="1:22" x14ac:dyDescent="0.25">
      <c r="A1170" s="70" t="e">
        <f>VLOOKUP(B1170,'Lake Assessments'!$D$2:$E$52,2,0)</f>
        <v>#N/A</v>
      </c>
      <c r="B1170">
        <v>75017300</v>
      </c>
      <c r="C1170" t="s">
        <v>879</v>
      </c>
      <c r="D1170" t="s">
        <v>878</v>
      </c>
      <c r="E1170" s="107">
        <v>39981</v>
      </c>
      <c r="F1170" s="9">
        <v>4</v>
      </c>
      <c r="G1170" s="9">
        <v>10.5</v>
      </c>
      <c r="H1170" s="9">
        <v>0</v>
      </c>
      <c r="I1170" s="9">
        <v>36.363636</v>
      </c>
      <c r="J1170" s="9">
        <v>1</v>
      </c>
      <c r="K1170" s="9">
        <v>4</v>
      </c>
      <c r="L1170" s="9">
        <v>4</v>
      </c>
      <c r="M1170" s="9">
        <v>10.5</v>
      </c>
      <c r="N1170" s="9">
        <v>10.5</v>
      </c>
      <c r="O1170" s="9">
        <v>0</v>
      </c>
      <c r="P1170" s="9">
        <v>0</v>
      </c>
      <c r="Q1170" s="9">
        <v>36.363636</v>
      </c>
      <c r="R1170" s="9">
        <v>36.363636</v>
      </c>
      <c r="S1170" s="9" t="s">
        <v>1157</v>
      </c>
      <c r="T1170" s="9">
        <v>957.30582500000003</v>
      </c>
      <c r="U1170" s="9">
        <v>43151.431255000003</v>
      </c>
      <c r="V1170" t="s">
        <v>935</v>
      </c>
    </row>
    <row r="1171" spans="1:22" x14ac:dyDescent="0.25">
      <c r="A1171" s="70" t="e">
        <f>VLOOKUP(B1171,'Lake Assessments'!$D$2:$E$52,2,0)</f>
        <v>#N/A</v>
      </c>
      <c r="B1171">
        <v>75016600</v>
      </c>
      <c r="C1171" t="s">
        <v>879</v>
      </c>
      <c r="D1171" t="s">
        <v>878</v>
      </c>
      <c r="E1171" s="107">
        <v>37819</v>
      </c>
      <c r="F1171" s="9">
        <v>1</v>
      </c>
      <c r="G1171" s="9">
        <v>3</v>
      </c>
      <c r="H1171" s="9">
        <v>-75</v>
      </c>
      <c r="I1171" s="9">
        <v>-61.038961</v>
      </c>
      <c r="J1171" s="9">
        <v>1</v>
      </c>
      <c r="K1171" s="9">
        <v>1</v>
      </c>
      <c r="L1171" s="9">
        <v>1</v>
      </c>
      <c r="M1171" s="9">
        <v>3</v>
      </c>
      <c r="N1171" s="9">
        <v>3</v>
      </c>
      <c r="O1171" s="9">
        <v>-75</v>
      </c>
      <c r="P1171" s="9">
        <v>-75</v>
      </c>
      <c r="Q1171" s="9">
        <v>-61.038961</v>
      </c>
      <c r="R1171" s="9">
        <v>-61.038961</v>
      </c>
      <c r="S1171" s="9" t="s">
        <v>1157</v>
      </c>
      <c r="T1171" s="9">
        <v>2677.4675189999998</v>
      </c>
      <c r="U1171" s="9">
        <v>177634.359295</v>
      </c>
      <c r="V1171" t="s">
        <v>932</v>
      </c>
    </row>
    <row r="1172" spans="1:22" x14ac:dyDescent="0.25">
      <c r="A1172" s="70" t="e">
        <f>VLOOKUP(B1172,'Lake Assessments'!$D$2:$E$52,2,0)</f>
        <v>#N/A</v>
      </c>
      <c r="B1172">
        <v>26009500</v>
      </c>
      <c r="C1172" t="s">
        <v>1715</v>
      </c>
      <c r="D1172" t="s">
        <v>878</v>
      </c>
      <c r="E1172" s="107">
        <v>34911</v>
      </c>
      <c r="F1172" s="9">
        <v>10</v>
      </c>
      <c r="G1172" s="9">
        <v>18.34121</v>
      </c>
      <c r="H1172" s="9">
        <v>-16.666667</v>
      </c>
      <c r="I1172" s="9">
        <v>-1.3913420000000001</v>
      </c>
      <c r="J1172" s="9">
        <v>1</v>
      </c>
      <c r="K1172" s="9">
        <v>10</v>
      </c>
      <c r="L1172" s="9">
        <v>10</v>
      </c>
      <c r="M1172" s="9">
        <v>18.34121</v>
      </c>
      <c r="N1172" s="9">
        <v>18.34121</v>
      </c>
      <c r="O1172" s="9">
        <v>-16.666667</v>
      </c>
      <c r="P1172" s="9">
        <v>-16.666667</v>
      </c>
      <c r="Q1172" s="9">
        <v>-1.3913420000000001</v>
      </c>
      <c r="R1172" s="9">
        <v>-1.3913420000000001</v>
      </c>
      <c r="S1172" s="9" t="s">
        <v>1059</v>
      </c>
      <c r="T1172" s="9">
        <v>9889.0719669999999</v>
      </c>
      <c r="U1172" s="9">
        <v>2143352.114883</v>
      </c>
      <c r="V1172" t="s">
        <v>932</v>
      </c>
    </row>
    <row r="1173" spans="1:22" x14ac:dyDescent="0.25">
      <c r="A1173" s="70" t="e">
        <f>VLOOKUP(B1173,'Lake Assessments'!$D$2:$E$52,2,0)</f>
        <v>#N/A</v>
      </c>
      <c r="B1173">
        <v>75025800</v>
      </c>
      <c r="C1173" t="s">
        <v>879</v>
      </c>
      <c r="D1173" t="s">
        <v>878</v>
      </c>
      <c r="E1173" s="107">
        <v>38924</v>
      </c>
      <c r="F1173" s="9">
        <v>8</v>
      </c>
      <c r="G1173" s="9">
        <v>16.970562999999999</v>
      </c>
      <c r="H1173" s="9">
        <v>100</v>
      </c>
      <c r="I1173" s="9">
        <v>120.396919</v>
      </c>
      <c r="J1173" s="9">
        <v>1</v>
      </c>
      <c r="K1173" s="9">
        <v>8</v>
      </c>
      <c r="L1173" s="9">
        <v>8</v>
      </c>
      <c r="M1173" s="9">
        <v>16.970562999999999</v>
      </c>
      <c r="N1173" s="9">
        <v>16.970562999999999</v>
      </c>
      <c r="O1173" s="9">
        <v>100</v>
      </c>
      <c r="P1173" s="9">
        <v>100</v>
      </c>
      <c r="Q1173" s="9">
        <v>120.396919</v>
      </c>
      <c r="R1173" s="9">
        <v>120.396919</v>
      </c>
      <c r="S1173" s="9" t="s">
        <v>1157</v>
      </c>
      <c r="T1173" s="9">
        <v>3122.385554</v>
      </c>
      <c r="U1173" s="9">
        <v>289534.44160700002</v>
      </c>
      <c r="V1173" t="s">
        <v>935</v>
      </c>
    </row>
    <row r="1174" spans="1:22" x14ac:dyDescent="0.25">
      <c r="A1174" s="70" t="e">
        <f>VLOOKUP(B1174,'Lake Assessments'!$D$2:$E$52,2,0)</f>
        <v>#N/A</v>
      </c>
      <c r="B1174">
        <v>26021300</v>
      </c>
      <c r="C1174" t="s">
        <v>1716</v>
      </c>
      <c r="D1174" t="s">
        <v>878</v>
      </c>
      <c r="E1174" s="107">
        <v>41134</v>
      </c>
      <c r="F1174" s="9">
        <v>1</v>
      </c>
      <c r="G1174" s="9">
        <v>3</v>
      </c>
      <c r="H1174" s="9">
        <v>-75</v>
      </c>
      <c r="I1174" s="9">
        <v>-61.038961</v>
      </c>
      <c r="J1174" s="9">
        <v>3</v>
      </c>
      <c r="K1174" s="9">
        <v>1</v>
      </c>
      <c r="L1174" s="9">
        <v>3</v>
      </c>
      <c r="M1174" s="9">
        <v>3</v>
      </c>
      <c r="N1174" s="9">
        <v>10.392305</v>
      </c>
      <c r="O1174" s="9">
        <v>-75</v>
      </c>
      <c r="P1174" s="9">
        <v>-25</v>
      </c>
      <c r="Q1174" s="9">
        <v>-61.038961</v>
      </c>
      <c r="R1174" s="9">
        <v>34.964998000000001</v>
      </c>
      <c r="S1174" s="9" t="s">
        <v>1157</v>
      </c>
      <c r="T1174" s="9">
        <v>3154.3791769999998</v>
      </c>
      <c r="U1174" s="9">
        <v>708579.86200199998</v>
      </c>
      <c r="V1174" t="s">
        <v>932</v>
      </c>
    </row>
    <row r="1175" spans="1:22" x14ac:dyDescent="0.25">
      <c r="A1175" s="70" t="e">
        <f>VLOOKUP(B1175,'Lake Assessments'!$D$2:$E$52,2,0)</f>
        <v>#N/A</v>
      </c>
      <c r="B1175">
        <v>75024100</v>
      </c>
      <c r="C1175" t="s">
        <v>1717</v>
      </c>
      <c r="D1175" t="s">
        <v>878</v>
      </c>
      <c r="E1175" s="107">
        <v>40402</v>
      </c>
      <c r="F1175" s="9">
        <v>4</v>
      </c>
      <c r="G1175" s="9">
        <v>10.5</v>
      </c>
      <c r="H1175" s="9">
        <v>0</v>
      </c>
      <c r="I1175" s="9">
        <v>36.363636</v>
      </c>
      <c r="J1175" s="9">
        <v>2</v>
      </c>
      <c r="K1175" s="9">
        <v>3</v>
      </c>
      <c r="L1175" s="9">
        <v>4</v>
      </c>
      <c r="M1175" s="9">
        <v>6.3508529999999999</v>
      </c>
      <c r="N1175" s="9">
        <v>10.5</v>
      </c>
      <c r="O1175" s="9">
        <v>-25</v>
      </c>
      <c r="P1175" s="9">
        <v>0</v>
      </c>
      <c r="Q1175" s="9">
        <v>-17.52139</v>
      </c>
      <c r="R1175" s="9">
        <v>36.363636</v>
      </c>
      <c r="S1175" s="9" t="s">
        <v>1157</v>
      </c>
      <c r="T1175" s="9">
        <v>3110.8222660000001</v>
      </c>
      <c r="U1175" s="9">
        <v>548354.31330699997</v>
      </c>
      <c r="V1175" t="s">
        <v>935</v>
      </c>
    </row>
    <row r="1176" spans="1:22" x14ac:dyDescent="0.25">
      <c r="A1176" s="70" t="e">
        <f>VLOOKUP(B1176,'Lake Assessments'!$D$2:$E$52,2,0)</f>
        <v>#N/A</v>
      </c>
      <c r="B1176">
        <v>75023100</v>
      </c>
      <c r="C1176" t="s">
        <v>879</v>
      </c>
      <c r="D1176" t="s">
        <v>878</v>
      </c>
      <c r="E1176" s="107">
        <v>38916</v>
      </c>
      <c r="F1176" s="9">
        <v>7</v>
      </c>
      <c r="G1176" s="9">
        <v>15.118579</v>
      </c>
      <c r="H1176" s="9">
        <v>75</v>
      </c>
      <c r="I1176" s="9">
        <v>96.345180999999997</v>
      </c>
      <c r="J1176" s="9">
        <v>1</v>
      </c>
      <c r="K1176" s="9">
        <v>7</v>
      </c>
      <c r="L1176" s="9">
        <v>7</v>
      </c>
      <c r="M1176" s="9">
        <v>15.118579</v>
      </c>
      <c r="N1176" s="9">
        <v>15.118579</v>
      </c>
      <c r="O1176" s="9">
        <v>75</v>
      </c>
      <c r="P1176" s="9">
        <v>75</v>
      </c>
      <c r="Q1176" s="9">
        <v>96.345180999999997</v>
      </c>
      <c r="R1176" s="9">
        <v>96.345180999999997</v>
      </c>
      <c r="S1176" s="9" t="s">
        <v>1157</v>
      </c>
      <c r="T1176" s="9">
        <v>2982.7808300000002</v>
      </c>
      <c r="U1176" s="9">
        <v>155006.11525</v>
      </c>
      <c r="V1176" t="s">
        <v>935</v>
      </c>
    </row>
    <row r="1177" spans="1:22" x14ac:dyDescent="0.25">
      <c r="A1177" s="70" t="e">
        <f>VLOOKUP(B1177,'Lake Assessments'!$D$2:$E$52,2,0)</f>
        <v>#N/A</v>
      </c>
      <c r="B1177">
        <v>26013500</v>
      </c>
      <c r="C1177" t="s">
        <v>879</v>
      </c>
      <c r="D1177" t="s">
        <v>878</v>
      </c>
      <c r="E1177" s="107">
        <v>40709</v>
      </c>
      <c r="F1177" s="9">
        <v>4</v>
      </c>
      <c r="G1177" s="9">
        <v>9.5</v>
      </c>
      <c r="H1177" s="9">
        <v>0</v>
      </c>
      <c r="I1177" s="9">
        <v>23.376622999999999</v>
      </c>
      <c r="J1177" s="9">
        <v>2</v>
      </c>
      <c r="K1177" s="9">
        <v>4</v>
      </c>
      <c r="L1177" s="9">
        <v>4</v>
      </c>
      <c r="M1177" s="9">
        <v>9.5</v>
      </c>
      <c r="N1177" s="9">
        <v>12.5</v>
      </c>
      <c r="O1177" s="9">
        <v>0</v>
      </c>
      <c r="P1177" s="9">
        <v>0</v>
      </c>
      <c r="Q1177" s="9">
        <v>23.376622999999999</v>
      </c>
      <c r="R1177" s="9">
        <v>62.337662000000002</v>
      </c>
      <c r="S1177" s="9" t="s">
        <v>1157</v>
      </c>
      <c r="T1177" s="9">
        <v>1643.244582</v>
      </c>
      <c r="U1177" s="9">
        <v>86344.991932000004</v>
      </c>
      <c r="V1177" t="s">
        <v>935</v>
      </c>
    </row>
    <row r="1178" spans="1:22" x14ac:dyDescent="0.25">
      <c r="A1178" s="70" t="e">
        <f>VLOOKUP(B1178,'Lake Assessments'!$D$2:$E$52,2,0)</f>
        <v>#N/A</v>
      </c>
      <c r="B1178">
        <v>26019900</v>
      </c>
      <c r="C1178" t="s">
        <v>879</v>
      </c>
      <c r="D1178" t="s">
        <v>878</v>
      </c>
      <c r="E1178" s="107">
        <v>38184</v>
      </c>
      <c r="F1178" s="9">
        <v>2</v>
      </c>
      <c r="G1178" s="9">
        <v>4.2426409999999999</v>
      </c>
      <c r="H1178" s="9">
        <v>-50</v>
      </c>
      <c r="I1178" s="9">
        <v>-44.900770000000001</v>
      </c>
      <c r="J1178" s="9">
        <v>1</v>
      </c>
      <c r="K1178" s="9">
        <v>2</v>
      </c>
      <c r="L1178" s="9">
        <v>2</v>
      </c>
      <c r="M1178" s="9">
        <v>4.2426409999999999</v>
      </c>
      <c r="N1178" s="9">
        <v>4.2426409999999999</v>
      </c>
      <c r="O1178" s="9">
        <v>-50</v>
      </c>
      <c r="P1178" s="9">
        <v>-50</v>
      </c>
      <c r="Q1178" s="9">
        <v>-44.900770000000001</v>
      </c>
      <c r="R1178" s="9">
        <v>-44.900770000000001</v>
      </c>
      <c r="S1178" s="9" t="s">
        <v>1157</v>
      </c>
      <c r="T1178" s="9">
        <v>1962.059223</v>
      </c>
      <c r="U1178" s="9">
        <v>187396.736462</v>
      </c>
      <c r="V1178" t="s">
        <v>932</v>
      </c>
    </row>
    <row r="1179" spans="1:22" x14ac:dyDescent="0.25">
      <c r="A1179" s="70" t="e">
        <f>VLOOKUP(B1179,'Lake Assessments'!$D$2:$E$52,2,0)</f>
        <v>#N/A</v>
      </c>
      <c r="B1179">
        <v>75004600</v>
      </c>
      <c r="C1179" t="s">
        <v>1376</v>
      </c>
      <c r="D1179" t="s">
        <v>878</v>
      </c>
      <c r="E1179" s="107">
        <v>39251</v>
      </c>
      <c r="F1179" s="9">
        <v>2</v>
      </c>
      <c r="G1179" s="9">
        <v>7.0710680000000004</v>
      </c>
      <c r="H1179" s="9">
        <v>-60</v>
      </c>
      <c r="I1179" s="9">
        <v>-11.611651999999999</v>
      </c>
      <c r="J1179" s="9">
        <v>2</v>
      </c>
      <c r="K1179" s="9">
        <v>2</v>
      </c>
      <c r="L1179" s="9">
        <v>7</v>
      </c>
      <c r="M1179" s="9">
        <v>7.0710680000000004</v>
      </c>
      <c r="N1179" s="9">
        <v>9.8270759999999999</v>
      </c>
      <c r="O1179" s="9">
        <v>-60</v>
      </c>
      <c r="P1179" s="9">
        <v>16.666667</v>
      </c>
      <c r="Q1179" s="9">
        <v>-11.611651999999999</v>
      </c>
      <c r="R1179" s="9">
        <v>21.321929999999998</v>
      </c>
      <c r="S1179" s="9" t="s">
        <v>1157</v>
      </c>
      <c r="T1179" s="9">
        <v>12964.872187999999</v>
      </c>
      <c r="U1179" s="9">
        <v>1895303.1023959999</v>
      </c>
      <c r="V1179" t="s">
        <v>932</v>
      </c>
    </row>
    <row r="1180" spans="1:22" x14ac:dyDescent="0.25">
      <c r="A1180" s="70" t="e">
        <f>VLOOKUP(B1180,'Lake Assessments'!$D$2:$E$52,2,0)</f>
        <v>#N/A</v>
      </c>
      <c r="B1180">
        <v>26022800</v>
      </c>
      <c r="C1180" t="s">
        <v>1279</v>
      </c>
      <c r="D1180" t="s">
        <v>878</v>
      </c>
      <c r="E1180" s="107">
        <v>41108</v>
      </c>
      <c r="F1180" s="9">
        <v>3</v>
      </c>
      <c r="G1180" s="9">
        <v>9.8149549999999994</v>
      </c>
      <c r="H1180" s="9">
        <v>-25</v>
      </c>
      <c r="I1180" s="9">
        <v>27.466943000000001</v>
      </c>
      <c r="J1180" s="9">
        <v>2</v>
      </c>
      <c r="K1180" s="9">
        <v>3</v>
      </c>
      <c r="L1180" s="9">
        <v>3</v>
      </c>
      <c r="M1180" s="9">
        <v>9.2376039999999993</v>
      </c>
      <c r="N1180" s="9">
        <v>9.8149549999999994</v>
      </c>
      <c r="O1180" s="9">
        <v>-25</v>
      </c>
      <c r="P1180" s="9">
        <v>-25</v>
      </c>
      <c r="Q1180" s="9">
        <v>19.968886999999999</v>
      </c>
      <c r="R1180" s="9">
        <v>27.466943000000001</v>
      </c>
      <c r="S1180" s="9" t="s">
        <v>1157</v>
      </c>
      <c r="T1180" s="9">
        <v>2072.1515559999998</v>
      </c>
      <c r="U1180" s="9">
        <v>182024.65391600001</v>
      </c>
      <c r="V1180" t="s">
        <v>932</v>
      </c>
    </row>
    <row r="1181" spans="1:22" x14ac:dyDescent="0.25">
      <c r="A1181" s="70" t="e">
        <f>VLOOKUP(B1181,'Lake Assessments'!$D$2:$E$52,2,0)</f>
        <v>#N/A</v>
      </c>
      <c r="B1181">
        <v>26011700</v>
      </c>
      <c r="C1181" t="s">
        <v>1718</v>
      </c>
      <c r="D1181" t="s">
        <v>878</v>
      </c>
      <c r="E1181" s="107">
        <v>38896</v>
      </c>
      <c r="F1181" s="9">
        <v>8</v>
      </c>
      <c r="G1181" s="9">
        <v>14.849242</v>
      </c>
      <c r="H1181" s="9">
        <v>100</v>
      </c>
      <c r="I1181" s="9">
        <v>92.847303999999994</v>
      </c>
      <c r="J1181" s="9">
        <v>1</v>
      </c>
      <c r="K1181" s="9">
        <v>8</v>
      </c>
      <c r="L1181" s="9">
        <v>8</v>
      </c>
      <c r="M1181" s="9">
        <v>14.849242</v>
      </c>
      <c r="N1181" s="9">
        <v>14.849242</v>
      </c>
      <c r="O1181" s="9">
        <v>100</v>
      </c>
      <c r="P1181" s="9">
        <v>100</v>
      </c>
      <c r="Q1181" s="9">
        <v>92.847303999999994</v>
      </c>
      <c r="R1181" s="9">
        <v>92.847303999999994</v>
      </c>
      <c r="S1181" s="9" t="s">
        <v>1157</v>
      </c>
      <c r="T1181" s="9">
        <v>21862.311126000001</v>
      </c>
      <c r="U1181" s="9">
        <v>3068661.015075</v>
      </c>
      <c r="V1181" t="s">
        <v>935</v>
      </c>
    </row>
    <row r="1182" spans="1:22" x14ac:dyDescent="0.25">
      <c r="A1182" s="70" t="e">
        <f>VLOOKUP(B1182,'Lake Assessments'!$D$2:$E$52,2,0)</f>
        <v>#N/A</v>
      </c>
      <c r="B1182">
        <v>26002500</v>
      </c>
      <c r="C1182" t="s">
        <v>1719</v>
      </c>
      <c r="D1182" t="s">
        <v>878</v>
      </c>
      <c r="E1182" s="107">
        <v>39318</v>
      </c>
      <c r="F1182" s="9">
        <v>0</v>
      </c>
      <c r="G1182" s="9">
        <v>0</v>
      </c>
      <c r="H1182" s="9">
        <v>-100</v>
      </c>
      <c r="I1182" s="9">
        <v>-100</v>
      </c>
      <c r="J1182" s="9">
        <v>1</v>
      </c>
      <c r="K1182" s="9">
        <v>0</v>
      </c>
      <c r="L1182" s="9">
        <v>0</v>
      </c>
      <c r="M1182" s="9">
        <v>0</v>
      </c>
      <c r="N1182" s="9">
        <v>0</v>
      </c>
      <c r="O1182" s="9">
        <v>-100</v>
      </c>
      <c r="P1182" s="9">
        <v>-100</v>
      </c>
      <c r="Q1182" s="9">
        <v>-100</v>
      </c>
      <c r="R1182" s="9">
        <v>-100</v>
      </c>
      <c r="S1182" s="9" t="s">
        <v>1059</v>
      </c>
      <c r="T1182" s="9">
        <v>5369.7802000000001</v>
      </c>
      <c r="U1182" s="9">
        <v>593491.29439099994</v>
      </c>
      <c r="V1182" t="s">
        <v>932</v>
      </c>
    </row>
    <row r="1183" spans="1:22" x14ac:dyDescent="0.25">
      <c r="A1183" s="70" t="e">
        <f>VLOOKUP(B1183,'Lake Assessments'!$D$2:$E$52,2,0)</f>
        <v>#N/A</v>
      </c>
      <c r="B1183">
        <v>26018500</v>
      </c>
      <c r="C1183" t="s">
        <v>951</v>
      </c>
      <c r="D1183" t="s">
        <v>878</v>
      </c>
      <c r="E1183" s="107">
        <v>39276</v>
      </c>
      <c r="F1183" s="9">
        <v>6</v>
      </c>
      <c r="G1183" s="9">
        <v>14.696937999999999</v>
      </c>
      <c r="H1183" s="9">
        <v>20</v>
      </c>
      <c r="I1183" s="9">
        <v>83.711731</v>
      </c>
      <c r="J1183" s="9">
        <v>3</v>
      </c>
      <c r="K1183" s="9">
        <v>2</v>
      </c>
      <c r="L1183" s="9">
        <v>6</v>
      </c>
      <c r="M1183" s="9">
        <v>9.1923879999999993</v>
      </c>
      <c r="N1183" s="9">
        <v>14.696937999999999</v>
      </c>
      <c r="O1183" s="9">
        <v>-60</v>
      </c>
      <c r="P1183" s="9">
        <v>20</v>
      </c>
      <c r="Q1183" s="9">
        <v>14.904852</v>
      </c>
      <c r="R1183" s="9">
        <v>83.711731</v>
      </c>
      <c r="S1183" s="9" t="s">
        <v>1157</v>
      </c>
      <c r="T1183" s="9">
        <v>3684.1692950000001</v>
      </c>
      <c r="U1183" s="9">
        <v>1022079.222052</v>
      </c>
      <c r="V1183" t="s">
        <v>935</v>
      </c>
    </row>
    <row r="1184" spans="1:22" x14ac:dyDescent="0.25">
      <c r="A1184" s="70" t="e">
        <f>VLOOKUP(B1184,'Lake Assessments'!$D$2:$E$52,2,0)</f>
        <v>#N/A</v>
      </c>
      <c r="B1184">
        <v>26004000</v>
      </c>
      <c r="C1184" t="s">
        <v>1558</v>
      </c>
      <c r="D1184" t="s">
        <v>878</v>
      </c>
      <c r="E1184" s="107">
        <v>37123</v>
      </c>
      <c r="F1184" s="9">
        <v>4</v>
      </c>
      <c r="G1184" s="9">
        <v>10.5</v>
      </c>
      <c r="H1184" s="9">
        <v>-66.666667000000004</v>
      </c>
      <c r="I1184" s="9">
        <v>-43.548386999999998</v>
      </c>
      <c r="J1184" s="9">
        <v>1</v>
      </c>
      <c r="K1184" s="9">
        <v>4</v>
      </c>
      <c r="L1184" s="9">
        <v>4</v>
      </c>
      <c r="M1184" s="9">
        <v>10.5</v>
      </c>
      <c r="N1184" s="9">
        <v>10.5</v>
      </c>
      <c r="O1184" s="9">
        <v>-66.666667000000004</v>
      </c>
      <c r="P1184" s="9">
        <v>-66.666667000000004</v>
      </c>
      <c r="Q1184" s="9">
        <v>-43.548386999999998</v>
      </c>
      <c r="R1184" s="9">
        <v>-43.548386999999998</v>
      </c>
      <c r="S1184" s="9" t="s">
        <v>1059</v>
      </c>
      <c r="T1184" s="9">
        <v>5306.0846380000003</v>
      </c>
      <c r="U1184" s="9">
        <v>836047.29136599996</v>
      </c>
      <c r="V1184" t="s">
        <v>932</v>
      </c>
    </row>
    <row r="1185" spans="1:22" x14ac:dyDescent="0.25">
      <c r="A1185" s="70" t="e">
        <f>VLOOKUP(B1185,'Lake Assessments'!$D$2:$E$52,2,0)</f>
        <v>#N/A</v>
      </c>
      <c r="B1185">
        <v>26024800</v>
      </c>
      <c r="C1185" t="s">
        <v>1720</v>
      </c>
      <c r="D1185" t="s">
        <v>878</v>
      </c>
      <c r="E1185" s="107">
        <v>39672</v>
      </c>
      <c r="F1185" s="9">
        <v>5</v>
      </c>
      <c r="G1185" s="9">
        <v>11.180339999999999</v>
      </c>
      <c r="H1185" s="9">
        <v>25</v>
      </c>
      <c r="I1185" s="9">
        <v>45.199218999999999</v>
      </c>
      <c r="J1185" s="9">
        <v>2</v>
      </c>
      <c r="K1185" s="9">
        <v>5</v>
      </c>
      <c r="L1185" s="9">
        <v>6</v>
      </c>
      <c r="M1185" s="9">
        <v>11.180339999999999</v>
      </c>
      <c r="N1185" s="9">
        <v>12.655697</v>
      </c>
      <c r="O1185" s="9">
        <v>25</v>
      </c>
      <c r="P1185" s="9">
        <v>50</v>
      </c>
      <c r="Q1185" s="9">
        <v>45.199218999999999</v>
      </c>
      <c r="R1185" s="9">
        <v>64.359701000000001</v>
      </c>
      <c r="S1185" s="9" t="s">
        <v>1157</v>
      </c>
      <c r="T1185" s="9">
        <v>3207.856886</v>
      </c>
      <c r="U1185" s="9">
        <v>218815.88835699999</v>
      </c>
      <c r="V1185" t="s">
        <v>935</v>
      </c>
    </row>
    <row r="1186" spans="1:22" x14ac:dyDescent="0.25">
      <c r="A1186" s="70" t="e">
        <f>VLOOKUP(B1186,'Lake Assessments'!$D$2:$E$52,2,0)</f>
        <v>#N/A</v>
      </c>
      <c r="B1186">
        <v>26004200</v>
      </c>
      <c r="C1186" t="s">
        <v>879</v>
      </c>
      <c r="D1186" t="s">
        <v>878</v>
      </c>
      <c r="E1186" s="107">
        <v>38576</v>
      </c>
      <c r="F1186" s="9">
        <v>3</v>
      </c>
      <c r="G1186" s="9">
        <v>8.6602540000000001</v>
      </c>
      <c r="H1186" s="9">
        <v>-25</v>
      </c>
      <c r="I1186" s="9">
        <v>12.470832</v>
      </c>
      <c r="J1186" s="9">
        <v>1</v>
      </c>
      <c r="K1186" s="9">
        <v>3</v>
      </c>
      <c r="L1186" s="9">
        <v>3</v>
      </c>
      <c r="M1186" s="9">
        <v>8.6602540000000001</v>
      </c>
      <c r="N1186" s="9">
        <v>8.6602540000000001</v>
      </c>
      <c r="O1186" s="9">
        <v>-25</v>
      </c>
      <c r="P1186" s="9">
        <v>-25</v>
      </c>
      <c r="Q1186" s="9">
        <v>12.470832</v>
      </c>
      <c r="R1186" s="9">
        <v>12.470832</v>
      </c>
      <c r="S1186" s="9" t="s">
        <v>1157</v>
      </c>
      <c r="T1186" s="9">
        <v>1705.800009</v>
      </c>
      <c r="U1186" s="9">
        <v>74780.306513999996</v>
      </c>
      <c r="V1186" t="s">
        <v>932</v>
      </c>
    </row>
    <row r="1187" spans="1:22" x14ac:dyDescent="0.25">
      <c r="A1187" s="70" t="e">
        <f>VLOOKUP(B1187,'Lake Assessments'!$D$2:$E$52,2,0)</f>
        <v>#N/A</v>
      </c>
      <c r="B1187">
        <v>75020300</v>
      </c>
      <c r="C1187" t="s">
        <v>1721</v>
      </c>
      <c r="D1187" t="s">
        <v>878</v>
      </c>
      <c r="E1187" s="107">
        <v>38233</v>
      </c>
      <c r="F1187" s="9">
        <v>2</v>
      </c>
      <c r="G1187" s="9">
        <v>5.656854</v>
      </c>
      <c r="H1187" s="9">
        <v>-50</v>
      </c>
      <c r="I1187" s="9">
        <v>-26.53436</v>
      </c>
      <c r="J1187" s="9">
        <v>2</v>
      </c>
      <c r="K1187" s="9">
        <v>2</v>
      </c>
      <c r="L1187" s="9">
        <v>5</v>
      </c>
      <c r="M1187" s="9">
        <v>5.656854</v>
      </c>
      <c r="N1187" s="9">
        <v>11.627553000000001</v>
      </c>
      <c r="O1187" s="9">
        <v>-50</v>
      </c>
      <c r="P1187" s="9">
        <v>25</v>
      </c>
      <c r="Q1187" s="9">
        <v>-26.53436</v>
      </c>
      <c r="R1187" s="9">
        <v>51.007187999999999</v>
      </c>
      <c r="S1187" s="9" t="s">
        <v>1157</v>
      </c>
      <c r="T1187" s="9">
        <v>7807.2929869999998</v>
      </c>
      <c r="U1187" s="9">
        <v>1976835.9734</v>
      </c>
      <c r="V1187" t="s">
        <v>932</v>
      </c>
    </row>
    <row r="1188" spans="1:22" x14ac:dyDescent="0.25">
      <c r="A1188" s="70" t="e">
        <f>VLOOKUP(B1188,'Lake Assessments'!$D$2:$E$52,2,0)</f>
        <v>#N/A</v>
      </c>
      <c r="B1188">
        <v>26021500</v>
      </c>
      <c r="C1188" t="s">
        <v>1722</v>
      </c>
      <c r="D1188" t="s">
        <v>878</v>
      </c>
      <c r="E1188" s="107">
        <v>41109</v>
      </c>
      <c r="F1188" s="9">
        <v>6</v>
      </c>
      <c r="G1188" s="9">
        <v>13.063945</v>
      </c>
      <c r="H1188" s="9">
        <v>50</v>
      </c>
      <c r="I1188" s="9">
        <v>69.661626999999996</v>
      </c>
      <c r="J1188" s="9">
        <v>3</v>
      </c>
      <c r="K1188" s="9">
        <v>3</v>
      </c>
      <c r="L1188" s="9">
        <v>6</v>
      </c>
      <c r="M1188" s="9">
        <v>10.392305</v>
      </c>
      <c r="N1188" s="9">
        <v>13.063945</v>
      </c>
      <c r="O1188" s="9">
        <v>-25</v>
      </c>
      <c r="P1188" s="9">
        <v>50</v>
      </c>
      <c r="Q1188" s="9">
        <v>34.964998000000001</v>
      </c>
      <c r="R1188" s="9">
        <v>69.661626999999996</v>
      </c>
      <c r="S1188" s="9" t="s">
        <v>1157</v>
      </c>
      <c r="T1188" s="9">
        <v>3492.9990779999998</v>
      </c>
      <c r="U1188" s="9">
        <v>576679.47962999996</v>
      </c>
      <c r="V1188" t="s">
        <v>935</v>
      </c>
    </row>
    <row r="1189" spans="1:22" x14ac:dyDescent="0.25">
      <c r="A1189" s="70" t="e">
        <f>VLOOKUP(B1189,'Lake Assessments'!$D$2:$E$52,2,0)</f>
        <v>#N/A</v>
      </c>
      <c r="B1189">
        <v>75011600</v>
      </c>
      <c r="C1189" t="s">
        <v>1723</v>
      </c>
      <c r="D1189" t="s">
        <v>878</v>
      </c>
      <c r="E1189" s="107">
        <v>39310</v>
      </c>
      <c r="F1189" s="9">
        <v>2</v>
      </c>
      <c r="G1189" s="9">
        <v>4.2426409999999999</v>
      </c>
      <c r="H1189" s="9">
        <v>-50</v>
      </c>
      <c r="I1189" s="9">
        <v>-44.900770000000001</v>
      </c>
      <c r="J1189" s="9">
        <v>1</v>
      </c>
      <c r="K1189" s="9">
        <v>2</v>
      </c>
      <c r="L1189" s="9">
        <v>2</v>
      </c>
      <c r="M1189" s="9">
        <v>4.2426409999999999</v>
      </c>
      <c r="N1189" s="9">
        <v>4.2426409999999999</v>
      </c>
      <c r="O1189" s="9">
        <v>-50</v>
      </c>
      <c r="P1189" s="9">
        <v>-50</v>
      </c>
      <c r="Q1189" s="9">
        <v>-44.900770000000001</v>
      </c>
      <c r="R1189" s="9">
        <v>-44.900770000000001</v>
      </c>
      <c r="S1189" s="9" t="s">
        <v>1157</v>
      </c>
      <c r="T1189" s="9">
        <v>1301.659938</v>
      </c>
      <c r="U1189" s="9">
        <v>78918.912786000001</v>
      </c>
      <c r="V1189" t="s">
        <v>932</v>
      </c>
    </row>
    <row r="1190" spans="1:22" x14ac:dyDescent="0.25">
      <c r="A1190" s="70" t="e">
        <f>VLOOKUP(B1190,'Lake Assessments'!$D$2:$E$52,2,0)</f>
        <v>#N/A</v>
      </c>
      <c r="B1190">
        <v>75011700</v>
      </c>
      <c r="C1190" t="s">
        <v>1724</v>
      </c>
      <c r="D1190" t="s">
        <v>878</v>
      </c>
      <c r="E1190" s="107">
        <v>39310</v>
      </c>
      <c r="F1190" s="9">
        <v>0</v>
      </c>
      <c r="G1190" s="9">
        <v>0</v>
      </c>
      <c r="H1190" s="9">
        <v>-100</v>
      </c>
      <c r="I1190" s="9">
        <v>-100</v>
      </c>
      <c r="J1190" s="9">
        <v>1</v>
      </c>
      <c r="K1190" s="9">
        <v>0</v>
      </c>
      <c r="L1190" s="9">
        <v>0</v>
      </c>
      <c r="M1190" s="9">
        <v>0</v>
      </c>
      <c r="N1190" s="9">
        <v>0</v>
      </c>
      <c r="O1190" s="9">
        <v>-100</v>
      </c>
      <c r="P1190" s="9">
        <v>-100</v>
      </c>
      <c r="Q1190" s="9">
        <v>-100</v>
      </c>
      <c r="R1190" s="9">
        <v>-100</v>
      </c>
      <c r="S1190" s="9" t="s">
        <v>1157</v>
      </c>
      <c r="T1190" s="9">
        <v>3384.8360510000002</v>
      </c>
      <c r="U1190" s="9">
        <v>380048.517597</v>
      </c>
      <c r="V1190" t="s">
        <v>932</v>
      </c>
    </row>
    <row r="1191" spans="1:22" x14ac:dyDescent="0.25">
      <c r="A1191" s="70" t="e">
        <f>VLOOKUP(B1191,'Lake Assessments'!$D$2:$E$52,2,0)</f>
        <v>#N/A</v>
      </c>
      <c r="B1191">
        <v>26002000</v>
      </c>
      <c r="C1191" t="s">
        <v>147</v>
      </c>
      <c r="D1191" t="s">
        <v>878</v>
      </c>
      <c r="E1191" s="107">
        <v>36360</v>
      </c>
      <c r="F1191" s="9">
        <v>4</v>
      </c>
      <c r="G1191" s="9">
        <v>8.5</v>
      </c>
      <c r="H1191" s="9">
        <v>-66.666667000000004</v>
      </c>
      <c r="I1191" s="9">
        <v>-54.301074999999997</v>
      </c>
      <c r="J1191" s="9">
        <v>1</v>
      </c>
      <c r="K1191" s="9">
        <v>4</v>
      </c>
      <c r="L1191" s="9">
        <v>4</v>
      </c>
      <c r="M1191" s="9">
        <v>8.5</v>
      </c>
      <c r="N1191" s="9">
        <v>8.5</v>
      </c>
      <c r="O1191" s="9">
        <v>-66.666667000000004</v>
      </c>
      <c r="P1191" s="9">
        <v>-66.666667000000004</v>
      </c>
      <c r="Q1191" s="9">
        <v>-54.301074999999997</v>
      </c>
      <c r="R1191" s="9">
        <v>-54.301074999999997</v>
      </c>
      <c r="S1191" s="9" t="s">
        <v>1059</v>
      </c>
      <c r="T1191" s="9">
        <v>3899.9326719999999</v>
      </c>
      <c r="U1191" s="9">
        <v>621802.75827400002</v>
      </c>
      <c r="V1191" t="s">
        <v>932</v>
      </c>
    </row>
    <row r="1192" spans="1:22" x14ac:dyDescent="0.25">
      <c r="A1192" s="70" t="e">
        <f>VLOOKUP(B1192,'Lake Assessments'!$D$2:$E$52,2,0)</f>
        <v>#N/A</v>
      </c>
      <c r="B1192">
        <v>26004600</v>
      </c>
      <c r="C1192" t="s">
        <v>1725</v>
      </c>
      <c r="D1192" t="s">
        <v>878</v>
      </c>
      <c r="E1192" s="107">
        <v>37123</v>
      </c>
      <c r="F1192" s="9">
        <v>8</v>
      </c>
      <c r="G1192" s="9">
        <v>13.788582</v>
      </c>
      <c r="H1192" s="9">
        <v>-27.272727</v>
      </c>
      <c r="I1192" s="9">
        <v>-22.536055000000001</v>
      </c>
      <c r="J1192" s="9">
        <v>1</v>
      </c>
      <c r="K1192" s="9">
        <v>8</v>
      </c>
      <c r="L1192" s="9">
        <v>8</v>
      </c>
      <c r="M1192" s="9">
        <v>13.788582</v>
      </c>
      <c r="N1192" s="9">
        <v>13.788582</v>
      </c>
      <c r="O1192" s="9">
        <v>-27.272727</v>
      </c>
      <c r="P1192" s="9">
        <v>-27.272727</v>
      </c>
      <c r="Q1192" s="9">
        <v>-22.536055000000001</v>
      </c>
      <c r="R1192" s="9">
        <v>-22.536055000000001</v>
      </c>
      <c r="S1192" s="9" t="s">
        <v>1059</v>
      </c>
      <c r="T1192" s="9">
        <v>4364.1186550000002</v>
      </c>
      <c r="U1192" s="9">
        <v>531609.66610300005</v>
      </c>
      <c r="V1192" t="s">
        <v>932</v>
      </c>
    </row>
    <row r="1193" spans="1:22" x14ac:dyDescent="0.25">
      <c r="A1193" s="70" t="e">
        <f>VLOOKUP(B1193,'Lake Assessments'!$D$2:$E$52,2,0)</f>
        <v>#N/A</v>
      </c>
      <c r="B1193">
        <v>75020900</v>
      </c>
      <c r="C1193" t="s">
        <v>879</v>
      </c>
      <c r="D1193" t="s">
        <v>878</v>
      </c>
      <c r="E1193" s="107">
        <v>40777</v>
      </c>
      <c r="F1193" s="9">
        <v>2</v>
      </c>
      <c r="G1193" s="9">
        <v>7.7781750000000001</v>
      </c>
      <c r="H1193" s="9">
        <v>-50</v>
      </c>
      <c r="I1193" s="9">
        <v>1.0152540000000001</v>
      </c>
      <c r="J1193" s="9">
        <v>3</v>
      </c>
      <c r="K1193" s="9">
        <v>0</v>
      </c>
      <c r="L1193" s="9">
        <v>2</v>
      </c>
      <c r="M1193" s="9">
        <v>0</v>
      </c>
      <c r="N1193" s="9">
        <v>7.7781750000000001</v>
      </c>
      <c r="O1193" s="9">
        <v>-100</v>
      </c>
      <c r="P1193" s="9">
        <v>-50</v>
      </c>
      <c r="Q1193" s="9">
        <v>-100</v>
      </c>
      <c r="R1193" s="9">
        <v>1.0152540000000001</v>
      </c>
      <c r="S1193" s="9" t="s">
        <v>1157</v>
      </c>
      <c r="T1193" s="9">
        <v>3049.3820460000002</v>
      </c>
      <c r="U1193" s="9">
        <v>233544.873192</v>
      </c>
      <c r="V1193" t="s">
        <v>932</v>
      </c>
    </row>
    <row r="1194" spans="1:22" x14ac:dyDescent="0.25">
      <c r="A1194" s="70" t="e">
        <f>VLOOKUP(B1194,'Lake Assessments'!$D$2:$E$52,2,0)</f>
        <v>#N/A</v>
      </c>
      <c r="B1194">
        <v>76011500</v>
      </c>
      <c r="C1194" t="s">
        <v>1726</v>
      </c>
      <c r="D1194" t="s">
        <v>941</v>
      </c>
      <c r="E1194" s="107">
        <v>39688</v>
      </c>
      <c r="F1194" s="9">
        <v>4</v>
      </c>
      <c r="G1194" s="9">
        <v>8.5</v>
      </c>
      <c r="H1194" s="9">
        <v>0</v>
      </c>
      <c r="I1194" s="9">
        <v>10.389609999999999</v>
      </c>
      <c r="J1194" s="9">
        <v>1</v>
      </c>
      <c r="K1194" s="9">
        <v>4</v>
      </c>
      <c r="L1194" s="9">
        <v>4</v>
      </c>
      <c r="M1194" s="9">
        <v>8.5</v>
      </c>
      <c r="N1194" s="9">
        <v>8.5</v>
      </c>
      <c r="O1194" s="9">
        <v>0</v>
      </c>
      <c r="P1194" s="9">
        <v>0</v>
      </c>
      <c r="Q1194" s="9">
        <v>10.389609999999999</v>
      </c>
      <c r="R1194" s="9">
        <v>10.389609999999999</v>
      </c>
      <c r="S1194" s="9" t="s">
        <v>1157</v>
      </c>
      <c r="T1194" s="9">
        <v>3850.7374500000001</v>
      </c>
      <c r="U1194" s="9">
        <v>306351.07544300001</v>
      </c>
      <c r="V1194" t="s">
        <v>935</v>
      </c>
    </row>
    <row r="1195" spans="1:22" x14ac:dyDescent="0.25">
      <c r="A1195" s="70" t="e">
        <f>VLOOKUP(B1195,'Lake Assessments'!$D$2:$E$52,2,0)</f>
        <v>#N/A</v>
      </c>
      <c r="B1195">
        <v>75001900</v>
      </c>
      <c r="C1195" t="s">
        <v>1727</v>
      </c>
      <c r="D1195" t="s">
        <v>878</v>
      </c>
      <c r="E1195" s="107">
        <v>34890</v>
      </c>
      <c r="F1195" s="9">
        <v>4</v>
      </c>
      <c r="G1195" s="9">
        <v>9.5</v>
      </c>
      <c r="H1195" s="9">
        <v>-20</v>
      </c>
      <c r="I1195" s="9">
        <v>18.75</v>
      </c>
      <c r="J1195" s="9">
        <v>1</v>
      </c>
      <c r="K1195" s="9">
        <v>4</v>
      </c>
      <c r="L1195" s="9">
        <v>4</v>
      </c>
      <c r="M1195" s="9">
        <v>9.5</v>
      </c>
      <c r="N1195" s="9">
        <v>9.5</v>
      </c>
      <c r="O1195" s="9">
        <v>-20</v>
      </c>
      <c r="P1195" s="9">
        <v>-20</v>
      </c>
      <c r="Q1195" s="9">
        <v>18.75</v>
      </c>
      <c r="R1195" s="9">
        <v>18.75</v>
      </c>
      <c r="S1195" s="9" t="s">
        <v>1157</v>
      </c>
      <c r="T1195" s="9">
        <v>5272.3708239999996</v>
      </c>
      <c r="U1195" s="9">
        <v>1519325.386863</v>
      </c>
      <c r="V1195" t="s">
        <v>932</v>
      </c>
    </row>
    <row r="1196" spans="1:22" x14ac:dyDescent="0.25">
      <c r="A1196" s="70" t="e">
        <f>VLOOKUP(B1196,'Lake Assessments'!$D$2:$E$52,2,0)</f>
        <v>#N/A</v>
      </c>
      <c r="B1196">
        <v>26021400</v>
      </c>
      <c r="C1196" t="s">
        <v>1728</v>
      </c>
      <c r="D1196" t="s">
        <v>878</v>
      </c>
      <c r="E1196" s="107">
        <v>41134</v>
      </c>
      <c r="F1196" s="9">
        <v>6</v>
      </c>
      <c r="G1196" s="9">
        <v>13.063945</v>
      </c>
      <c r="H1196" s="9">
        <v>50</v>
      </c>
      <c r="I1196" s="9">
        <v>69.661626999999996</v>
      </c>
      <c r="J1196" s="9">
        <v>3</v>
      </c>
      <c r="K1196" s="9">
        <v>4</v>
      </c>
      <c r="L1196" s="9">
        <v>6</v>
      </c>
      <c r="M1196" s="9">
        <v>10.5</v>
      </c>
      <c r="N1196" s="9">
        <v>13.063945</v>
      </c>
      <c r="O1196" s="9">
        <v>0</v>
      </c>
      <c r="P1196" s="9">
        <v>50</v>
      </c>
      <c r="Q1196" s="9">
        <v>36.363636</v>
      </c>
      <c r="R1196" s="9">
        <v>69.661626999999996</v>
      </c>
      <c r="S1196" s="9" t="s">
        <v>1157</v>
      </c>
      <c r="T1196" s="9">
        <v>2270.2059380000001</v>
      </c>
      <c r="U1196" s="9">
        <v>301259.99036699999</v>
      </c>
      <c r="V1196" t="s">
        <v>935</v>
      </c>
    </row>
    <row r="1197" spans="1:22" x14ac:dyDescent="0.25">
      <c r="A1197" s="70" t="e">
        <f>VLOOKUP(B1197,'Lake Assessments'!$D$2:$E$52,2,0)</f>
        <v>#N/A</v>
      </c>
      <c r="B1197">
        <v>26001300</v>
      </c>
      <c r="C1197" t="s">
        <v>1729</v>
      </c>
      <c r="D1197" t="s">
        <v>878</v>
      </c>
      <c r="E1197" s="107">
        <v>41081</v>
      </c>
      <c r="F1197" s="9">
        <v>8</v>
      </c>
      <c r="G1197" s="9">
        <v>15.202795999999999</v>
      </c>
      <c r="H1197" s="9">
        <v>100</v>
      </c>
      <c r="I1197" s="9">
        <v>97.438906000000003</v>
      </c>
      <c r="J1197" s="9">
        <v>3</v>
      </c>
      <c r="K1197" s="9">
        <v>1</v>
      </c>
      <c r="L1197" s="9">
        <v>8</v>
      </c>
      <c r="M1197" s="9">
        <v>5</v>
      </c>
      <c r="N1197" s="9">
        <v>15.202795999999999</v>
      </c>
      <c r="O1197" s="9">
        <v>-75</v>
      </c>
      <c r="P1197" s="9">
        <v>100</v>
      </c>
      <c r="Q1197" s="9">
        <v>-35.064934999999998</v>
      </c>
      <c r="R1197" s="9">
        <v>97.438906000000003</v>
      </c>
      <c r="S1197" s="9" t="s">
        <v>1157</v>
      </c>
      <c r="T1197" s="9">
        <v>1568.080674</v>
      </c>
      <c r="U1197" s="9">
        <v>91682.098350999993</v>
      </c>
      <c r="V1197" t="s">
        <v>935</v>
      </c>
    </row>
    <row r="1198" spans="1:22" x14ac:dyDescent="0.25">
      <c r="A1198" s="70" t="e">
        <f>VLOOKUP(B1198,'Lake Assessments'!$D$2:$E$52,2,0)</f>
        <v>#N/A</v>
      </c>
      <c r="B1198">
        <v>75022700</v>
      </c>
      <c r="C1198" t="s">
        <v>879</v>
      </c>
      <c r="D1198" t="s">
        <v>878</v>
      </c>
      <c r="E1198" s="107">
        <v>40352</v>
      </c>
      <c r="F1198" s="9">
        <v>4</v>
      </c>
      <c r="G1198" s="9">
        <v>9.5</v>
      </c>
      <c r="H1198" s="9">
        <v>0</v>
      </c>
      <c r="I1198" s="9">
        <v>23.376622999999999</v>
      </c>
      <c r="J1198" s="9">
        <v>1</v>
      </c>
      <c r="K1198" s="9">
        <v>4</v>
      </c>
      <c r="L1198" s="9">
        <v>4</v>
      </c>
      <c r="M1198" s="9">
        <v>9.5</v>
      </c>
      <c r="N1198" s="9">
        <v>9.5</v>
      </c>
      <c r="O1198" s="9">
        <v>0</v>
      </c>
      <c r="P1198" s="9">
        <v>0</v>
      </c>
      <c r="Q1198" s="9">
        <v>23.376622999999999</v>
      </c>
      <c r="R1198" s="9">
        <v>23.376622999999999</v>
      </c>
      <c r="S1198" s="9" t="s">
        <v>1157</v>
      </c>
      <c r="T1198" s="9">
        <v>1349.9901560000001</v>
      </c>
      <c r="U1198" s="9">
        <v>121168.792764</v>
      </c>
      <c r="V1198" t="s">
        <v>935</v>
      </c>
    </row>
    <row r="1199" spans="1:22" x14ac:dyDescent="0.25">
      <c r="A1199" s="70" t="e">
        <f>VLOOKUP(B1199,'Lake Assessments'!$D$2:$E$52,2,0)</f>
        <v>#N/A</v>
      </c>
      <c r="B1199">
        <v>75002400</v>
      </c>
      <c r="C1199" t="s">
        <v>615</v>
      </c>
      <c r="D1199" t="s">
        <v>878</v>
      </c>
      <c r="E1199" s="107">
        <v>35296</v>
      </c>
      <c r="F1199" s="9">
        <v>6</v>
      </c>
      <c r="G1199" s="9">
        <v>11.8392</v>
      </c>
      <c r="H1199" s="9">
        <v>50</v>
      </c>
      <c r="I1199" s="9">
        <v>53.755850000000002</v>
      </c>
      <c r="J1199" s="9">
        <v>1</v>
      </c>
      <c r="K1199" s="9">
        <v>6</v>
      </c>
      <c r="L1199" s="9">
        <v>6</v>
      </c>
      <c r="M1199" s="9">
        <v>11.8392</v>
      </c>
      <c r="N1199" s="9">
        <v>11.8392</v>
      </c>
      <c r="O1199" s="9">
        <v>50</v>
      </c>
      <c r="P1199" s="9">
        <v>50</v>
      </c>
      <c r="Q1199" s="9">
        <v>53.755850000000002</v>
      </c>
      <c r="R1199" s="9">
        <v>53.755850000000002</v>
      </c>
      <c r="S1199" s="9" t="s">
        <v>1157</v>
      </c>
      <c r="T1199" s="9">
        <v>13217.824526</v>
      </c>
      <c r="U1199" s="9">
        <v>2508389.0024649999</v>
      </c>
      <c r="V1199" t="s">
        <v>935</v>
      </c>
    </row>
    <row r="1200" spans="1:22" x14ac:dyDescent="0.25">
      <c r="A1200" s="70" t="e">
        <f>VLOOKUP(B1200,'Lake Assessments'!$D$2:$E$52,2,0)</f>
        <v>#N/A</v>
      </c>
      <c r="B1200">
        <v>75034800</v>
      </c>
      <c r="C1200" t="s">
        <v>879</v>
      </c>
      <c r="D1200" t="s">
        <v>878</v>
      </c>
      <c r="E1200" s="107">
        <v>38912</v>
      </c>
      <c r="F1200" s="9">
        <v>6</v>
      </c>
      <c r="G1200" s="9">
        <v>13.472194</v>
      </c>
      <c r="H1200" s="9">
        <v>50</v>
      </c>
      <c r="I1200" s="9">
        <v>74.963553000000005</v>
      </c>
      <c r="J1200" s="9">
        <v>1</v>
      </c>
      <c r="K1200" s="9">
        <v>6</v>
      </c>
      <c r="L1200" s="9">
        <v>6</v>
      </c>
      <c r="M1200" s="9">
        <v>13.472194</v>
      </c>
      <c r="N1200" s="9">
        <v>13.472194</v>
      </c>
      <c r="O1200" s="9">
        <v>50</v>
      </c>
      <c r="P1200" s="9">
        <v>50</v>
      </c>
      <c r="Q1200" s="9">
        <v>74.963553000000005</v>
      </c>
      <c r="R1200" s="9">
        <v>74.963553000000005</v>
      </c>
      <c r="S1200" s="9" t="s">
        <v>1157</v>
      </c>
      <c r="T1200" s="9">
        <v>2336.2823549999998</v>
      </c>
      <c r="U1200" s="9">
        <v>156180.8855</v>
      </c>
      <c r="V1200" t="s">
        <v>935</v>
      </c>
    </row>
    <row r="1201" spans="1:22" x14ac:dyDescent="0.25">
      <c r="A1201" s="70" t="e">
        <f>VLOOKUP(B1201,'Lake Assessments'!$D$2:$E$52,2,0)</f>
        <v>#N/A</v>
      </c>
      <c r="B1201">
        <v>26020600</v>
      </c>
      <c r="C1201" t="s">
        <v>1730</v>
      </c>
      <c r="D1201" t="s">
        <v>941</v>
      </c>
      <c r="E1201" s="107">
        <v>41108</v>
      </c>
      <c r="F1201" s="9">
        <v>6</v>
      </c>
      <c r="G1201" s="9">
        <v>14.288690000000001</v>
      </c>
      <c r="H1201" s="9">
        <v>50</v>
      </c>
      <c r="I1201" s="9">
        <v>85.567404999999994</v>
      </c>
      <c r="J1201" s="9">
        <v>4</v>
      </c>
      <c r="K1201" s="9">
        <v>2</v>
      </c>
      <c r="L1201" s="9">
        <v>7</v>
      </c>
      <c r="M1201" s="9">
        <v>5.656854</v>
      </c>
      <c r="N1201" s="9">
        <v>15.118579</v>
      </c>
      <c r="O1201" s="9">
        <v>-50</v>
      </c>
      <c r="P1201" s="9">
        <v>75</v>
      </c>
      <c r="Q1201" s="9">
        <v>-26.53436</v>
      </c>
      <c r="R1201" s="9">
        <v>96.345180999999997</v>
      </c>
      <c r="S1201" s="9" t="s">
        <v>1157</v>
      </c>
      <c r="T1201" s="9">
        <v>2391.050741</v>
      </c>
      <c r="U1201" s="9">
        <v>260243.51572200001</v>
      </c>
      <c r="V1201" t="s">
        <v>935</v>
      </c>
    </row>
    <row r="1202" spans="1:22" x14ac:dyDescent="0.25">
      <c r="A1202" s="70" t="e">
        <f>VLOOKUP(B1202,'Lake Assessments'!$D$2:$E$52,2,0)</f>
        <v>#N/A</v>
      </c>
      <c r="B1202">
        <v>26018800</v>
      </c>
      <c r="C1202" t="s">
        <v>879</v>
      </c>
      <c r="D1202" t="s">
        <v>878</v>
      </c>
      <c r="E1202" s="107">
        <v>41096</v>
      </c>
      <c r="F1202" s="9">
        <v>2</v>
      </c>
      <c r="G1202" s="9">
        <v>7.0710680000000004</v>
      </c>
      <c r="H1202" s="9">
        <v>-50</v>
      </c>
      <c r="I1202" s="9">
        <v>-8.1679499999999994</v>
      </c>
      <c r="J1202" s="9">
        <v>6</v>
      </c>
      <c r="K1202" s="9">
        <v>2</v>
      </c>
      <c r="L1202" s="9">
        <v>4</v>
      </c>
      <c r="M1202" s="9">
        <v>7.0710680000000004</v>
      </c>
      <c r="N1202" s="9">
        <v>12.5</v>
      </c>
      <c r="O1202" s="9">
        <v>-50</v>
      </c>
      <c r="P1202" s="9">
        <v>0</v>
      </c>
      <c r="Q1202" s="9">
        <v>-8.1679499999999994</v>
      </c>
      <c r="R1202" s="9">
        <v>62.337662000000002</v>
      </c>
      <c r="S1202" s="9" t="s">
        <v>1157</v>
      </c>
      <c r="T1202" s="9">
        <v>1277.4841980000001</v>
      </c>
      <c r="U1202" s="9">
        <v>80388.967816000004</v>
      </c>
      <c r="V1202" t="s">
        <v>932</v>
      </c>
    </row>
    <row r="1203" spans="1:22" x14ac:dyDescent="0.25">
      <c r="A1203" s="70" t="e">
        <f>VLOOKUP(B1203,'Lake Assessments'!$D$2:$E$52,2,0)</f>
        <v>#N/A</v>
      </c>
      <c r="B1203">
        <v>75020000</v>
      </c>
      <c r="C1203" t="s">
        <v>1731</v>
      </c>
      <c r="D1203" t="s">
        <v>878</v>
      </c>
      <c r="E1203" s="107">
        <v>35240</v>
      </c>
      <c r="F1203" s="9">
        <v>6</v>
      </c>
      <c r="G1203" s="9">
        <v>11.022703999999999</v>
      </c>
      <c r="H1203" s="9">
        <v>50</v>
      </c>
      <c r="I1203" s="9">
        <v>43.151997999999999</v>
      </c>
      <c r="J1203" s="9">
        <v>1</v>
      </c>
      <c r="K1203" s="9">
        <v>6</v>
      </c>
      <c r="L1203" s="9">
        <v>6</v>
      </c>
      <c r="M1203" s="9">
        <v>11.022703999999999</v>
      </c>
      <c r="N1203" s="9">
        <v>11.022703999999999</v>
      </c>
      <c r="O1203" s="9">
        <v>50</v>
      </c>
      <c r="P1203" s="9">
        <v>50</v>
      </c>
      <c r="Q1203" s="9">
        <v>43.151997999999999</v>
      </c>
      <c r="R1203" s="9">
        <v>43.151997999999999</v>
      </c>
      <c r="S1203" s="9" t="s">
        <v>1157</v>
      </c>
      <c r="T1203" s="9">
        <v>8158.9055770000004</v>
      </c>
      <c r="U1203" s="9">
        <v>1858022.661602</v>
      </c>
      <c r="V1203" t="s">
        <v>935</v>
      </c>
    </row>
    <row r="1204" spans="1:22" x14ac:dyDescent="0.25">
      <c r="A1204" s="70" t="e">
        <f>VLOOKUP(B1204,'Lake Assessments'!$D$2:$E$52,2,0)</f>
        <v>#N/A</v>
      </c>
      <c r="B1204">
        <v>26021800</v>
      </c>
      <c r="C1204" t="s">
        <v>1732</v>
      </c>
      <c r="D1204" t="s">
        <v>878</v>
      </c>
      <c r="E1204" s="107">
        <v>40763</v>
      </c>
      <c r="F1204" s="9">
        <v>5</v>
      </c>
      <c r="G1204" s="9">
        <v>12.969194</v>
      </c>
      <c r="H1204" s="9">
        <v>25</v>
      </c>
      <c r="I1204" s="9">
        <v>68.431094000000002</v>
      </c>
      <c r="J1204" s="9">
        <v>4</v>
      </c>
      <c r="K1204" s="9">
        <v>5</v>
      </c>
      <c r="L1204" s="9">
        <v>8</v>
      </c>
      <c r="M1204" s="9">
        <v>10.205041</v>
      </c>
      <c r="N1204" s="9">
        <v>14.849242</v>
      </c>
      <c r="O1204" s="9">
        <v>25</v>
      </c>
      <c r="P1204" s="9">
        <v>100</v>
      </c>
      <c r="Q1204" s="9">
        <v>30.833856000000001</v>
      </c>
      <c r="R1204" s="9">
        <v>92.847303999999994</v>
      </c>
      <c r="S1204" s="9" t="s">
        <v>1157</v>
      </c>
      <c r="T1204" s="9">
        <v>3442.1486570000002</v>
      </c>
      <c r="U1204" s="9">
        <v>409946.81600499997</v>
      </c>
      <c r="V1204" t="s">
        <v>935</v>
      </c>
    </row>
    <row r="1205" spans="1:22" x14ac:dyDescent="0.25">
      <c r="A1205" s="70" t="e">
        <f>VLOOKUP(B1205,'Lake Assessments'!$D$2:$E$52,2,0)</f>
        <v>#N/A</v>
      </c>
      <c r="B1205">
        <v>75022800</v>
      </c>
      <c r="C1205" t="s">
        <v>879</v>
      </c>
      <c r="D1205" t="s">
        <v>878</v>
      </c>
      <c r="E1205" s="107">
        <v>38911</v>
      </c>
      <c r="F1205" s="9">
        <v>8</v>
      </c>
      <c r="G1205" s="9">
        <v>16.617008999999999</v>
      </c>
      <c r="H1205" s="9">
        <v>100</v>
      </c>
      <c r="I1205" s="9">
        <v>115.805316</v>
      </c>
      <c r="J1205" s="9">
        <v>1</v>
      </c>
      <c r="K1205" s="9">
        <v>8</v>
      </c>
      <c r="L1205" s="9">
        <v>8</v>
      </c>
      <c r="M1205" s="9">
        <v>16.617008999999999</v>
      </c>
      <c r="N1205" s="9">
        <v>16.617008999999999</v>
      </c>
      <c r="O1205" s="9">
        <v>100</v>
      </c>
      <c r="P1205" s="9">
        <v>100</v>
      </c>
      <c r="Q1205" s="9">
        <v>115.805316</v>
      </c>
      <c r="R1205" s="9">
        <v>115.805316</v>
      </c>
      <c r="S1205" s="9" t="s">
        <v>1157</v>
      </c>
      <c r="T1205" s="9">
        <v>4016.6140420000002</v>
      </c>
      <c r="U1205" s="9">
        <v>339971.03425000003</v>
      </c>
      <c r="V1205" t="s">
        <v>935</v>
      </c>
    </row>
    <row r="1206" spans="1:22" x14ac:dyDescent="0.25">
      <c r="A1206" s="70" t="e">
        <f>VLOOKUP(B1206,'Lake Assessments'!$D$2:$E$52,2,0)</f>
        <v>#N/A</v>
      </c>
      <c r="B1206">
        <v>75020100</v>
      </c>
      <c r="C1206" t="s">
        <v>1733</v>
      </c>
      <c r="D1206" t="s">
        <v>878</v>
      </c>
      <c r="E1206" s="107">
        <v>38233</v>
      </c>
      <c r="F1206" s="9">
        <v>2</v>
      </c>
      <c r="G1206" s="9">
        <v>5.656854</v>
      </c>
      <c r="H1206" s="9">
        <v>-50</v>
      </c>
      <c r="I1206" s="9">
        <v>-26.53436</v>
      </c>
      <c r="J1206" s="9">
        <v>1</v>
      </c>
      <c r="K1206" s="9">
        <v>2</v>
      </c>
      <c r="L1206" s="9">
        <v>2</v>
      </c>
      <c r="M1206" s="9">
        <v>5.656854</v>
      </c>
      <c r="N1206" s="9">
        <v>5.656854</v>
      </c>
      <c r="O1206" s="9">
        <v>-50</v>
      </c>
      <c r="P1206" s="9">
        <v>-50</v>
      </c>
      <c r="Q1206" s="9">
        <v>-26.53436</v>
      </c>
      <c r="R1206" s="9">
        <v>-26.53436</v>
      </c>
      <c r="S1206" s="9" t="s">
        <v>1157</v>
      </c>
      <c r="T1206" s="9">
        <v>2590.3354829999998</v>
      </c>
      <c r="U1206" s="9">
        <v>494556.01250399998</v>
      </c>
      <c r="V1206" t="s">
        <v>932</v>
      </c>
    </row>
    <row r="1207" spans="1:22" x14ac:dyDescent="0.25">
      <c r="A1207" s="70" t="e">
        <f>VLOOKUP(B1207,'Lake Assessments'!$D$2:$E$52,2,0)</f>
        <v>#N/A</v>
      </c>
      <c r="B1207">
        <v>26034300</v>
      </c>
      <c r="C1207" t="s">
        <v>879</v>
      </c>
      <c r="D1207" t="s">
        <v>878</v>
      </c>
      <c r="E1207" s="107">
        <v>41129</v>
      </c>
      <c r="F1207" s="9">
        <v>5</v>
      </c>
      <c r="G1207" s="9">
        <v>12.521981</v>
      </c>
      <c r="H1207" s="9">
        <v>25</v>
      </c>
      <c r="I1207" s="9">
        <v>62.623125999999999</v>
      </c>
      <c r="J1207" s="9">
        <v>3</v>
      </c>
      <c r="K1207" s="9">
        <v>2</v>
      </c>
      <c r="L1207" s="9">
        <v>5</v>
      </c>
      <c r="M1207" s="9">
        <v>4.2426409999999999</v>
      </c>
      <c r="N1207" s="9">
        <v>12.521981</v>
      </c>
      <c r="O1207" s="9">
        <v>-50</v>
      </c>
      <c r="P1207" s="9">
        <v>25</v>
      </c>
      <c r="Q1207" s="9">
        <v>-44.900770000000001</v>
      </c>
      <c r="R1207" s="9">
        <v>62.623125999999999</v>
      </c>
      <c r="S1207" s="9" t="s">
        <v>1157</v>
      </c>
      <c r="T1207" s="9">
        <v>6461.9147709999997</v>
      </c>
      <c r="U1207" s="9">
        <v>797525.69868200005</v>
      </c>
      <c r="V1207" t="s">
        <v>935</v>
      </c>
    </row>
    <row r="1208" spans="1:22" x14ac:dyDescent="0.25">
      <c r="A1208" s="70" t="e">
        <f>VLOOKUP(B1208,'Lake Assessments'!$D$2:$E$52,2,0)</f>
        <v>#N/A</v>
      </c>
      <c r="B1208">
        <v>75005200</v>
      </c>
      <c r="C1208" t="s">
        <v>953</v>
      </c>
      <c r="D1208" t="s">
        <v>878</v>
      </c>
      <c r="E1208" s="107">
        <v>41100</v>
      </c>
      <c r="F1208" s="9">
        <v>6</v>
      </c>
      <c r="G1208" s="9">
        <v>13.880442</v>
      </c>
      <c r="H1208" s="9">
        <v>50</v>
      </c>
      <c r="I1208" s="9">
        <v>80.265478999999999</v>
      </c>
      <c r="J1208" s="9">
        <v>8</v>
      </c>
      <c r="K1208" s="9">
        <v>3</v>
      </c>
      <c r="L1208" s="9">
        <v>6</v>
      </c>
      <c r="M1208" s="9">
        <v>8.6602540000000001</v>
      </c>
      <c r="N1208" s="9">
        <v>13.880442</v>
      </c>
      <c r="O1208" s="9">
        <v>-25</v>
      </c>
      <c r="P1208" s="9">
        <v>50</v>
      </c>
      <c r="Q1208" s="9">
        <v>12.470832</v>
      </c>
      <c r="R1208" s="9">
        <v>80.265478999999999</v>
      </c>
      <c r="S1208" s="9" t="s">
        <v>1157</v>
      </c>
      <c r="T1208" s="9">
        <v>1919.227705</v>
      </c>
      <c r="U1208" s="9">
        <v>258271.18899200001</v>
      </c>
      <c r="V1208" t="s">
        <v>935</v>
      </c>
    </row>
    <row r="1209" spans="1:22" x14ac:dyDescent="0.25">
      <c r="A1209" s="70" t="e">
        <f>VLOOKUP(B1209,'Lake Assessments'!$D$2:$E$52,2,0)</f>
        <v>#N/A</v>
      </c>
      <c r="B1209">
        <v>26021700</v>
      </c>
      <c r="C1209" t="s">
        <v>879</v>
      </c>
      <c r="D1209" t="s">
        <v>878</v>
      </c>
      <c r="E1209" s="107">
        <v>41096</v>
      </c>
      <c r="F1209" s="9">
        <v>6</v>
      </c>
      <c r="G1209" s="9">
        <v>13.472194</v>
      </c>
      <c r="H1209" s="9">
        <v>50</v>
      </c>
      <c r="I1209" s="9">
        <v>74.963553000000005</v>
      </c>
      <c r="J1209" s="9">
        <v>8</v>
      </c>
      <c r="K1209" s="9">
        <v>3</v>
      </c>
      <c r="L1209" s="9">
        <v>6</v>
      </c>
      <c r="M1209" s="9">
        <v>6.9282029999999999</v>
      </c>
      <c r="N1209" s="9">
        <v>13.472194</v>
      </c>
      <c r="O1209" s="9">
        <v>-25</v>
      </c>
      <c r="P1209" s="9">
        <v>50</v>
      </c>
      <c r="Q1209" s="9">
        <v>-10.023334999999999</v>
      </c>
      <c r="R1209" s="9">
        <v>74.963553000000005</v>
      </c>
      <c r="S1209" s="9" t="s">
        <v>1157</v>
      </c>
      <c r="T1209" s="9">
        <v>2645.4038569999998</v>
      </c>
      <c r="U1209" s="9">
        <v>179882.39070700001</v>
      </c>
      <c r="V1209" t="s">
        <v>935</v>
      </c>
    </row>
    <row r="1210" spans="1:22" x14ac:dyDescent="0.25">
      <c r="A1210" s="70" t="e">
        <f>VLOOKUP(B1210,'Lake Assessments'!$D$2:$E$52,2,0)</f>
        <v>#N/A</v>
      </c>
      <c r="B1210">
        <v>26041000</v>
      </c>
      <c r="C1210" t="s">
        <v>879</v>
      </c>
      <c r="D1210" t="s">
        <v>878</v>
      </c>
      <c r="E1210" s="107">
        <v>38184</v>
      </c>
      <c r="F1210" s="9">
        <v>8</v>
      </c>
      <c r="G1210" s="9">
        <v>15.909903</v>
      </c>
      <c r="H1210" s="9">
        <v>100</v>
      </c>
      <c r="I1210" s="9">
        <v>106.622111</v>
      </c>
      <c r="J1210" s="9">
        <v>1</v>
      </c>
      <c r="K1210" s="9">
        <v>8</v>
      </c>
      <c r="L1210" s="9">
        <v>8</v>
      </c>
      <c r="M1210" s="9">
        <v>15.909903</v>
      </c>
      <c r="N1210" s="9">
        <v>15.909903</v>
      </c>
      <c r="O1210" s="9">
        <v>100</v>
      </c>
      <c r="P1210" s="9">
        <v>100</v>
      </c>
      <c r="Q1210" s="9">
        <v>106.622111</v>
      </c>
      <c r="R1210" s="9">
        <v>106.622111</v>
      </c>
      <c r="S1210" s="9" t="s">
        <v>1157</v>
      </c>
      <c r="T1210" s="9">
        <v>2065.0528429999999</v>
      </c>
      <c r="U1210" s="9">
        <v>121771.81912499999</v>
      </c>
      <c r="V1210" t="s">
        <v>935</v>
      </c>
    </row>
    <row r="1211" spans="1:22" x14ac:dyDescent="0.25">
      <c r="A1211" s="70" t="e">
        <f>VLOOKUP(B1211,'Lake Assessments'!$D$2:$E$52,2,0)</f>
        <v>#N/A</v>
      </c>
      <c r="B1211">
        <v>75014900</v>
      </c>
      <c r="C1211" t="s">
        <v>1734</v>
      </c>
      <c r="D1211" t="s">
        <v>878</v>
      </c>
      <c r="E1211" s="107">
        <v>38930</v>
      </c>
      <c r="F1211" s="9">
        <v>4</v>
      </c>
      <c r="G1211" s="9">
        <v>10</v>
      </c>
      <c r="H1211" s="9">
        <v>0</v>
      </c>
      <c r="I1211" s="9">
        <v>29.87013</v>
      </c>
      <c r="J1211" s="9">
        <v>1</v>
      </c>
      <c r="K1211" s="9">
        <v>4</v>
      </c>
      <c r="L1211" s="9">
        <v>4</v>
      </c>
      <c r="M1211" s="9">
        <v>10</v>
      </c>
      <c r="N1211" s="9">
        <v>10</v>
      </c>
      <c r="O1211" s="9">
        <v>0</v>
      </c>
      <c r="P1211" s="9">
        <v>0</v>
      </c>
      <c r="Q1211" s="9">
        <v>29.87013</v>
      </c>
      <c r="R1211" s="9">
        <v>29.87013</v>
      </c>
      <c r="S1211" s="9" t="s">
        <v>1157</v>
      </c>
      <c r="T1211" s="9">
        <v>4857.3234700000003</v>
      </c>
      <c r="U1211" s="9">
        <v>505250.89388699998</v>
      </c>
      <c r="V1211" t="s">
        <v>935</v>
      </c>
    </row>
    <row r="1212" spans="1:22" x14ac:dyDescent="0.25">
      <c r="A1212" s="70" t="e">
        <f>VLOOKUP(B1212,'Lake Assessments'!$D$2:$E$52,2,0)</f>
        <v>#N/A</v>
      </c>
      <c r="B1212">
        <v>75030400</v>
      </c>
      <c r="C1212" t="s">
        <v>879</v>
      </c>
      <c r="D1212" t="s">
        <v>878</v>
      </c>
      <c r="E1212" s="107">
        <v>39624</v>
      </c>
      <c r="F1212" s="9">
        <v>3</v>
      </c>
      <c r="G1212" s="9">
        <v>8.0829039999999992</v>
      </c>
      <c r="H1212" s="9">
        <v>-25</v>
      </c>
      <c r="I1212" s="9">
        <v>4.9727759999999996</v>
      </c>
      <c r="J1212" s="9">
        <v>1</v>
      </c>
      <c r="K1212" s="9">
        <v>3</v>
      </c>
      <c r="L1212" s="9">
        <v>3</v>
      </c>
      <c r="M1212" s="9">
        <v>8.0829039999999992</v>
      </c>
      <c r="N1212" s="9">
        <v>8.0829039999999992</v>
      </c>
      <c r="O1212" s="9">
        <v>-25</v>
      </c>
      <c r="P1212" s="9">
        <v>-25</v>
      </c>
      <c r="Q1212" s="9">
        <v>4.9727759999999996</v>
      </c>
      <c r="R1212" s="9">
        <v>4.9727759999999996</v>
      </c>
      <c r="S1212" s="9" t="s">
        <v>1157</v>
      </c>
      <c r="T1212" s="9">
        <v>2201.0112370000002</v>
      </c>
      <c r="U1212" s="9">
        <v>351533.75183199998</v>
      </c>
      <c r="V1212" t="s">
        <v>932</v>
      </c>
    </row>
    <row r="1213" spans="1:22" x14ac:dyDescent="0.25">
      <c r="A1213" s="70" t="e">
        <f>VLOOKUP(B1213,'Lake Assessments'!$D$2:$E$52,2,0)</f>
        <v>#N/A</v>
      </c>
      <c r="B1213">
        <v>6012100</v>
      </c>
      <c r="C1213" t="s">
        <v>1735</v>
      </c>
      <c r="D1213" t="s">
        <v>878</v>
      </c>
      <c r="E1213" s="107">
        <v>38874</v>
      </c>
      <c r="F1213" s="9">
        <v>2</v>
      </c>
      <c r="G1213" s="9">
        <v>6.3639609999999998</v>
      </c>
      <c r="H1213" s="9">
        <v>-60</v>
      </c>
      <c r="I1213" s="9">
        <v>-20.450486999999999</v>
      </c>
      <c r="J1213" s="9">
        <v>2</v>
      </c>
      <c r="K1213" s="9">
        <v>2</v>
      </c>
      <c r="L1213" s="9">
        <v>6</v>
      </c>
      <c r="M1213" s="9">
        <v>6.3639609999999998</v>
      </c>
      <c r="N1213" s="9">
        <v>10.614456000000001</v>
      </c>
      <c r="O1213" s="9">
        <v>-60</v>
      </c>
      <c r="P1213" s="9">
        <v>20</v>
      </c>
      <c r="Q1213" s="9">
        <v>-20.450486999999999</v>
      </c>
      <c r="R1213" s="9">
        <v>32.680694000000003</v>
      </c>
      <c r="S1213" s="9" t="s">
        <v>1157</v>
      </c>
      <c r="T1213" s="9">
        <v>2198.8391259999999</v>
      </c>
      <c r="U1213" s="9">
        <v>179702.587979</v>
      </c>
      <c r="V1213" t="s">
        <v>932</v>
      </c>
    </row>
    <row r="1214" spans="1:22" x14ac:dyDescent="0.25">
      <c r="A1214" s="70" t="e">
        <f>VLOOKUP(B1214,'Lake Assessments'!$D$2:$E$52,2,0)</f>
        <v>#N/A</v>
      </c>
      <c r="B1214">
        <v>6023800</v>
      </c>
      <c r="C1214" t="s">
        <v>879</v>
      </c>
      <c r="D1214" t="s">
        <v>878</v>
      </c>
      <c r="E1214" s="107">
        <v>41530</v>
      </c>
      <c r="F1214" s="9">
        <v>4</v>
      </c>
      <c r="G1214" s="9">
        <v>7.5</v>
      </c>
      <c r="H1214" s="9">
        <v>0</v>
      </c>
      <c r="I1214" s="9">
        <v>-2.5974029999999999</v>
      </c>
      <c r="J1214" s="9">
        <v>1</v>
      </c>
      <c r="K1214" s="9">
        <v>4</v>
      </c>
      <c r="L1214" s="9">
        <v>4</v>
      </c>
      <c r="M1214" s="9">
        <v>7.5</v>
      </c>
      <c r="N1214" s="9">
        <v>7.5</v>
      </c>
      <c r="O1214" s="9">
        <v>0</v>
      </c>
      <c r="P1214" s="9">
        <v>0</v>
      </c>
      <c r="Q1214" s="9">
        <v>-2.5974029999999999</v>
      </c>
      <c r="R1214" s="9">
        <v>-2.5974029999999999</v>
      </c>
      <c r="S1214" s="9" t="s">
        <v>1157</v>
      </c>
      <c r="T1214" s="9">
        <v>1866.7208000000001</v>
      </c>
      <c r="U1214" s="9">
        <v>194506.70910000001</v>
      </c>
      <c r="V1214" t="s">
        <v>935</v>
      </c>
    </row>
    <row r="1215" spans="1:22" x14ac:dyDescent="0.25">
      <c r="A1215" s="70" t="e">
        <f>VLOOKUP(B1215,'Lake Assessments'!$D$2:$E$52,2,0)</f>
        <v>#N/A</v>
      </c>
      <c r="B1215">
        <v>26020700</v>
      </c>
      <c r="C1215" t="s">
        <v>1736</v>
      </c>
      <c r="D1215" t="s">
        <v>878</v>
      </c>
      <c r="E1215" s="107">
        <v>39255</v>
      </c>
      <c r="F1215" s="9">
        <v>5</v>
      </c>
      <c r="G1215" s="9">
        <v>10.733126</v>
      </c>
      <c r="H1215" s="9">
        <v>25</v>
      </c>
      <c r="I1215" s="9">
        <v>39.391250999999997</v>
      </c>
      <c r="J1215" s="9">
        <v>1</v>
      </c>
      <c r="K1215" s="9">
        <v>5</v>
      </c>
      <c r="L1215" s="9">
        <v>5</v>
      </c>
      <c r="M1215" s="9">
        <v>10.733126</v>
      </c>
      <c r="N1215" s="9">
        <v>10.733126</v>
      </c>
      <c r="O1215" s="9">
        <v>25</v>
      </c>
      <c r="P1215" s="9">
        <v>25</v>
      </c>
      <c r="Q1215" s="9">
        <v>39.391250999999997</v>
      </c>
      <c r="R1215" s="9">
        <v>39.391250999999997</v>
      </c>
      <c r="S1215" s="9" t="s">
        <v>1157</v>
      </c>
      <c r="T1215" s="9">
        <v>4848.8588820000004</v>
      </c>
      <c r="U1215" s="9">
        <v>467801.40718500002</v>
      </c>
      <c r="V1215" t="s">
        <v>935</v>
      </c>
    </row>
    <row r="1216" spans="1:22" x14ac:dyDescent="0.25">
      <c r="A1216" s="70" t="e">
        <f>VLOOKUP(B1216,'Lake Assessments'!$D$2:$E$52,2,0)</f>
        <v>#N/A</v>
      </c>
      <c r="B1216">
        <v>6027800</v>
      </c>
      <c r="C1216" t="s">
        <v>879</v>
      </c>
      <c r="D1216" t="s">
        <v>878</v>
      </c>
      <c r="E1216" s="107">
        <v>40766</v>
      </c>
      <c r="F1216" s="9">
        <v>5</v>
      </c>
      <c r="G1216" s="9">
        <v>10.733126</v>
      </c>
      <c r="H1216" s="9">
        <v>25</v>
      </c>
      <c r="I1216" s="9">
        <v>39.391250999999997</v>
      </c>
      <c r="J1216" s="9">
        <v>1</v>
      </c>
      <c r="K1216" s="9">
        <v>5</v>
      </c>
      <c r="L1216" s="9">
        <v>5</v>
      </c>
      <c r="M1216" s="9">
        <v>10.733126</v>
      </c>
      <c r="N1216" s="9">
        <v>10.733126</v>
      </c>
      <c r="O1216" s="9">
        <v>25</v>
      </c>
      <c r="P1216" s="9">
        <v>25</v>
      </c>
      <c r="Q1216" s="9">
        <v>39.391250999999997</v>
      </c>
      <c r="R1216" s="9">
        <v>39.391250999999997</v>
      </c>
      <c r="S1216" s="9" t="s">
        <v>1157</v>
      </c>
      <c r="T1216" s="9">
        <v>7327.0494209999997</v>
      </c>
      <c r="U1216" s="9">
        <v>607070.98892499995</v>
      </c>
      <c r="V1216" t="s">
        <v>935</v>
      </c>
    </row>
    <row r="1217" spans="1:22" x14ac:dyDescent="0.25">
      <c r="A1217" s="70" t="e">
        <f>VLOOKUP(B1217,'Lake Assessments'!$D$2:$E$52,2,0)</f>
        <v>#N/A</v>
      </c>
      <c r="B1217">
        <v>76014900</v>
      </c>
      <c r="C1217" t="s">
        <v>1737</v>
      </c>
      <c r="D1217" t="s">
        <v>878</v>
      </c>
      <c r="E1217" s="107">
        <v>40037</v>
      </c>
      <c r="F1217" s="9">
        <v>0</v>
      </c>
      <c r="G1217" s="9">
        <v>0</v>
      </c>
      <c r="H1217" s="9">
        <v>-100</v>
      </c>
      <c r="I1217" s="9">
        <v>-100</v>
      </c>
      <c r="J1217" s="9">
        <v>1</v>
      </c>
      <c r="K1217" s="9">
        <v>0</v>
      </c>
      <c r="L1217" s="9">
        <v>0</v>
      </c>
      <c r="M1217" s="9">
        <v>0</v>
      </c>
      <c r="N1217" s="9">
        <v>0</v>
      </c>
      <c r="O1217" s="9">
        <v>-100</v>
      </c>
      <c r="P1217" s="9">
        <v>-100</v>
      </c>
      <c r="Q1217" s="9">
        <v>-100</v>
      </c>
      <c r="R1217" s="9">
        <v>-100</v>
      </c>
      <c r="S1217" s="9" t="s">
        <v>1157</v>
      </c>
      <c r="T1217" s="9">
        <v>4219.1885119999997</v>
      </c>
      <c r="U1217" s="9">
        <v>950570.93207400001</v>
      </c>
      <c r="V1217" t="s">
        <v>932</v>
      </c>
    </row>
    <row r="1218" spans="1:22" x14ac:dyDescent="0.25">
      <c r="A1218" s="70" t="e">
        <f>VLOOKUP(B1218,'Lake Assessments'!$D$2:$E$52,2,0)</f>
        <v>#N/A</v>
      </c>
      <c r="B1218">
        <v>75036500</v>
      </c>
      <c r="C1218" t="s">
        <v>879</v>
      </c>
      <c r="D1218" t="s">
        <v>878</v>
      </c>
      <c r="E1218" s="107">
        <v>41100</v>
      </c>
      <c r="F1218" s="9">
        <v>6</v>
      </c>
      <c r="G1218" s="9">
        <v>13.472194</v>
      </c>
      <c r="H1218" s="9">
        <v>50</v>
      </c>
      <c r="I1218" s="9">
        <v>74.963553000000005</v>
      </c>
      <c r="J1218" s="9">
        <v>2</v>
      </c>
      <c r="K1218" s="9">
        <v>5</v>
      </c>
      <c r="L1218" s="9">
        <v>6</v>
      </c>
      <c r="M1218" s="9">
        <v>12.074767</v>
      </c>
      <c r="N1218" s="9">
        <v>13.472194</v>
      </c>
      <c r="O1218" s="9">
        <v>25</v>
      </c>
      <c r="P1218" s="9">
        <v>50</v>
      </c>
      <c r="Q1218" s="9">
        <v>56.815156999999999</v>
      </c>
      <c r="R1218" s="9">
        <v>74.963553000000005</v>
      </c>
      <c r="S1218" s="9" t="s">
        <v>1157</v>
      </c>
      <c r="T1218" s="9">
        <v>961.71144400000003</v>
      </c>
      <c r="U1218" s="9">
        <v>39268.919090000003</v>
      </c>
      <c r="V1218" t="s">
        <v>935</v>
      </c>
    </row>
    <row r="1219" spans="1:22" x14ac:dyDescent="0.25">
      <c r="A1219" s="70" t="e">
        <f>VLOOKUP(B1219,'Lake Assessments'!$D$2:$E$52,2,0)</f>
        <v>#N/A</v>
      </c>
      <c r="B1219">
        <v>26019400</v>
      </c>
      <c r="C1219" t="s">
        <v>1370</v>
      </c>
      <c r="D1219" t="s">
        <v>878</v>
      </c>
      <c r="E1219" s="107">
        <v>41093</v>
      </c>
      <c r="F1219" s="9">
        <v>3</v>
      </c>
      <c r="G1219" s="9">
        <v>8.0829039999999992</v>
      </c>
      <c r="H1219" s="9">
        <v>-25</v>
      </c>
      <c r="I1219" s="9">
        <v>4.9727759999999996</v>
      </c>
      <c r="J1219" s="9">
        <v>3</v>
      </c>
      <c r="K1219" s="9">
        <v>3</v>
      </c>
      <c r="L1219" s="9">
        <v>8</v>
      </c>
      <c r="M1219" s="9">
        <v>8.0829039999999992</v>
      </c>
      <c r="N1219" s="9">
        <v>15.909903</v>
      </c>
      <c r="O1219" s="9">
        <v>-25</v>
      </c>
      <c r="P1219" s="9">
        <v>100</v>
      </c>
      <c r="Q1219" s="9">
        <v>4.9727759999999996</v>
      </c>
      <c r="R1219" s="9">
        <v>106.622111</v>
      </c>
      <c r="S1219" s="9" t="s">
        <v>1157</v>
      </c>
      <c r="T1219" s="9">
        <v>5720.1211800000001</v>
      </c>
      <c r="U1219" s="9">
        <v>1138154.8702700001</v>
      </c>
      <c r="V1219" t="s">
        <v>932</v>
      </c>
    </row>
    <row r="1220" spans="1:22" x14ac:dyDescent="0.25">
      <c r="A1220" s="70" t="e">
        <f>VLOOKUP(B1220,'Lake Assessments'!$D$2:$E$52,2,0)</f>
        <v>#N/A</v>
      </c>
      <c r="B1220">
        <v>78000500</v>
      </c>
      <c r="C1220" t="s">
        <v>879</v>
      </c>
      <c r="D1220" t="s">
        <v>878</v>
      </c>
      <c r="E1220" s="107">
        <v>41123</v>
      </c>
      <c r="F1220" s="9">
        <v>0</v>
      </c>
      <c r="G1220" s="9">
        <v>0</v>
      </c>
      <c r="H1220" s="9">
        <v>-100</v>
      </c>
      <c r="I1220" s="9">
        <v>-100</v>
      </c>
      <c r="J1220" s="9">
        <v>1</v>
      </c>
      <c r="K1220" s="9">
        <v>0</v>
      </c>
      <c r="L1220" s="9">
        <v>0</v>
      </c>
      <c r="M1220" s="9">
        <v>0</v>
      </c>
      <c r="N1220" s="9">
        <v>0</v>
      </c>
      <c r="O1220" s="9">
        <v>-100</v>
      </c>
      <c r="P1220" s="9">
        <v>-100</v>
      </c>
      <c r="Q1220" s="9">
        <v>-100</v>
      </c>
      <c r="R1220" s="9">
        <v>-100</v>
      </c>
      <c r="S1220" s="9" t="s">
        <v>1157</v>
      </c>
      <c r="T1220" s="9">
        <v>1456.834648</v>
      </c>
      <c r="U1220" s="9">
        <v>159749.682218</v>
      </c>
      <c r="V1220" t="s">
        <v>932</v>
      </c>
    </row>
    <row r="1221" spans="1:22" x14ac:dyDescent="0.25">
      <c r="A1221" s="70" t="e">
        <f>VLOOKUP(B1221,'Lake Assessments'!$D$2:$E$52,2,0)</f>
        <v>#N/A</v>
      </c>
      <c r="B1221">
        <v>6004800</v>
      </c>
      <c r="C1221" t="s">
        <v>879</v>
      </c>
      <c r="D1221" t="s">
        <v>878</v>
      </c>
      <c r="E1221" s="107">
        <v>40380</v>
      </c>
      <c r="F1221" s="9">
        <v>4</v>
      </c>
      <c r="G1221" s="9">
        <v>10.5</v>
      </c>
      <c r="H1221" s="9">
        <v>0</v>
      </c>
      <c r="I1221" s="9">
        <v>36.363636</v>
      </c>
      <c r="J1221" s="9">
        <v>1</v>
      </c>
      <c r="K1221" s="9">
        <v>4</v>
      </c>
      <c r="L1221" s="9">
        <v>4</v>
      </c>
      <c r="M1221" s="9">
        <v>10.5</v>
      </c>
      <c r="N1221" s="9">
        <v>10.5</v>
      </c>
      <c r="O1221" s="9">
        <v>0</v>
      </c>
      <c r="P1221" s="9">
        <v>0</v>
      </c>
      <c r="Q1221" s="9">
        <v>36.363636</v>
      </c>
      <c r="R1221" s="9">
        <v>36.363636</v>
      </c>
      <c r="S1221" s="9" t="s">
        <v>1157</v>
      </c>
      <c r="T1221" s="9">
        <v>2624.9061889999998</v>
      </c>
      <c r="U1221" s="9">
        <v>214425.319938</v>
      </c>
      <c r="V1221" t="s">
        <v>935</v>
      </c>
    </row>
    <row r="1222" spans="1:22" x14ac:dyDescent="0.25">
      <c r="A1222" s="70" t="e">
        <f>VLOOKUP(B1222,'Lake Assessments'!$D$2:$E$52,2,0)</f>
        <v>#N/A</v>
      </c>
      <c r="B1222">
        <v>6011500</v>
      </c>
      <c r="C1222" t="s">
        <v>1739</v>
      </c>
      <c r="D1222" t="s">
        <v>941</v>
      </c>
      <c r="E1222" s="107">
        <v>40029</v>
      </c>
      <c r="F1222" s="9">
        <v>1</v>
      </c>
      <c r="G1222" s="9">
        <v>6</v>
      </c>
      <c r="H1222" s="9">
        <v>-75</v>
      </c>
      <c r="I1222" s="9">
        <v>-22.077922000000001</v>
      </c>
      <c r="J1222" s="9">
        <v>1</v>
      </c>
      <c r="K1222" s="9">
        <v>1</v>
      </c>
      <c r="L1222" s="9">
        <v>1</v>
      </c>
      <c r="M1222" s="9">
        <v>6</v>
      </c>
      <c r="N1222" s="9">
        <v>6</v>
      </c>
      <c r="O1222" s="9">
        <v>-75</v>
      </c>
      <c r="P1222" s="9">
        <v>-75</v>
      </c>
      <c r="Q1222" s="9">
        <v>-22.077922000000001</v>
      </c>
      <c r="R1222" s="9">
        <v>-22.077922000000001</v>
      </c>
      <c r="S1222" s="9" t="s">
        <v>1157</v>
      </c>
      <c r="T1222" s="9">
        <v>2715.5034900000001</v>
      </c>
      <c r="U1222" s="9">
        <v>299155.53997400001</v>
      </c>
      <c r="V1222" t="s">
        <v>932</v>
      </c>
    </row>
    <row r="1223" spans="1:22" x14ac:dyDescent="0.25">
      <c r="A1223" s="70" t="e">
        <f>VLOOKUP(B1223,'Lake Assessments'!$D$2:$E$52,2,0)</f>
        <v>#N/A</v>
      </c>
      <c r="B1223">
        <v>26034400</v>
      </c>
      <c r="C1223" t="s">
        <v>879</v>
      </c>
      <c r="D1223" t="s">
        <v>878</v>
      </c>
      <c r="E1223" s="107">
        <v>41116</v>
      </c>
      <c r="F1223" s="9">
        <v>3</v>
      </c>
      <c r="G1223" s="9">
        <v>10.392305</v>
      </c>
      <c r="H1223" s="9">
        <v>-25</v>
      </c>
      <c r="I1223" s="9">
        <v>34.964998000000001</v>
      </c>
      <c r="J1223" s="9">
        <v>1</v>
      </c>
      <c r="K1223" s="9">
        <v>3</v>
      </c>
      <c r="L1223" s="9">
        <v>3</v>
      </c>
      <c r="M1223" s="9">
        <v>10.392305</v>
      </c>
      <c r="N1223" s="9">
        <v>10.392305</v>
      </c>
      <c r="O1223" s="9">
        <v>-25</v>
      </c>
      <c r="P1223" s="9">
        <v>-25</v>
      </c>
      <c r="Q1223" s="9">
        <v>34.964998000000001</v>
      </c>
      <c r="R1223" s="9">
        <v>34.964998000000001</v>
      </c>
      <c r="S1223" s="9" t="s">
        <v>1157</v>
      </c>
      <c r="T1223" s="9">
        <v>1463.70371</v>
      </c>
      <c r="U1223" s="9">
        <v>120372.544285</v>
      </c>
      <c r="V1223" t="s">
        <v>932</v>
      </c>
    </row>
    <row r="1224" spans="1:22" x14ac:dyDescent="0.25">
      <c r="A1224" s="70" t="e">
        <f>VLOOKUP(B1224,'Lake Assessments'!$D$2:$E$52,2,0)</f>
        <v>#N/A</v>
      </c>
      <c r="B1224">
        <v>6004400</v>
      </c>
      <c r="C1224" t="s">
        <v>1740</v>
      </c>
      <c r="D1224" t="s">
        <v>878</v>
      </c>
      <c r="E1224" s="107">
        <v>40351</v>
      </c>
      <c r="F1224" s="9">
        <v>6</v>
      </c>
      <c r="G1224" s="9">
        <v>13.880442</v>
      </c>
      <c r="H1224" s="9">
        <v>50</v>
      </c>
      <c r="I1224" s="9">
        <v>80.265478999999999</v>
      </c>
      <c r="J1224" s="9">
        <v>2</v>
      </c>
      <c r="K1224" s="9">
        <v>4</v>
      </c>
      <c r="L1224" s="9">
        <v>6</v>
      </c>
      <c r="M1224" s="9">
        <v>8</v>
      </c>
      <c r="N1224" s="9">
        <v>13.880442</v>
      </c>
      <c r="O1224" s="9">
        <v>0</v>
      </c>
      <c r="P1224" s="9">
        <v>50</v>
      </c>
      <c r="Q1224" s="9">
        <v>3.8961039999999998</v>
      </c>
      <c r="R1224" s="9">
        <v>80.265478999999999</v>
      </c>
      <c r="S1224" s="9" t="s">
        <v>1157</v>
      </c>
      <c r="T1224" s="9">
        <v>2912.4904259999998</v>
      </c>
      <c r="U1224" s="9">
        <v>200919.60351700001</v>
      </c>
      <c r="V1224" t="s">
        <v>935</v>
      </c>
    </row>
    <row r="1225" spans="1:22" x14ac:dyDescent="0.25">
      <c r="A1225" s="70" t="e">
        <f>VLOOKUP(B1225,'Lake Assessments'!$D$2:$E$52,2,0)</f>
        <v>#N/A</v>
      </c>
      <c r="B1225">
        <v>6010200</v>
      </c>
      <c r="C1225" t="s">
        <v>1741</v>
      </c>
      <c r="D1225" t="s">
        <v>878</v>
      </c>
      <c r="E1225" s="107">
        <v>40021</v>
      </c>
      <c r="F1225" s="9">
        <v>2</v>
      </c>
      <c r="G1225" s="9">
        <v>5.656854</v>
      </c>
      <c r="H1225" s="9">
        <v>-50</v>
      </c>
      <c r="I1225" s="9">
        <v>-26.53436</v>
      </c>
      <c r="J1225" s="9">
        <v>1</v>
      </c>
      <c r="K1225" s="9">
        <v>2</v>
      </c>
      <c r="L1225" s="9">
        <v>2</v>
      </c>
      <c r="M1225" s="9">
        <v>5.656854</v>
      </c>
      <c r="N1225" s="9">
        <v>5.656854</v>
      </c>
      <c r="O1225" s="9">
        <v>-50</v>
      </c>
      <c r="P1225" s="9">
        <v>-50</v>
      </c>
      <c r="Q1225" s="9">
        <v>-26.53436</v>
      </c>
      <c r="R1225" s="9">
        <v>-26.53436</v>
      </c>
      <c r="S1225" s="9" t="s">
        <v>1157</v>
      </c>
      <c r="T1225" s="9">
        <v>17111.190927</v>
      </c>
      <c r="U1225" s="9">
        <v>2507766.061038</v>
      </c>
      <c r="V1225" t="s">
        <v>932</v>
      </c>
    </row>
    <row r="1226" spans="1:22" x14ac:dyDescent="0.25">
      <c r="A1226" s="70" t="e">
        <f>VLOOKUP(B1226,'Lake Assessments'!$D$2:$E$52,2,0)</f>
        <v>#N/A</v>
      </c>
      <c r="B1226">
        <v>6005400</v>
      </c>
      <c r="C1226" t="s">
        <v>1742</v>
      </c>
      <c r="D1226" t="s">
        <v>941</v>
      </c>
      <c r="E1226" s="107">
        <v>40030</v>
      </c>
      <c r="F1226" s="9">
        <v>2</v>
      </c>
      <c r="G1226" s="9">
        <v>4.2426409999999999</v>
      </c>
      <c r="H1226" s="9">
        <v>-50</v>
      </c>
      <c r="I1226" s="9">
        <v>-44.900770000000001</v>
      </c>
      <c r="J1226" s="9">
        <v>2</v>
      </c>
      <c r="K1226" s="9">
        <v>2</v>
      </c>
      <c r="L1226" s="9">
        <v>3</v>
      </c>
      <c r="M1226" s="9">
        <v>4.2426409999999999</v>
      </c>
      <c r="N1226" s="9">
        <v>9.2376039999999993</v>
      </c>
      <c r="O1226" s="9">
        <v>-50</v>
      </c>
      <c r="P1226" s="9">
        <v>-25</v>
      </c>
      <c r="Q1226" s="9">
        <v>-44.900770000000001</v>
      </c>
      <c r="R1226" s="9">
        <v>19.968886999999999</v>
      </c>
      <c r="S1226" s="9" t="s">
        <v>1157</v>
      </c>
      <c r="T1226" s="9">
        <v>8349.0047479999994</v>
      </c>
      <c r="U1226" s="9">
        <v>819862.37318200001</v>
      </c>
      <c r="V1226" t="s">
        <v>932</v>
      </c>
    </row>
    <row r="1227" spans="1:22" x14ac:dyDescent="0.25">
      <c r="A1227" s="70" t="e">
        <f>VLOOKUP(B1227,'Lake Assessments'!$D$2:$E$52,2,0)</f>
        <v>#N/A</v>
      </c>
      <c r="B1227">
        <v>6013800</v>
      </c>
      <c r="C1227" t="s">
        <v>1743</v>
      </c>
      <c r="D1227" t="s">
        <v>878</v>
      </c>
      <c r="E1227" s="107">
        <v>37081</v>
      </c>
      <c r="F1227" s="9">
        <v>4</v>
      </c>
      <c r="G1227" s="9">
        <v>9.5</v>
      </c>
      <c r="H1227" s="9">
        <v>0</v>
      </c>
      <c r="I1227" s="9">
        <v>23.376622999999999</v>
      </c>
      <c r="J1227" s="9">
        <v>1</v>
      </c>
      <c r="K1227" s="9">
        <v>4</v>
      </c>
      <c r="L1227" s="9">
        <v>4</v>
      </c>
      <c r="M1227" s="9">
        <v>9.5</v>
      </c>
      <c r="N1227" s="9">
        <v>9.5</v>
      </c>
      <c r="O1227" s="9">
        <v>0</v>
      </c>
      <c r="P1227" s="9">
        <v>0</v>
      </c>
      <c r="Q1227" s="9">
        <v>23.376622999999999</v>
      </c>
      <c r="R1227" s="9">
        <v>23.376622999999999</v>
      </c>
      <c r="S1227" s="9" t="s">
        <v>1157</v>
      </c>
      <c r="T1227" s="9">
        <v>4934.41597</v>
      </c>
      <c r="U1227" s="9">
        <v>1767058.1924320001</v>
      </c>
      <c r="V1227" t="s">
        <v>935</v>
      </c>
    </row>
    <row r="1228" spans="1:22" x14ac:dyDescent="0.25">
      <c r="A1228" s="70" t="e">
        <f>VLOOKUP(B1228,'Lake Assessments'!$D$2:$E$52,2,0)</f>
        <v>#N/A</v>
      </c>
      <c r="B1228">
        <v>6011600</v>
      </c>
      <c r="C1228" t="s">
        <v>1744</v>
      </c>
      <c r="D1228" t="s">
        <v>878</v>
      </c>
      <c r="E1228" s="107">
        <v>40029</v>
      </c>
      <c r="F1228" s="9">
        <v>1</v>
      </c>
      <c r="G1228" s="9">
        <v>3</v>
      </c>
      <c r="H1228" s="9">
        <v>-75</v>
      </c>
      <c r="I1228" s="9">
        <v>-61.038961</v>
      </c>
      <c r="J1228" s="9">
        <v>1</v>
      </c>
      <c r="K1228" s="9">
        <v>1</v>
      </c>
      <c r="L1228" s="9">
        <v>1</v>
      </c>
      <c r="M1228" s="9">
        <v>3</v>
      </c>
      <c r="N1228" s="9">
        <v>3</v>
      </c>
      <c r="O1228" s="9">
        <v>-75</v>
      </c>
      <c r="P1228" s="9">
        <v>-75</v>
      </c>
      <c r="Q1228" s="9">
        <v>-61.038961</v>
      </c>
      <c r="R1228" s="9">
        <v>-61.038961</v>
      </c>
      <c r="S1228" s="9" t="s">
        <v>1157</v>
      </c>
      <c r="T1228" s="9">
        <v>4228.1437139999998</v>
      </c>
      <c r="U1228" s="9">
        <v>1005963.043854</v>
      </c>
      <c r="V1228" t="s">
        <v>932</v>
      </c>
    </row>
    <row r="1229" spans="1:22" x14ac:dyDescent="0.25">
      <c r="A1229" s="70" t="e">
        <f>VLOOKUP(B1229,'Lake Assessments'!$D$2:$E$52,2,0)</f>
        <v>#N/A</v>
      </c>
      <c r="B1229">
        <v>6005300</v>
      </c>
      <c r="C1229" t="s">
        <v>879</v>
      </c>
      <c r="D1229" t="s">
        <v>878</v>
      </c>
      <c r="E1229" s="107">
        <v>38932</v>
      </c>
      <c r="F1229" s="9">
        <v>5</v>
      </c>
      <c r="G1229" s="9">
        <v>10.733126</v>
      </c>
      <c r="H1229" s="9">
        <v>25</v>
      </c>
      <c r="I1229" s="9">
        <v>39.391250999999997</v>
      </c>
      <c r="J1229" s="9">
        <v>1</v>
      </c>
      <c r="K1229" s="9">
        <v>5</v>
      </c>
      <c r="L1229" s="9">
        <v>5</v>
      </c>
      <c r="M1229" s="9">
        <v>10.733126</v>
      </c>
      <c r="N1229" s="9">
        <v>10.733126</v>
      </c>
      <c r="O1229" s="9">
        <v>25</v>
      </c>
      <c r="P1229" s="9">
        <v>25</v>
      </c>
      <c r="Q1229" s="9">
        <v>39.391250999999997</v>
      </c>
      <c r="R1229" s="9">
        <v>39.391250999999997</v>
      </c>
      <c r="S1229" s="9" t="s">
        <v>1157</v>
      </c>
      <c r="T1229" s="9">
        <v>4905.3740360000002</v>
      </c>
      <c r="U1229" s="9">
        <v>379299.41303200001</v>
      </c>
      <c r="V1229" t="s">
        <v>935</v>
      </c>
    </row>
    <row r="1230" spans="1:22" x14ac:dyDescent="0.25">
      <c r="A1230" s="70" t="e">
        <f>VLOOKUP(B1230,'Lake Assessments'!$D$2:$E$52,2,0)</f>
        <v>#N/A</v>
      </c>
      <c r="B1230">
        <v>6010100</v>
      </c>
      <c r="C1230" t="s">
        <v>1235</v>
      </c>
      <c r="D1230" t="s">
        <v>878</v>
      </c>
      <c r="E1230" s="107">
        <v>40023</v>
      </c>
      <c r="F1230" s="9">
        <v>0</v>
      </c>
      <c r="G1230" s="9">
        <v>0</v>
      </c>
      <c r="H1230" s="9">
        <v>-100</v>
      </c>
      <c r="I1230" s="9">
        <v>-100</v>
      </c>
      <c r="J1230" s="9">
        <v>2</v>
      </c>
      <c r="K1230" s="9">
        <v>0</v>
      </c>
      <c r="L1230" s="9">
        <v>0</v>
      </c>
      <c r="M1230" s="9">
        <v>0</v>
      </c>
      <c r="N1230" s="9">
        <v>0</v>
      </c>
      <c r="O1230" s="9">
        <v>-100</v>
      </c>
      <c r="P1230" s="9">
        <v>-100</v>
      </c>
      <c r="Q1230" s="9">
        <v>-100</v>
      </c>
      <c r="R1230" s="9">
        <v>-100</v>
      </c>
      <c r="S1230" s="9" t="s">
        <v>1157</v>
      </c>
      <c r="T1230" s="9">
        <v>3354.3493090000002</v>
      </c>
      <c r="U1230" s="9">
        <v>397678.45136800001</v>
      </c>
      <c r="V1230" t="s">
        <v>932</v>
      </c>
    </row>
    <row r="1231" spans="1:22" x14ac:dyDescent="0.25">
      <c r="A1231" s="70" t="e">
        <f>VLOOKUP(B1231,'Lake Assessments'!$D$2:$E$52,2,0)</f>
        <v>#N/A</v>
      </c>
      <c r="B1231">
        <v>6013300</v>
      </c>
      <c r="C1231" t="s">
        <v>879</v>
      </c>
      <c r="D1231" t="s">
        <v>878</v>
      </c>
      <c r="E1231" s="107">
        <v>40038</v>
      </c>
      <c r="F1231" s="9">
        <v>1</v>
      </c>
      <c r="G1231" s="9">
        <v>3</v>
      </c>
      <c r="H1231" s="9">
        <v>-75</v>
      </c>
      <c r="I1231" s="9">
        <v>-61.038961</v>
      </c>
      <c r="J1231" s="9">
        <v>1</v>
      </c>
      <c r="K1231" s="9">
        <v>1</v>
      </c>
      <c r="L1231" s="9">
        <v>1</v>
      </c>
      <c r="M1231" s="9">
        <v>3</v>
      </c>
      <c r="N1231" s="9">
        <v>3</v>
      </c>
      <c r="O1231" s="9">
        <v>-75</v>
      </c>
      <c r="P1231" s="9">
        <v>-75</v>
      </c>
      <c r="Q1231" s="9">
        <v>-61.038961</v>
      </c>
      <c r="R1231" s="9">
        <v>-61.038961</v>
      </c>
      <c r="S1231" s="9" t="s">
        <v>1157</v>
      </c>
      <c r="T1231" s="9">
        <v>2774.5953060000002</v>
      </c>
      <c r="U1231" s="9">
        <v>321186.48950700002</v>
      </c>
      <c r="V1231" t="s">
        <v>932</v>
      </c>
    </row>
    <row r="1232" spans="1:22" x14ac:dyDescent="0.25">
      <c r="A1232" s="70" t="e">
        <f>VLOOKUP(B1232,'Lake Assessments'!$D$2:$E$52,2,0)</f>
        <v>#N/A</v>
      </c>
      <c r="B1232">
        <v>76016000</v>
      </c>
      <c r="C1232" t="s">
        <v>1745</v>
      </c>
      <c r="D1232" t="s">
        <v>878</v>
      </c>
      <c r="E1232" s="107">
        <v>38618</v>
      </c>
      <c r="F1232" s="9">
        <v>5</v>
      </c>
      <c r="G1232" s="9">
        <v>10.733126</v>
      </c>
      <c r="H1232" s="9">
        <v>25</v>
      </c>
      <c r="I1232" s="9">
        <v>39.391250999999997</v>
      </c>
      <c r="J1232" s="9">
        <v>1</v>
      </c>
      <c r="K1232" s="9">
        <v>5</v>
      </c>
      <c r="L1232" s="9">
        <v>5</v>
      </c>
      <c r="M1232" s="9">
        <v>10.733126</v>
      </c>
      <c r="N1232" s="9">
        <v>10.733126</v>
      </c>
      <c r="O1232" s="9">
        <v>25</v>
      </c>
      <c r="P1232" s="9">
        <v>25</v>
      </c>
      <c r="Q1232" s="9">
        <v>39.391250999999997</v>
      </c>
      <c r="R1232" s="9">
        <v>39.391250999999997</v>
      </c>
      <c r="S1232" s="9" t="s">
        <v>1157</v>
      </c>
      <c r="T1232" s="9">
        <v>8427.6392340000002</v>
      </c>
      <c r="U1232" s="9">
        <v>1116521.1980649999</v>
      </c>
      <c r="V1232" t="s">
        <v>935</v>
      </c>
    </row>
    <row r="1233" spans="1:22" x14ac:dyDescent="0.25">
      <c r="A1233" s="70" t="e">
        <f>VLOOKUP(B1233,'Lake Assessments'!$D$2:$E$52,2,0)</f>
        <v>#N/A</v>
      </c>
      <c r="B1233">
        <v>76016900</v>
      </c>
      <c r="C1233" t="s">
        <v>1746</v>
      </c>
      <c r="D1233" t="s">
        <v>878</v>
      </c>
      <c r="E1233" s="107">
        <v>40036</v>
      </c>
      <c r="F1233" s="9">
        <v>7</v>
      </c>
      <c r="G1233" s="9">
        <v>15.874508000000001</v>
      </c>
      <c r="H1233" s="9">
        <v>75</v>
      </c>
      <c r="I1233" s="9">
        <v>106.16244</v>
      </c>
      <c r="J1233" s="9">
        <v>3</v>
      </c>
      <c r="K1233" s="9">
        <v>3</v>
      </c>
      <c r="L1233" s="9">
        <v>7</v>
      </c>
      <c r="M1233" s="9">
        <v>5.7735029999999998</v>
      </c>
      <c r="N1233" s="9">
        <v>15.874508000000001</v>
      </c>
      <c r="O1233" s="9">
        <v>-25</v>
      </c>
      <c r="P1233" s="9">
        <v>75</v>
      </c>
      <c r="Q1233" s="9">
        <v>-17.52139</v>
      </c>
      <c r="R1233" s="9">
        <v>106.16244</v>
      </c>
      <c r="S1233" s="9" t="s">
        <v>1157</v>
      </c>
      <c r="T1233" s="9">
        <v>6579.4843069999997</v>
      </c>
      <c r="U1233" s="9">
        <v>1634100.160895</v>
      </c>
      <c r="V1233" t="s">
        <v>935</v>
      </c>
    </row>
    <row r="1234" spans="1:22" x14ac:dyDescent="0.25">
      <c r="A1234" s="70" t="e">
        <f>VLOOKUP(B1234,'Lake Assessments'!$D$2:$E$52,2,0)</f>
        <v>#N/A</v>
      </c>
      <c r="B1234">
        <v>6000200</v>
      </c>
      <c r="C1234" t="s">
        <v>1747</v>
      </c>
      <c r="D1234" t="s">
        <v>878</v>
      </c>
      <c r="E1234" s="107">
        <v>40749</v>
      </c>
      <c r="F1234" s="9">
        <v>3</v>
      </c>
      <c r="G1234" s="9">
        <v>10.392305</v>
      </c>
      <c r="H1234" s="9">
        <v>-25</v>
      </c>
      <c r="I1234" s="9">
        <v>34.964998000000001</v>
      </c>
      <c r="J1234" s="9">
        <v>9</v>
      </c>
      <c r="K1234" s="9">
        <v>2</v>
      </c>
      <c r="L1234" s="9">
        <v>12</v>
      </c>
      <c r="M1234" s="9">
        <v>4.2426409999999999</v>
      </c>
      <c r="N1234" s="9">
        <v>17.031832999999999</v>
      </c>
      <c r="O1234" s="9">
        <v>-50</v>
      </c>
      <c r="P1234" s="9">
        <v>200</v>
      </c>
      <c r="Q1234" s="9">
        <v>-44.900770000000001</v>
      </c>
      <c r="R1234" s="9">
        <v>121.19263599999999</v>
      </c>
      <c r="S1234" s="9" t="s">
        <v>1157</v>
      </c>
      <c r="T1234" s="9">
        <v>33533.759888000001</v>
      </c>
      <c r="U1234" s="9">
        <v>7973222.0985160004</v>
      </c>
      <c r="V1234" t="s">
        <v>932</v>
      </c>
    </row>
    <row r="1235" spans="1:22" x14ac:dyDescent="0.25">
      <c r="A1235" s="70" t="e">
        <f>VLOOKUP(B1235,'Lake Assessments'!$D$2:$E$52,2,0)</f>
        <v>#N/A</v>
      </c>
      <c r="B1235">
        <v>78000400</v>
      </c>
      <c r="C1235" t="s">
        <v>879</v>
      </c>
      <c r="D1235" t="s">
        <v>878</v>
      </c>
      <c r="E1235" s="107">
        <v>41122</v>
      </c>
      <c r="F1235" s="9">
        <v>1</v>
      </c>
      <c r="G1235" s="9">
        <v>3</v>
      </c>
      <c r="H1235" s="9">
        <v>-75</v>
      </c>
      <c r="I1235" s="9">
        <v>-61.038961</v>
      </c>
      <c r="J1235" s="9">
        <v>1</v>
      </c>
      <c r="K1235" s="9">
        <v>1</v>
      </c>
      <c r="L1235" s="9">
        <v>1</v>
      </c>
      <c r="M1235" s="9">
        <v>3</v>
      </c>
      <c r="N1235" s="9">
        <v>3</v>
      </c>
      <c r="O1235" s="9">
        <v>-75</v>
      </c>
      <c r="P1235" s="9">
        <v>-75</v>
      </c>
      <c r="Q1235" s="9">
        <v>-61.038961</v>
      </c>
      <c r="R1235" s="9">
        <v>-61.038961</v>
      </c>
      <c r="S1235" s="9" t="s">
        <v>1157</v>
      </c>
      <c r="T1235" s="9">
        <v>3841.5262469999998</v>
      </c>
      <c r="U1235" s="9">
        <v>311399.34283099999</v>
      </c>
      <c r="V1235" t="s">
        <v>932</v>
      </c>
    </row>
    <row r="1236" spans="1:22" x14ac:dyDescent="0.25">
      <c r="A1236" s="70" t="e">
        <f>VLOOKUP(B1236,'Lake Assessments'!$D$2:$E$52,2,0)</f>
        <v>#N/A</v>
      </c>
      <c r="B1236">
        <v>6010800</v>
      </c>
      <c r="C1236" t="s">
        <v>1748</v>
      </c>
      <c r="D1236" t="s">
        <v>878</v>
      </c>
      <c r="E1236" s="107">
        <v>38932</v>
      </c>
      <c r="F1236" s="9">
        <v>4</v>
      </c>
      <c r="G1236" s="9">
        <v>10</v>
      </c>
      <c r="H1236" s="9">
        <v>0</v>
      </c>
      <c r="I1236" s="9">
        <v>29.87013</v>
      </c>
      <c r="J1236" s="9">
        <v>1</v>
      </c>
      <c r="K1236" s="9">
        <v>4</v>
      </c>
      <c r="L1236" s="9">
        <v>4</v>
      </c>
      <c r="M1236" s="9">
        <v>10</v>
      </c>
      <c r="N1236" s="9">
        <v>10</v>
      </c>
      <c r="O1236" s="9">
        <v>0</v>
      </c>
      <c r="P1236" s="9">
        <v>0</v>
      </c>
      <c r="Q1236" s="9">
        <v>29.87013</v>
      </c>
      <c r="R1236" s="9">
        <v>29.87013</v>
      </c>
      <c r="S1236" s="9" t="s">
        <v>1157</v>
      </c>
      <c r="T1236" s="9">
        <v>1341.636651</v>
      </c>
      <c r="U1236" s="9">
        <v>116114.67004899999</v>
      </c>
      <c r="V1236" t="s">
        <v>935</v>
      </c>
    </row>
    <row r="1237" spans="1:22" x14ac:dyDescent="0.25">
      <c r="A1237" s="70" t="e">
        <f>VLOOKUP(B1237,'Lake Assessments'!$D$2:$E$52,2,0)</f>
        <v>#N/A</v>
      </c>
      <c r="B1237">
        <v>26020300</v>
      </c>
      <c r="C1237" t="s">
        <v>1666</v>
      </c>
      <c r="D1237" t="s">
        <v>878</v>
      </c>
      <c r="E1237" s="107">
        <v>39255</v>
      </c>
      <c r="F1237" s="9">
        <v>2</v>
      </c>
      <c r="G1237" s="9">
        <v>7.7781750000000001</v>
      </c>
      <c r="H1237" s="9">
        <v>-50</v>
      </c>
      <c r="I1237" s="9">
        <v>1.0152540000000001</v>
      </c>
      <c r="J1237" s="9">
        <v>2</v>
      </c>
      <c r="K1237" s="9">
        <v>2</v>
      </c>
      <c r="L1237" s="9">
        <v>3</v>
      </c>
      <c r="M1237" s="9">
        <v>6.3508529999999999</v>
      </c>
      <c r="N1237" s="9">
        <v>7.7781750000000001</v>
      </c>
      <c r="O1237" s="9">
        <v>-50</v>
      </c>
      <c r="P1237" s="9">
        <v>-25</v>
      </c>
      <c r="Q1237" s="9">
        <v>-17.52139</v>
      </c>
      <c r="R1237" s="9">
        <v>1.0152540000000001</v>
      </c>
      <c r="S1237" s="9" t="s">
        <v>1157</v>
      </c>
      <c r="T1237" s="9">
        <v>3254.8594579999999</v>
      </c>
      <c r="U1237" s="9">
        <v>503584.08960599999</v>
      </c>
      <c r="V1237" t="s">
        <v>932</v>
      </c>
    </row>
    <row r="1238" spans="1:22" x14ac:dyDescent="0.25">
      <c r="A1238" s="70" t="e">
        <f>VLOOKUP(B1238,'Lake Assessments'!$D$2:$E$52,2,0)</f>
        <v>#N/A</v>
      </c>
      <c r="B1238">
        <v>6010300</v>
      </c>
      <c r="C1238" t="s">
        <v>1251</v>
      </c>
      <c r="D1238" t="s">
        <v>878</v>
      </c>
      <c r="E1238" s="107">
        <v>40028</v>
      </c>
      <c r="F1238" s="9">
        <v>1</v>
      </c>
      <c r="G1238" s="9">
        <v>3</v>
      </c>
      <c r="H1238" s="9">
        <v>-75</v>
      </c>
      <c r="I1238" s="9">
        <v>-61.038961</v>
      </c>
      <c r="J1238" s="9">
        <v>1</v>
      </c>
      <c r="K1238" s="9">
        <v>1</v>
      </c>
      <c r="L1238" s="9">
        <v>1</v>
      </c>
      <c r="M1238" s="9">
        <v>3</v>
      </c>
      <c r="N1238" s="9">
        <v>3</v>
      </c>
      <c r="O1238" s="9">
        <v>-75</v>
      </c>
      <c r="P1238" s="9">
        <v>-75</v>
      </c>
      <c r="Q1238" s="9">
        <v>-61.038961</v>
      </c>
      <c r="R1238" s="9">
        <v>-61.038961</v>
      </c>
      <c r="S1238" s="9" t="s">
        <v>1157</v>
      </c>
      <c r="T1238" s="9">
        <v>4669.5344370000003</v>
      </c>
      <c r="U1238" s="9">
        <v>826236.29829800001</v>
      </c>
      <c r="V1238" t="s">
        <v>932</v>
      </c>
    </row>
    <row r="1239" spans="1:22" x14ac:dyDescent="0.25">
      <c r="A1239" s="70" t="e">
        <f>VLOOKUP(B1239,'Lake Assessments'!$D$2:$E$52,2,0)</f>
        <v>#N/A</v>
      </c>
      <c r="B1239">
        <v>6005000</v>
      </c>
      <c r="C1239" t="s">
        <v>1749</v>
      </c>
      <c r="D1239" t="s">
        <v>878</v>
      </c>
      <c r="E1239" s="107">
        <v>38594</v>
      </c>
      <c r="F1239" s="9">
        <v>4</v>
      </c>
      <c r="G1239" s="9">
        <v>9</v>
      </c>
      <c r="H1239" s="9">
        <v>0</v>
      </c>
      <c r="I1239" s="9">
        <v>16.883116999999999</v>
      </c>
      <c r="J1239" s="9">
        <v>1</v>
      </c>
      <c r="K1239" s="9">
        <v>4</v>
      </c>
      <c r="L1239" s="9">
        <v>4</v>
      </c>
      <c r="M1239" s="9">
        <v>9</v>
      </c>
      <c r="N1239" s="9">
        <v>9</v>
      </c>
      <c r="O1239" s="9">
        <v>0</v>
      </c>
      <c r="P1239" s="9">
        <v>0</v>
      </c>
      <c r="Q1239" s="9">
        <v>16.883116999999999</v>
      </c>
      <c r="R1239" s="9">
        <v>16.883116999999999</v>
      </c>
      <c r="S1239" s="9" t="s">
        <v>1157</v>
      </c>
      <c r="T1239" s="9">
        <v>12991.499922999999</v>
      </c>
      <c r="U1239" s="9">
        <v>1923324.7810589999</v>
      </c>
      <c r="V1239" t="s">
        <v>935</v>
      </c>
    </row>
    <row r="1240" spans="1:22" x14ac:dyDescent="0.25">
      <c r="A1240" s="70" t="e">
        <f>VLOOKUP(B1240,'Lake Assessments'!$D$2:$E$52,2,0)</f>
        <v>#N/A</v>
      </c>
      <c r="B1240">
        <v>6013500</v>
      </c>
      <c r="C1240" t="s">
        <v>1750</v>
      </c>
      <c r="D1240" t="s">
        <v>878</v>
      </c>
      <c r="E1240" s="107">
        <v>40039</v>
      </c>
      <c r="F1240" s="9">
        <v>6</v>
      </c>
      <c r="G1240" s="9">
        <v>12.655697</v>
      </c>
      <c r="H1240" s="9">
        <v>50</v>
      </c>
      <c r="I1240" s="9">
        <v>64.359701000000001</v>
      </c>
      <c r="J1240" s="9">
        <v>1</v>
      </c>
      <c r="K1240" s="9">
        <v>6</v>
      </c>
      <c r="L1240" s="9">
        <v>6</v>
      </c>
      <c r="M1240" s="9">
        <v>12.655697</v>
      </c>
      <c r="N1240" s="9">
        <v>12.655697</v>
      </c>
      <c r="O1240" s="9">
        <v>50</v>
      </c>
      <c r="P1240" s="9">
        <v>50</v>
      </c>
      <c r="Q1240" s="9">
        <v>64.359701000000001</v>
      </c>
      <c r="R1240" s="9">
        <v>64.359701000000001</v>
      </c>
      <c r="S1240" s="9" t="s">
        <v>1157</v>
      </c>
      <c r="T1240" s="9">
        <v>3894.511</v>
      </c>
      <c r="U1240" s="9">
        <v>572642.954853</v>
      </c>
      <c r="V1240" t="s">
        <v>935</v>
      </c>
    </row>
    <row r="1241" spans="1:22" x14ac:dyDescent="0.25">
      <c r="A1241" s="70" t="e">
        <f>VLOOKUP(B1241,'Lake Assessments'!$D$2:$E$52,2,0)</f>
        <v>#N/A</v>
      </c>
      <c r="B1241">
        <v>75027700</v>
      </c>
      <c r="C1241" t="s">
        <v>526</v>
      </c>
      <c r="D1241" t="s">
        <v>878</v>
      </c>
      <c r="E1241" s="107">
        <v>40380</v>
      </c>
      <c r="F1241" s="9">
        <v>3</v>
      </c>
      <c r="G1241" s="9">
        <v>8.0829039999999992</v>
      </c>
      <c r="H1241" s="9">
        <v>-25</v>
      </c>
      <c r="I1241" s="9">
        <v>4.9727759999999996</v>
      </c>
      <c r="J1241" s="9">
        <v>1</v>
      </c>
      <c r="K1241" s="9">
        <v>3</v>
      </c>
      <c r="L1241" s="9">
        <v>3</v>
      </c>
      <c r="M1241" s="9">
        <v>8.0829039999999992</v>
      </c>
      <c r="N1241" s="9">
        <v>8.0829039999999992</v>
      </c>
      <c r="O1241" s="9">
        <v>-25</v>
      </c>
      <c r="P1241" s="9">
        <v>-25</v>
      </c>
      <c r="Q1241" s="9">
        <v>4.9727759999999996</v>
      </c>
      <c r="R1241" s="9">
        <v>4.9727759999999996</v>
      </c>
      <c r="S1241" s="9" t="s">
        <v>1157</v>
      </c>
      <c r="T1241" s="9">
        <v>3165.9257809999999</v>
      </c>
      <c r="U1241" s="9">
        <v>689761.59495599999</v>
      </c>
      <c r="V1241" t="s">
        <v>932</v>
      </c>
    </row>
    <row r="1242" spans="1:22" x14ac:dyDescent="0.25">
      <c r="A1242" s="70" t="e">
        <f>VLOOKUP(B1242,'Lake Assessments'!$D$2:$E$52,2,0)</f>
        <v>#N/A</v>
      </c>
      <c r="B1242">
        <v>26022400</v>
      </c>
      <c r="C1242" t="s">
        <v>879</v>
      </c>
      <c r="D1242" t="s">
        <v>878</v>
      </c>
      <c r="E1242" s="107">
        <v>40714</v>
      </c>
      <c r="F1242" s="9">
        <v>4</v>
      </c>
      <c r="G1242" s="9">
        <v>12.5</v>
      </c>
      <c r="H1242" s="9">
        <v>0</v>
      </c>
      <c r="I1242" s="9">
        <v>48.809524000000003</v>
      </c>
      <c r="J1242" s="9">
        <v>1</v>
      </c>
      <c r="K1242" s="9">
        <v>4</v>
      </c>
      <c r="L1242" s="9">
        <v>4</v>
      </c>
      <c r="M1242" s="9">
        <v>12.5</v>
      </c>
      <c r="N1242" s="9">
        <v>12.5</v>
      </c>
      <c r="O1242" s="9">
        <v>0</v>
      </c>
      <c r="P1242" s="9">
        <v>0</v>
      </c>
      <c r="Q1242" s="9">
        <v>48.809524000000003</v>
      </c>
      <c r="R1242" s="9">
        <v>48.809524000000003</v>
      </c>
      <c r="S1242" s="9" t="s">
        <v>1751</v>
      </c>
      <c r="T1242" s="9">
        <v>4604.5099490000002</v>
      </c>
      <c r="U1242" s="9">
        <v>333462.637605</v>
      </c>
      <c r="V1242" t="s">
        <v>935</v>
      </c>
    </row>
    <row r="1243" spans="1:22" x14ac:dyDescent="0.25">
      <c r="A1243" s="70" t="e">
        <f>VLOOKUP(B1243,'Lake Assessments'!$D$2:$E$52,2,0)</f>
        <v>#N/A</v>
      </c>
      <c r="B1243">
        <v>6014700</v>
      </c>
      <c r="C1243" t="s">
        <v>1752</v>
      </c>
      <c r="D1243" t="s">
        <v>878</v>
      </c>
      <c r="E1243" s="107">
        <v>36713</v>
      </c>
      <c r="F1243" s="9">
        <v>10</v>
      </c>
      <c r="G1243" s="9">
        <v>17.708755</v>
      </c>
      <c r="H1243" s="9">
        <v>150</v>
      </c>
      <c r="I1243" s="9">
        <v>129.98383000000001</v>
      </c>
      <c r="J1243" s="9">
        <v>1</v>
      </c>
      <c r="K1243" s="9">
        <v>10</v>
      </c>
      <c r="L1243" s="9">
        <v>10</v>
      </c>
      <c r="M1243" s="9">
        <v>17.708755</v>
      </c>
      <c r="N1243" s="9">
        <v>17.708755</v>
      </c>
      <c r="O1243" s="9">
        <v>150</v>
      </c>
      <c r="P1243" s="9">
        <v>150</v>
      </c>
      <c r="Q1243" s="9">
        <v>129.98383000000001</v>
      </c>
      <c r="R1243" s="9">
        <v>129.98383000000001</v>
      </c>
      <c r="S1243" s="9" t="s">
        <v>1157</v>
      </c>
      <c r="T1243" s="9">
        <v>6088.9736460000004</v>
      </c>
      <c r="U1243" s="9">
        <v>1202318.3852560001</v>
      </c>
      <c r="V1243" t="s">
        <v>935</v>
      </c>
    </row>
    <row r="1244" spans="1:22" x14ac:dyDescent="0.25">
      <c r="A1244" s="70" t="e">
        <f>VLOOKUP(B1244,'Lake Assessments'!$D$2:$E$52,2,0)</f>
        <v>#N/A</v>
      </c>
      <c r="B1244">
        <v>75028700</v>
      </c>
      <c r="C1244" t="s">
        <v>879</v>
      </c>
      <c r="D1244" t="s">
        <v>878</v>
      </c>
      <c r="E1244" s="107">
        <v>40777</v>
      </c>
      <c r="F1244" s="9">
        <v>1</v>
      </c>
      <c r="G1244" s="9">
        <v>6</v>
      </c>
      <c r="H1244" s="9">
        <v>-75</v>
      </c>
      <c r="I1244" s="9">
        <v>-22.077922000000001</v>
      </c>
      <c r="J1244" s="9">
        <v>4</v>
      </c>
      <c r="K1244" s="9">
        <v>1</v>
      </c>
      <c r="L1244" s="9">
        <v>3</v>
      </c>
      <c r="M1244" s="9">
        <v>3</v>
      </c>
      <c r="N1244" s="9">
        <v>7.5055529999999999</v>
      </c>
      <c r="O1244" s="9">
        <v>-75</v>
      </c>
      <c r="P1244" s="9">
        <v>-25</v>
      </c>
      <c r="Q1244" s="9">
        <v>-61.038961</v>
      </c>
      <c r="R1244" s="9">
        <v>-2.5252789999999998</v>
      </c>
      <c r="S1244" s="9" t="s">
        <v>1157</v>
      </c>
      <c r="T1244" s="9">
        <v>3550.1731829999999</v>
      </c>
      <c r="U1244" s="9">
        <v>451841.55453099997</v>
      </c>
      <c r="V1244" t="s">
        <v>932</v>
      </c>
    </row>
    <row r="1245" spans="1:22" x14ac:dyDescent="0.25">
      <c r="A1245" s="70" t="e">
        <f>VLOOKUP(B1245,'Lake Assessments'!$D$2:$E$52,2,0)</f>
        <v>#N/A</v>
      </c>
      <c r="B1245">
        <v>6009002</v>
      </c>
      <c r="C1245" t="s">
        <v>1753</v>
      </c>
      <c r="D1245" t="s">
        <v>878</v>
      </c>
      <c r="E1245" s="107">
        <v>38588</v>
      </c>
      <c r="F1245" s="9">
        <v>1</v>
      </c>
      <c r="G1245" s="9">
        <v>3</v>
      </c>
      <c r="H1245" s="9">
        <v>-75</v>
      </c>
      <c r="I1245" s="9">
        <v>-61.038961</v>
      </c>
      <c r="J1245" s="9">
        <v>1</v>
      </c>
      <c r="K1245" s="9">
        <v>1</v>
      </c>
      <c r="L1245" s="9">
        <v>1</v>
      </c>
      <c r="M1245" s="9">
        <v>3</v>
      </c>
      <c r="N1245" s="9">
        <v>3</v>
      </c>
      <c r="O1245" s="9">
        <v>-75</v>
      </c>
      <c r="P1245" s="9">
        <v>-75</v>
      </c>
      <c r="Q1245" s="9">
        <v>-61.038961</v>
      </c>
      <c r="R1245" s="9">
        <v>-61.038961</v>
      </c>
      <c r="S1245" s="9" t="s">
        <v>1157</v>
      </c>
      <c r="T1245" s="9">
        <v>3180.0553129999998</v>
      </c>
      <c r="U1245" s="9">
        <v>560051.01287099998</v>
      </c>
      <c r="V1245" t="s">
        <v>932</v>
      </c>
    </row>
    <row r="1246" spans="1:22" x14ac:dyDescent="0.25">
      <c r="A1246" s="70" t="e">
        <f>VLOOKUP(B1246,'Lake Assessments'!$D$2:$E$52,2,0)</f>
        <v>#N/A</v>
      </c>
      <c r="B1246">
        <v>75031000</v>
      </c>
      <c r="C1246" t="s">
        <v>120</v>
      </c>
      <c r="D1246" t="s">
        <v>878</v>
      </c>
      <c r="E1246" s="107">
        <v>41085</v>
      </c>
      <c r="F1246" s="9">
        <v>0</v>
      </c>
      <c r="G1246" s="9">
        <v>0</v>
      </c>
      <c r="H1246" s="9">
        <v>-100</v>
      </c>
      <c r="I1246" s="9">
        <v>-100</v>
      </c>
      <c r="J1246" s="9">
        <v>3</v>
      </c>
      <c r="K1246" s="9">
        <v>0</v>
      </c>
      <c r="L1246" s="9">
        <v>0</v>
      </c>
      <c r="M1246" s="9">
        <v>0</v>
      </c>
      <c r="N1246" s="9">
        <v>0</v>
      </c>
      <c r="O1246" s="9">
        <v>-100</v>
      </c>
      <c r="P1246" s="9">
        <v>-100</v>
      </c>
      <c r="Q1246" s="9">
        <v>-100</v>
      </c>
      <c r="R1246" s="9">
        <v>-100</v>
      </c>
      <c r="S1246" s="9" t="s">
        <v>1157</v>
      </c>
      <c r="T1246" s="9">
        <v>1903.585869</v>
      </c>
      <c r="U1246" s="9">
        <v>252522.69428</v>
      </c>
      <c r="V1246" t="s">
        <v>932</v>
      </c>
    </row>
    <row r="1247" spans="1:22" x14ac:dyDescent="0.25">
      <c r="A1247" s="70" t="e">
        <f>VLOOKUP(B1247,'Lake Assessments'!$D$2:$E$52,2,0)</f>
        <v>#N/A</v>
      </c>
      <c r="B1247">
        <v>6007300</v>
      </c>
      <c r="C1247" t="s">
        <v>1754</v>
      </c>
      <c r="D1247" t="s">
        <v>878</v>
      </c>
      <c r="E1247" s="107">
        <v>40018</v>
      </c>
      <c r="F1247" s="9">
        <v>0</v>
      </c>
      <c r="G1247" s="9">
        <v>0</v>
      </c>
      <c r="H1247" s="9">
        <v>-100</v>
      </c>
      <c r="I1247" s="9">
        <v>-100</v>
      </c>
      <c r="J1247" s="9">
        <v>1</v>
      </c>
      <c r="K1247" s="9">
        <v>0</v>
      </c>
      <c r="L1247" s="9">
        <v>0</v>
      </c>
      <c r="M1247" s="9">
        <v>0</v>
      </c>
      <c r="N1247" s="9">
        <v>0</v>
      </c>
      <c r="O1247" s="9">
        <v>-100</v>
      </c>
      <c r="P1247" s="9">
        <v>-100</v>
      </c>
      <c r="Q1247" s="9">
        <v>-100</v>
      </c>
      <c r="R1247" s="9">
        <v>-100</v>
      </c>
      <c r="S1247" s="9" t="s">
        <v>1157</v>
      </c>
      <c r="T1247" s="9">
        <v>5497.1246469999996</v>
      </c>
      <c r="U1247" s="9">
        <v>443465.61654900003</v>
      </c>
      <c r="V1247" t="s">
        <v>932</v>
      </c>
    </row>
    <row r="1248" spans="1:22" x14ac:dyDescent="0.25">
      <c r="A1248" s="70" t="e">
        <f>VLOOKUP(B1248,'Lake Assessments'!$D$2:$E$52,2,0)</f>
        <v>#N/A</v>
      </c>
      <c r="B1248">
        <v>6002000</v>
      </c>
      <c r="C1248" t="s">
        <v>615</v>
      </c>
      <c r="D1248" t="s">
        <v>878</v>
      </c>
      <c r="E1248" s="107">
        <v>37781</v>
      </c>
      <c r="F1248" s="9">
        <v>8</v>
      </c>
      <c r="G1248" s="9">
        <v>13.788582</v>
      </c>
      <c r="H1248" s="9">
        <v>100</v>
      </c>
      <c r="I1248" s="9">
        <v>79.072496999999998</v>
      </c>
      <c r="J1248" s="9">
        <v>1</v>
      </c>
      <c r="K1248" s="9">
        <v>8</v>
      </c>
      <c r="L1248" s="9">
        <v>8</v>
      </c>
      <c r="M1248" s="9">
        <v>13.788582</v>
      </c>
      <c r="N1248" s="9">
        <v>13.788582</v>
      </c>
      <c r="O1248" s="9">
        <v>100</v>
      </c>
      <c r="P1248" s="9">
        <v>100</v>
      </c>
      <c r="Q1248" s="9">
        <v>79.072496999999998</v>
      </c>
      <c r="R1248" s="9">
        <v>79.072496999999998</v>
      </c>
      <c r="S1248" s="9" t="s">
        <v>1157</v>
      </c>
      <c r="T1248" s="9">
        <v>14447.219347</v>
      </c>
      <c r="U1248" s="9">
        <v>1597277.633189</v>
      </c>
      <c r="V1248" t="s">
        <v>935</v>
      </c>
    </row>
    <row r="1249" spans="1:22" x14ac:dyDescent="0.25">
      <c r="A1249" s="70" t="e">
        <f>VLOOKUP(B1249,'Lake Assessments'!$D$2:$E$52,2,0)</f>
        <v>#N/A</v>
      </c>
      <c r="B1249">
        <v>26020400</v>
      </c>
      <c r="C1249" t="s">
        <v>1755</v>
      </c>
      <c r="D1249" t="s">
        <v>878</v>
      </c>
      <c r="E1249" s="107">
        <v>39253</v>
      </c>
      <c r="F1249" s="9">
        <v>1</v>
      </c>
      <c r="G1249" s="9">
        <v>3</v>
      </c>
      <c r="H1249" s="9">
        <v>-75</v>
      </c>
      <c r="I1249" s="9">
        <v>-61.038961</v>
      </c>
      <c r="J1249" s="9">
        <v>1</v>
      </c>
      <c r="K1249" s="9">
        <v>1</v>
      </c>
      <c r="L1249" s="9">
        <v>1</v>
      </c>
      <c r="M1249" s="9">
        <v>3</v>
      </c>
      <c r="N1249" s="9">
        <v>3</v>
      </c>
      <c r="O1249" s="9">
        <v>-75</v>
      </c>
      <c r="P1249" s="9">
        <v>-75</v>
      </c>
      <c r="Q1249" s="9">
        <v>-61.038961</v>
      </c>
      <c r="R1249" s="9">
        <v>-61.038961</v>
      </c>
      <c r="S1249" s="9" t="s">
        <v>1157</v>
      </c>
      <c r="T1249" s="9">
        <v>2761.7298569999998</v>
      </c>
      <c r="U1249" s="9">
        <v>559207.82653299998</v>
      </c>
      <c r="V1249" t="s">
        <v>932</v>
      </c>
    </row>
    <row r="1250" spans="1:22" x14ac:dyDescent="0.25">
      <c r="A1250" s="70" t="e">
        <f>VLOOKUP(B1250,'Lake Assessments'!$D$2:$E$52,2,0)</f>
        <v>#N/A</v>
      </c>
      <c r="B1250">
        <v>75036400</v>
      </c>
      <c r="C1250" t="s">
        <v>879</v>
      </c>
      <c r="D1250" t="s">
        <v>878</v>
      </c>
      <c r="E1250" s="107">
        <v>39294</v>
      </c>
      <c r="F1250" s="9">
        <v>10</v>
      </c>
      <c r="G1250" s="9">
        <v>18.34121</v>
      </c>
      <c r="H1250" s="9">
        <v>150</v>
      </c>
      <c r="I1250" s="9">
        <v>138.19753800000001</v>
      </c>
      <c r="J1250" s="9">
        <v>1</v>
      </c>
      <c r="K1250" s="9">
        <v>10</v>
      </c>
      <c r="L1250" s="9">
        <v>10</v>
      </c>
      <c r="M1250" s="9">
        <v>18.34121</v>
      </c>
      <c r="N1250" s="9">
        <v>18.34121</v>
      </c>
      <c r="O1250" s="9">
        <v>150</v>
      </c>
      <c r="P1250" s="9">
        <v>150</v>
      </c>
      <c r="Q1250" s="9">
        <v>138.19753800000001</v>
      </c>
      <c r="R1250" s="9">
        <v>138.19753800000001</v>
      </c>
      <c r="S1250" s="9" t="s">
        <v>1157</v>
      </c>
      <c r="T1250" s="9">
        <v>1696.0074959999999</v>
      </c>
      <c r="U1250" s="9">
        <v>158549.593173</v>
      </c>
      <c r="V1250" t="s">
        <v>935</v>
      </c>
    </row>
    <row r="1251" spans="1:22" x14ac:dyDescent="0.25">
      <c r="A1251" s="70" t="e">
        <f>VLOOKUP(B1251,'Lake Assessments'!$D$2:$E$52,2,0)</f>
        <v>#N/A</v>
      </c>
      <c r="B1251">
        <v>6017000</v>
      </c>
      <c r="C1251" t="s">
        <v>1756</v>
      </c>
      <c r="D1251" t="s">
        <v>878</v>
      </c>
      <c r="E1251" s="107">
        <v>39695</v>
      </c>
      <c r="F1251" s="9">
        <v>2</v>
      </c>
      <c r="G1251" s="9">
        <v>5.656854</v>
      </c>
      <c r="H1251" s="9">
        <v>-50</v>
      </c>
      <c r="I1251" s="9">
        <v>-26.53436</v>
      </c>
      <c r="J1251" s="9">
        <v>1</v>
      </c>
      <c r="K1251" s="9">
        <v>2</v>
      </c>
      <c r="L1251" s="9">
        <v>2</v>
      </c>
      <c r="M1251" s="9">
        <v>5.656854</v>
      </c>
      <c r="N1251" s="9">
        <v>5.656854</v>
      </c>
      <c r="O1251" s="9">
        <v>-50</v>
      </c>
      <c r="P1251" s="9">
        <v>-50</v>
      </c>
      <c r="Q1251" s="9">
        <v>-26.53436</v>
      </c>
      <c r="R1251" s="9">
        <v>-26.53436</v>
      </c>
      <c r="S1251" s="9" t="s">
        <v>1157</v>
      </c>
      <c r="T1251" s="9">
        <v>9077.9272820000006</v>
      </c>
      <c r="U1251" s="9">
        <v>1610920.0956389999</v>
      </c>
      <c r="V1251" t="s">
        <v>932</v>
      </c>
    </row>
    <row r="1252" spans="1:22" x14ac:dyDescent="0.25">
      <c r="A1252" s="70" t="e">
        <f>VLOOKUP(B1252,'Lake Assessments'!$D$2:$E$52,2,0)</f>
        <v>#N/A</v>
      </c>
      <c r="B1252">
        <v>26030300</v>
      </c>
      <c r="C1252" t="s">
        <v>1757</v>
      </c>
      <c r="D1252" t="s">
        <v>878</v>
      </c>
      <c r="E1252" s="107">
        <v>40745</v>
      </c>
      <c r="F1252" s="9">
        <v>4</v>
      </c>
      <c r="G1252" s="9">
        <v>10.5</v>
      </c>
      <c r="H1252" s="9">
        <v>0</v>
      </c>
      <c r="I1252" s="9">
        <v>25</v>
      </c>
      <c r="J1252" s="9">
        <v>6</v>
      </c>
      <c r="K1252" s="9">
        <v>4</v>
      </c>
      <c r="L1252" s="9">
        <v>7</v>
      </c>
      <c r="M1252" s="9">
        <v>9.5</v>
      </c>
      <c r="N1252" s="9">
        <v>16.252472000000001</v>
      </c>
      <c r="O1252" s="9">
        <v>0</v>
      </c>
      <c r="P1252" s="9">
        <v>75</v>
      </c>
      <c r="Q1252" s="9">
        <v>13.095238</v>
      </c>
      <c r="R1252" s="9">
        <v>93.481814</v>
      </c>
      <c r="S1252" s="9" t="s">
        <v>1751</v>
      </c>
      <c r="T1252" s="9">
        <v>2627.1777430000002</v>
      </c>
      <c r="U1252" s="9">
        <v>190543.03588800001</v>
      </c>
      <c r="V1252" t="s">
        <v>935</v>
      </c>
    </row>
    <row r="1253" spans="1:22" x14ac:dyDescent="0.25">
      <c r="A1253" s="70" t="e">
        <f>VLOOKUP(B1253,'Lake Assessments'!$D$2:$E$52,2,0)</f>
        <v>#N/A</v>
      </c>
      <c r="B1253">
        <v>78001000</v>
      </c>
      <c r="C1253" t="s">
        <v>1758</v>
      </c>
      <c r="D1253" t="s">
        <v>878</v>
      </c>
      <c r="E1253" s="107">
        <v>38910</v>
      </c>
      <c r="F1253" s="9">
        <v>5</v>
      </c>
      <c r="G1253" s="9">
        <v>10.733126</v>
      </c>
      <c r="H1253" s="9">
        <v>25</v>
      </c>
      <c r="I1253" s="9">
        <v>39.391250999999997</v>
      </c>
      <c r="J1253" s="9">
        <v>2</v>
      </c>
      <c r="K1253" s="9">
        <v>3</v>
      </c>
      <c r="L1253" s="9">
        <v>5</v>
      </c>
      <c r="M1253" s="9">
        <v>6.9282029999999999</v>
      </c>
      <c r="N1253" s="9">
        <v>10.733126</v>
      </c>
      <c r="O1253" s="9">
        <v>-25</v>
      </c>
      <c r="P1253" s="9">
        <v>25</v>
      </c>
      <c r="Q1253" s="9">
        <v>-10.023334999999999</v>
      </c>
      <c r="R1253" s="9">
        <v>39.391250999999997</v>
      </c>
      <c r="S1253" s="9" t="s">
        <v>1157</v>
      </c>
      <c r="T1253" s="9">
        <v>2932.3985830000001</v>
      </c>
      <c r="U1253" s="9">
        <v>403366.16843899997</v>
      </c>
      <c r="V1253" t="s">
        <v>935</v>
      </c>
    </row>
    <row r="1254" spans="1:22" x14ac:dyDescent="0.25">
      <c r="A1254" s="70" t="e">
        <f>VLOOKUP(B1254,'Lake Assessments'!$D$2:$E$52,2,0)</f>
        <v>#N/A</v>
      </c>
      <c r="B1254">
        <v>78003900</v>
      </c>
      <c r="C1254" t="s">
        <v>879</v>
      </c>
      <c r="D1254" t="s">
        <v>878</v>
      </c>
      <c r="E1254" s="107">
        <v>38952</v>
      </c>
      <c r="F1254" s="9">
        <v>7</v>
      </c>
      <c r="G1254" s="9">
        <v>13.228757</v>
      </c>
      <c r="H1254" s="9">
        <v>75</v>
      </c>
      <c r="I1254" s="9">
        <v>71.802032999999994</v>
      </c>
      <c r="J1254" s="9">
        <v>1</v>
      </c>
      <c r="K1254" s="9">
        <v>7</v>
      </c>
      <c r="L1254" s="9">
        <v>7</v>
      </c>
      <c r="M1254" s="9">
        <v>13.228757</v>
      </c>
      <c r="N1254" s="9">
        <v>13.228757</v>
      </c>
      <c r="O1254" s="9">
        <v>75</v>
      </c>
      <c r="P1254" s="9">
        <v>75</v>
      </c>
      <c r="Q1254" s="9">
        <v>71.802032999999994</v>
      </c>
      <c r="R1254" s="9">
        <v>71.802032999999994</v>
      </c>
      <c r="S1254" s="9" t="s">
        <v>1157</v>
      </c>
      <c r="T1254" s="9">
        <v>1676.5101</v>
      </c>
      <c r="U1254" s="9">
        <v>59473.568298999999</v>
      </c>
      <c r="V1254" t="s">
        <v>935</v>
      </c>
    </row>
    <row r="1255" spans="1:22" x14ac:dyDescent="0.25">
      <c r="A1255" s="70" t="e">
        <f>VLOOKUP(B1255,'Lake Assessments'!$D$2:$E$52,2,0)</f>
        <v>#N/A</v>
      </c>
      <c r="B1255">
        <v>78002500</v>
      </c>
      <c r="C1255" t="s">
        <v>1738</v>
      </c>
      <c r="D1255" t="s">
        <v>878</v>
      </c>
      <c r="E1255" s="107">
        <v>38516</v>
      </c>
      <c r="F1255" s="9">
        <v>10</v>
      </c>
      <c r="G1255" s="9">
        <v>14.862705</v>
      </c>
      <c r="H1255" s="9">
        <v>150</v>
      </c>
      <c r="I1255" s="9">
        <v>93.022143</v>
      </c>
      <c r="J1255" s="9">
        <v>1</v>
      </c>
      <c r="K1255" s="9">
        <v>10</v>
      </c>
      <c r="L1255" s="9">
        <v>10</v>
      </c>
      <c r="M1255" s="9">
        <v>14.862705</v>
      </c>
      <c r="N1255" s="9">
        <v>14.862705</v>
      </c>
      <c r="O1255" s="9">
        <v>150</v>
      </c>
      <c r="P1255" s="9">
        <v>150</v>
      </c>
      <c r="Q1255" s="9">
        <v>93.022143</v>
      </c>
      <c r="R1255" s="9">
        <v>93.022143</v>
      </c>
      <c r="S1255" s="9" t="s">
        <v>1157</v>
      </c>
      <c r="T1255" s="9">
        <v>63903.628671999999</v>
      </c>
      <c r="U1255" s="9">
        <v>22998510.935486</v>
      </c>
      <c r="V1255" t="s">
        <v>935</v>
      </c>
    </row>
    <row r="1256" spans="1:22" x14ac:dyDescent="0.25">
      <c r="A1256" s="70" t="e">
        <f>VLOOKUP(B1256,'Lake Assessments'!$D$2:$E$52,2,0)</f>
        <v>#N/A</v>
      </c>
      <c r="B1256">
        <v>56098200</v>
      </c>
      <c r="C1256" t="s">
        <v>1705</v>
      </c>
      <c r="D1256" t="s">
        <v>878</v>
      </c>
      <c r="E1256" s="107">
        <v>41499</v>
      </c>
      <c r="F1256" s="9">
        <v>8</v>
      </c>
      <c r="G1256" s="9">
        <v>16.970562999999999</v>
      </c>
      <c r="H1256" s="9">
        <v>100</v>
      </c>
      <c r="I1256" s="9">
        <v>86.489700999999997</v>
      </c>
      <c r="J1256" s="9">
        <v>3</v>
      </c>
      <c r="K1256" s="9">
        <v>2</v>
      </c>
      <c r="L1256" s="9">
        <v>8</v>
      </c>
      <c r="M1256" s="9">
        <v>4.2426409999999999</v>
      </c>
      <c r="N1256" s="9">
        <v>16.970562999999999</v>
      </c>
      <c r="O1256" s="9">
        <v>-50</v>
      </c>
      <c r="P1256" s="9">
        <v>100</v>
      </c>
      <c r="Q1256" s="9">
        <v>-53.377575</v>
      </c>
      <c r="R1256" s="9">
        <v>86.489700999999997</v>
      </c>
      <c r="S1256" s="9" t="s">
        <v>1751</v>
      </c>
      <c r="T1256" s="9">
        <v>13045.379729</v>
      </c>
      <c r="U1256" s="9">
        <v>2073463.993153</v>
      </c>
      <c r="V1256" t="s">
        <v>935</v>
      </c>
    </row>
    <row r="1257" spans="1:22" x14ac:dyDescent="0.25">
      <c r="A1257" s="70" t="e">
        <f>VLOOKUP(B1257,'Lake Assessments'!$D$2:$E$52,2,0)</f>
        <v>#N/A</v>
      </c>
      <c r="B1257">
        <v>56097800</v>
      </c>
      <c r="C1257" t="s">
        <v>1759</v>
      </c>
      <c r="D1257" t="s">
        <v>878</v>
      </c>
      <c r="E1257" s="107">
        <v>39665</v>
      </c>
      <c r="F1257" s="9">
        <v>3</v>
      </c>
      <c r="G1257" s="9">
        <v>5.7735029999999998</v>
      </c>
      <c r="H1257" s="9">
        <v>-25</v>
      </c>
      <c r="I1257" s="9">
        <v>-31.267824999999998</v>
      </c>
      <c r="J1257" s="9">
        <v>1</v>
      </c>
      <c r="K1257" s="9">
        <v>3</v>
      </c>
      <c r="L1257" s="9">
        <v>3</v>
      </c>
      <c r="M1257" s="9">
        <v>5.7735029999999998</v>
      </c>
      <c r="N1257" s="9">
        <v>5.7735029999999998</v>
      </c>
      <c r="O1257" s="9">
        <v>-25</v>
      </c>
      <c r="P1257" s="9">
        <v>-25</v>
      </c>
      <c r="Q1257" s="9">
        <v>-31.267824999999998</v>
      </c>
      <c r="R1257" s="9">
        <v>-31.267824999999998</v>
      </c>
      <c r="S1257" s="9" t="s">
        <v>1751</v>
      </c>
      <c r="T1257" s="9">
        <v>2063.612791</v>
      </c>
      <c r="U1257" s="9">
        <v>190709.12274300001</v>
      </c>
      <c r="V1257" t="s">
        <v>932</v>
      </c>
    </row>
    <row r="1258" spans="1:22" x14ac:dyDescent="0.25">
      <c r="A1258" s="70" t="e">
        <f>VLOOKUP(B1258,'Lake Assessments'!$D$2:$E$52,2,0)</f>
        <v>#N/A</v>
      </c>
      <c r="B1258">
        <v>56096000</v>
      </c>
      <c r="C1258" t="s">
        <v>879</v>
      </c>
      <c r="D1258" t="s">
        <v>878</v>
      </c>
      <c r="E1258" s="107">
        <v>39310</v>
      </c>
      <c r="F1258" s="9">
        <v>1</v>
      </c>
      <c r="G1258" s="9">
        <v>3</v>
      </c>
      <c r="H1258" s="9">
        <v>-75</v>
      </c>
      <c r="I1258" s="9">
        <v>-64.285713999999999</v>
      </c>
      <c r="J1258" s="9">
        <v>1</v>
      </c>
      <c r="K1258" s="9">
        <v>1</v>
      </c>
      <c r="L1258" s="9">
        <v>1</v>
      </c>
      <c r="M1258" s="9">
        <v>3</v>
      </c>
      <c r="N1258" s="9">
        <v>3</v>
      </c>
      <c r="O1258" s="9">
        <v>-75</v>
      </c>
      <c r="P1258" s="9">
        <v>-75</v>
      </c>
      <c r="Q1258" s="9">
        <v>-64.285713999999999</v>
      </c>
      <c r="R1258" s="9">
        <v>-64.285713999999999</v>
      </c>
      <c r="S1258" s="9" t="s">
        <v>1751</v>
      </c>
      <c r="T1258" s="9">
        <v>2135.4557089999998</v>
      </c>
      <c r="U1258" s="9">
        <v>213521.51292400001</v>
      </c>
      <c r="V1258" t="s">
        <v>932</v>
      </c>
    </row>
    <row r="1259" spans="1:22" x14ac:dyDescent="0.25">
      <c r="A1259" s="70" t="e">
        <f>VLOOKUP(B1259,'Lake Assessments'!$D$2:$E$52,2,0)</f>
        <v>#N/A</v>
      </c>
      <c r="B1259">
        <v>26030600</v>
      </c>
      <c r="C1259" t="s">
        <v>879</v>
      </c>
      <c r="D1259" t="s">
        <v>878</v>
      </c>
      <c r="E1259" s="107">
        <v>41120</v>
      </c>
      <c r="F1259" s="9">
        <v>4</v>
      </c>
      <c r="G1259" s="9">
        <v>12.5</v>
      </c>
      <c r="H1259" s="9">
        <v>0</v>
      </c>
      <c r="I1259" s="9">
        <v>48.809524000000003</v>
      </c>
      <c r="J1259" s="9">
        <v>5</v>
      </c>
      <c r="K1259" s="9">
        <v>0</v>
      </c>
      <c r="L1259" s="9">
        <v>4</v>
      </c>
      <c r="M1259" s="9">
        <v>0</v>
      </c>
      <c r="N1259" s="9">
        <v>12.5</v>
      </c>
      <c r="O1259" s="9">
        <v>-100</v>
      </c>
      <c r="P1259" s="9">
        <v>0</v>
      </c>
      <c r="Q1259" s="9">
        <v>-100</v>
      </c>
      <c r="R1259" s="9">
        <v>48.809524000000003</v>
      </c>
      <c r="S1259" s="9" t="s">
        <v>1751</v>
      </c>
      <c r="T1259" s="9">
        <v>3177.8598670000001</v>
      </c>
      <c r="U1259" s="9">
        <v>265596.04208599997</v>
      </c>
      <c r="V1259" t="s">
        <v>935</v>
      </c>
    </row>
    <row r="1260" spans="1:22" x14ac:dyDescent="0.25">
      <c r="A1260" s="70" t="e">
        <f>VLOOKUP(B1260,'Lake Assessments'!$D$2:$E$52,2,0)</f>
        <v>#N/A</v>
      </c>
      <c r="B1260">
        <v>26014100</v>
      </c>
      <c r="C1260" t="s">
        <v>1760</v>
      </c>
      <c r="D1260" t="s">
        <v>878</v>
      </c>
      <c r="E1260" s="107">
        <v>38917</v>
      </c>
      <c r="F1260" s="9">
        <v>0</v>
      </c>
      <c r="G1260" s="9">
        <v>0</v>
      </c>
      <c r="H1260" s="9">
        <v>-100</v>
      </c>
      <c r="I1260" s="9">
        <v>-100</v>
      </c>
      <c r="J1260" s="9">
        <v>1</v>
      </c>
      <c r="K1260" s="9">
        <v>0</v>
      </c>
      <c r="L1260" s="9">
        <v>0</v>
      </c>
      <c r="M1260" s="9">
        <v>0</v>
      </c>
      <c r="N1260" s="9">
        <v>0</v>
      </c>
      <c r="O1260" s="9">
        <v>-100</v>
      </c>
      <c r="P1260" s="9">
        <v>-100</v>
      </c>
      <c r="Q1260" s="9">
        <v>-100</v>
      </c>
      <c r="R1260" s="9">
        <v>-100</v>
      </c>
      <c r="S1260" s="9" t="s">
        <v>1059</v>
      </c>
      <c r="T1260" s="9">
        <v>2392.912945</v>
      </c>
      <c r="U1260" s="9">
        <v>204381.07662000001</v>
      </c>
      <c r="V1260" t="s">
        <v>932</v>
      </c>
    </row>
    <row r="1261" spans="1:22" x14ac:dyDescent="0.25">
      <c r="A1261" s="70" t="e">
        <f>VLOOKUP(B1261,'Lake Assessments'!$D$2:$E$52,2,0)</f>
        <v>#N/A</v>
      </c>
      <c r="B1261">
        <v>26028700</v>
      </c>
      <c r="C1261" t="s">
        <v>879</v>
      </c>
      <c r="D1261" t="s">
        <v>878</v>
      </c>
      <c r="E1261" s="107">
        <v>41107</v>
      </c>
      <c r="F1261" s="9">
        <v>5</v>
      </c>
      <c r="G1261" s="9">
        <v>13.863621</v>
      </c>
      <c r="H1261" s="9">
        <v>25</v>
      </c>
      <c r="I1261" s="9">
        <v>65.043113000000005</v>
      </c>
      <c r="J1261" s="9">
        <v>1</v>
      </c>
      <c r="K1261" s="9">
        <v>5</v>
      </c>
      <c r="L1261" s="9">
        <v>5</v>
      </c>
      <c r="M1261" s="9">
        <v>13.863621</v>
      </c>
      <c r="N1261" s="9">
        <v>13.863621</v>
      </c>
      <c r="O1261" s="9">
        <v>25</v>
      </c>
      <c r="P1261" s="9">
        <v>25</v>
      </c>
      <c r="Q1261" s="9">
        <v>65.043113000000005</v>
      </c>
      <c r="R1261" s="9">
        <v>65.043113000000005</v>
      </c>
      <c r="S1261" s="9" t="s">
        <v>1751</v>
      </c>
      <c r="T1261" s="9">
        <v>2702.5728989999998</v>
      </c>
      <c r="U1261" s="9">
        <v>181979.677842</v>
      </c>
      <c r="V1261" t="s">
        <v>935</v>
      </c>
    </row>
    <row r="1262" spans="1:22" x14ac:dyDescent="0.25">
      <c r="A1262" s="70" t="e">
        <f>VLOOKUP(B1262,'Lake Assessments'!$D$2:$E$52,2,0)</f>
        <v>#N/A</v>
      </c>
      <c r="B1262">
        <v>26027900</v>
      </c>
      <c r="C1262" t="s">
        <v>1761</v>
      </c>
      <c r="D1262" t="s">
        <v>878</v>
      </c>
      <c r="E1262" s="107">
        <v>41099</v>
      </c>
      <c r="F1262" s="9">
        <v>2</v>
      </c>
      <c r="G1262" s="9">
        <v>4.2426409999999999</v>
      </c>
      <c r="H1262" s="9">
        <v>-50</v>
      </c>
      <c r="I1262" s="9">
        <v>-49.492373000000001</v>
      </c>
      <c r="J1262" s="9">
        <v>1</v>
      </c>
      <c r="K1262" s="9">
        <v>2</v>
      </c>
      <c r="L1262" s="9">
        <v>2</v>
      </c>
      <c r="M1262" s="9">
        <v>4.2426409999999999</v>
      </c>
      <c r="N1262" s="9">
        <v>4.2426409999999999</v>
      </c>
      <c r="O1262" s="9">
        <v>-50</v>
      </c>
      <c r="P1262" s="9">
        <v>-50</v>
      </c>
      <c r="Q1262" s="9">
        <v>-49.492373000000001</v>
      </c>
      <c r="R1262" s="9">
        <v>-49.492373000000001</v>
      </c>
      <c r="S1262" s="9" t="s">
        <v>1751</v>
      </c>
      <c r="T1262" s="9">
        <v>1074.0223490000001</v>
      </c>
      <c r="U1262" s="9">
        <v>60607.057270999998</v>
      </c>
      <c r="V1262" t="s">
        <v>932</v>
      </c>
    </row>
    <row r="1263" spans="1:22" x14ac:dyDescent="0.25">
      <c r="A1263" s="70" t="e">
        <f>VLOOKUP(B1263,'Lake Assessments'!$D$2:$E$52,2,0)</f>
        <v>#N/A</v>
      </c>
      <c r="B1263">
        <v>56090700</v>
      </c>
      <c r="C1263" t="s">
        <v>1762</v>
      </c>
      <c r="D1263" t="s">
        <v>878</v>
      </c>
      <c r="E1263" s="107">
        <v>38547</v>
      </c>
      <c r="F1263" s="9">
        <v>12</v>
      </c>
      <c r="G1263" s="9">
        <v>16.165807999999998</v>
      </c>
      <c r="H1263" s="9">
        <v>0</v>
      </c>
      <c r="I1263" s="9">
        <v>-9.6882260000000002</v>
      </c>
      <c r="J1263" s="9">
        <v>1</v>
      </c>
      <c r="K1263" s="9">
        <v>12</v>
      </c>
      <c r="L1263" s="9">
        <v>12</v>
      </c>
      <c r="M1263" s="9">
        <v>16.165807999999998</v>
      </c>
      <c r="N1263" s="9">
        <v>16.165807999999998</v>
      </c>
      <c r="O1263" s="9">
        <v>0</v>
      </c>
      <c r="P1263" s="9">
        <v>0</v>
      </c>
      <c r="Q1263" s="9">
        <v>-9.6882260000000002</v>
      </c>
      <c r="R1263" s="9">
        <v>-9.6882260000000002</v>
      </c>
      <c r="S1263" s="9" t="s">
        <v>1059</v>
      </c>
      <c r="T1263" s="9">
        <v>4140.0952070000003</v>
      </c>
      <c r="U1263" s="9">
        <v>434750.00995799998</v>
      </c>
      <c r="V1263" t="s">
        <v>935</v>
      </c>
    </row>
    <row r="1264" spans="1:22" x14ac:dyDescent="0.25">
      <c r="A1264" s="70" t="e">
        <f>VLOOKUP(B1264,'Lake Assessments'!$D$2:$E$52,2,0)</f>
        <v>#N/A</v>
      </c>
      <c r="B1264">
        <v>26030400</v>
      </c>
      <c r="C1264" t="s">
        <v>879</v>
      </c>
      <c r="D1264" t="s">
        <v>878</v>
      </c>
      <c r="E1264" s="107">
        <v>41081</v>
      </c>
      <c r="F1264" s="9">
        <v>8</v>
      </c>
      <c r="G1264" s="9">
        <v>16.617008999999999</v>
      </c>
      <c r="H1264" s="9">
        <v>100</v>
      </c>
      <c r="I1264" s="9">
        <v>97.821539999999999</v>
      </c>
      <c r="J1264" s="9">
        <v>4</v>
      </c>
      <c r="K1264" s="9">
        <v>2</v>
      </c>
      <c r="L1264" s="9">
        <v>8</v>
      </c>
      <c r="M1264" s="9">
        <v>7.7781750000000001</v>
      </c>
      <c r="N1264" s="9">
        <v>16.617008999999999</v>
      </c>
      <c r="O1264" s="9">
        <v>-50</v>
      </c>
      <c r="P1264" s="9">
        <v>100</v>
      </c>
      <c r="Q1264" s="9">
        <v>-7.4026829999999997</v>
      </c>
      <c r="R1264" s="9">
        <v>97.821539999999999</v>
      </c>
      <c r="S1264" s="9" t="s">
        <v>1751</v>
      </c>
      <c r="T1264" s="9">
        <v>2236.2448129999998</v>
      </c>
      <c r="U1264" s="9">
        <v>125688.539275</v>
      </c>
      <c r="V1264" t="s">
        <v>935</v>
      </c>
    </row>
    <row r="1265" spans="1:22" x14ac:dyDescent="0.25">
      <c r="A1265" s="70" t="e">
        <f>VLOOKUP(B1265,'Lake Assessments'!$D$2:$E$52,2,0)</f>
        <v>#N/A</v>
      </c>
      <c r="B1265">
        <v>56058900</v>
      </c>
      <c r="C1265" t="s">
        <v>1763</v>
      </c>
      <c r="D1265" t="s">
        <v>878</v>
      </c>
      <c r="E1265" s="107">
        <v>38943</v>
      </c>
      <c r="F1265" s="9">
        <v>8</v>
      </c>
      <c r="G1265" s="9">
        <v>13.081474999999999</v>
      </c>
      <c r="H1265" s="9">
        <v>-33.333333000000003</v>
      </c>
      <c r="I1265" s="9">
        <v>-26.919132000000001</v>
      </c>
      <c r="J1265" s="9">
        <v>2</v>
      </c>
      <c r="K1265" s="9">
        <v>5</v>
      </c>
      <c r="L1265" s="9">
        <v>8</v>
      </c>
      <c r="M1265" s="9">
        <v>13.081474999999999</v>
      </c>
      <c r="N1265" s="9">
        <v>13.416408000000001</v>
      </c>
      <c r="O1265" s="9">
        <v>-54.545454999999997</v>
      </c>
      <c r="P1265" s="9">
        <v>-33.333333000000003</v>
      </c>
      <c r="Q1265" s="9">
        <v>-26.919132000000001</v>
      </c>
      <c r="R1265" s="9">
        <v>-24.626922</v>
      </c>
      <c r="S1265" s="9" t="s">
        <v>1059</v>
      </c>
      <c r="T1265" s="9">
        <v>14438.592816</v>
      </c>
      <c r="U1265" s="9">
        <v>2509808.2676610001</v>
      </c>
      <c r="V1265" t="s">
        <v>932</v>
      </c>
    </row>
    <row r="1266" spans="1:22" x14ac:dyDescent="0.25">
      <c r="A1266" s="70" t="e">
        <f>VLOOKUP(B1266,'Lake Assessments'!$D$2:$E$52,2,0)</f>
        <v>#N/A</v>
      </c>
      <c r="B1266">
        <v>26028300</v>
      </c>
      <c r="C1266" t="s">
        <v>879</v>
      </c>
      <c r="D1266" t="s">
        <v>878</v>
      </c>
      <c r="E1266" s="107">
        <v>40724</v>
      </c>
      <c r="F1266" s="9">
        <v>2</v>
      </c>
      <c r="G1266" s="9">
        <v>10.606602000000001</v>
      </c>
      <c r="H1266" s="9">
        <v>-50</v>
      </c>
      <c r="I1266" s="9">
        <v>26.269068000000001</v>
      </c>
      <c r="J1266" s="9">
        <v>1</v>
      </c>
      <c r="K1266" s="9">
        <v>2</v>
      </c>
      <c r="L1266" s="9">
        <v>2</v>
      </c>
      <c r="M1266" s="9">
        <v>10.606602000000001</v>
      </c>
      <c r="N1266" s="9">
        <v>10.606602000000001</v>
      </c>
      <c r="O1266" s="9">
        <v>-50</v>
      </c>
      <c r="P1266" s="9">
        <v>-50</v>
      </c>
      <c r="Q1266" s="9">
        <v>26.269068000000001</v>
      </c>
      <c r="R1266" s="9">
        <v>26.269068000000001</v>
      </c>
      <c r="S1266" s="9" t="s">
        <v>1751</v>
      </c>
      <c r="T1266" s="9">
        <v>558.92993799999999</v>
      </c>
      <c r="U1266" s="9">
        <v>23807.693167000001</v>
      </c>
      <c r="V1266" t="s">
        <v>932</v>
      </c>
    </row>
    <row r="1267" spans="1:22" x14ac:dyDescent="0.25">
      <c r="A1267" s="70" t="e">
        <f>VLOOKUP(B1267,'Lake Assessments'!$D$2:$E$52,2,0)</f>
        <v>#N/A</v>
      </c>
      <c r="B1267">
        <v>56095400</v>
      </c>
      <c r="C1267" t="s">
        <v>1764</v>
      </c>
      <c r="D1267" t="s">
        <v>878</v>
      </c>
      <c r="E1267" s="107">
        <v>37803</v>
      </c>
      <c r="F1267" s="9">
        <v>5</v>
      </c>
      <c r="G1267" s="9">
        <v>12.074767</v>
      </c>
      <c r="H1267" s="9">
        <v>25</v>
      </c>
      <c r="I1267" s="9">
        <v>43.747227000000002</v>
      </c>
      <c r="J1267" s="9">
        <v>1</v>
      </c>
      <c r="K1267" s="9">
        <v>5</v>
      </c>
      <c r="L1267" s="9">
        <v>5</v>
      </c>
      <c r="M1267" s="9">
        <v>12.074767</v>
      </c>
      <c r="N1267" s="9">
        <v>12.074767</v>
      </c>
      <c r="O1267" s="9">
        <v>25</v>
      </c>
      <c r="P1267" s="9">
        <v>25</v>
      </c>
      <c r="Q1267" s="9">
        <v>43.747227000000002</v>
      </c>
      <c r="R1267" s="9">
        <v>43.747227000000002</v>
      </c>
      <c r="S1267" s="9" t="s">
        <v>1751</v>
      </c>
      <c r="T1267" s="9">
        <v>2462.0637320000001</v>
      </c>
      <c r="U1267" s="9">
        <v>263484.04892500001</v>
      </c>
      <c r="V1267" t="s">
        <v>935</v>
      </c>
    </row>
    <row r="1268" spans="1:22" x14ac:dyDescent="0.25">
      <c r="A1268" s="70" t="e">
        <f>VLOOKUP(B1268,'Lake Assessments'!$D$2:$E$52,2,0)</f>
        <v>#N/A</v>
      </c>
      <c r="B1268">
        <v>26029400</v>
      </c>
      <c r="C1268" t="s">
        <v>1765</v>
      </c>
      <c r="D1268" t="s">
        <v>878</v>
      </c>
      <c r="E1268" s="107">
        <v>41487</v>
      </c>
      <c r="F1268" s="9">
        <v>4</v>
      </c>
      <c r="G1268" s="9">
        <v>11.5</v>
      </c>
      <c r="H1268" s="9">
        <v>0</v>
      </c>
      <c r="I1268" s="9">
        <v>36.904761999999998</v>
      </c>
      <c r="J1268" s="9">
        <v>5</v>
      </c>
      <c r="K1268" s="9">
        <v>4</v>
      </c>
      <c r="L1268" s="9">
        <v>6</v>
      </c>
      <c r="M1268" s="9">
        <v>10.285913000000001</v>
      </c>
      <c r="N1268" s="9">
        <v>12.655697</v>
      </c>
      <c r="O1268" s="9">
        <v>0</v>
      </c>
      <c r="P1268" s="9">
        <v>50</v>
      </c>
      <c r="Q1268" s="9">
        <v>22.451342</v>
      </c>
      <c r="R1268" s="9">
        <v>50.663060000000002</v>
      </c>
      <c r="S1268" s="9" t="s">
        <v>1751</v>
      </c>
      <c r="T1268" s="9">
        <v>5584.0262309999998</v>
      </c>
      <c r="U1268" s="9">
        <v>898023.29523799999</v>
      </c>
      <c r="V1268" t="s">
        <v>935</v>
      </c>
    </row>
    <row r="1269" spans="1:22" x14ac:dyDescent="0.25">
      <c r="A1269" s="70" t="e">
        <f>VLOOKUP(B1269,'Lake Assessments'!$D$2:$E$52,2,0)</f>
        <v>#N/A</v>
      </c>
      <c r="B1269">
        <v>26027700</v>
      </c>
      <c r="C1269" t="s">
        <v>879</v>
      </c>
      <c r="D1269" t="s">
        <v>878</v>
      </c>
      <c r="E1269" s="107">
        <v>40710</v>
      </c>
      <c r="F1269" s="9">
        <v>4</v>
      </c>
      <c r="G1269" s="9">
        <v>10.5</v>
      </c>
      <c r="H1269" s="9">
        <v>0</v>
      </c>
      <c r="I1269" s="9">
        <v>25</v>
      </c>
      <c r="J1269" s="9">
        <v>1</v>
      </c>
      <c r="K1269" s="9">
        <v>4</v>
      </c>
      <c r="L1269" s="9">
        <v>4</v>
      </c>
      <c r="M1269" s="9">
        <v>10.5</v>
      </c>
      <c r="N1269" s="9">
        <v>10.5</v>
      </c>
      <c r="O1269" s="9">
        <v>0</v>
      </c>
      <c r="P1269" s="9">
        <v>0</v>
      </c>
      <c r="Q1269" s="9">
        <v>25</v>
      </c>
      <c r="R1269" s="9">
        <v>25</v>
      </c>
      <c r="S1269" s="9" t="s">
        <v>1751</v>
      </c>
      <c r="T1269" s="9">
        <v>1260.287084</v>
      </c>
      <c r="U1269" s="9">
        <v>81766.982185000001</v>
      </c>
      <c r="V1269" t="s">
        <v>935</v>
      </c>
    </row>
    <row r="1270" spans="1:22" x14ac:dyDescent="0.25">
      <c r="A1270" s="70" t="e">
        <f>VLOOKUP(B1270,'Lake Assessments'!$D$2:$E$52,2,0)</f>
        <v>#N/A</v>
      </c>
      <c r="B1270">
        <v>56080400</v>
      </c>
      <c r="C1270" t="s">
        <v>120</v>
      </c>
      <c r="D1270" t="s">
        <v>878</v>
      </c>
      <c r="E1270" s="107">
        <v>41067</v>
      </c>
      <c r="F1270" s="9">
        <v>5</v>
      </c>
      <c r="G1270" s="9">
        <v>11.180339999999999</v>
      </c>
      <c r="H1270" s="9">
        <v>-54.545454999999997</v>
      </c>
      <c r="I1270" s="9">
        <v>-37.189101999999998</v>
      </c>
      <c r="J1270" s="9">
        <v>4</v>
      </c>
      <c r="K1270" s="9">
        <v>4</v>
      </c>
      <c r="L1270" s="9">
        <v>5</v>
      </c>
      <c r="M1270" s="9">
        <v>11</v>
      </c>
      <c r="N1270" s="9">
        <v>13.416408000000001</v>
      </c>
      <c r="O1270" s="9">
        <v>-63.636364</v>
      </c>
      <c r="P1270" s="9">
        <v>-54.545454999999997</v>
      </c>
      <c r="Q1270" s="9">
        <v>-38.202247</v>
      </c>
      <c r="R1270" s="9">
        <v>-24.626922</v>
      </c>
      <c r="S1270" s="9" t="s">
        <v>1059</v>
      </c>
      <c r="T1270" s="9">
        <v>4223.9739600000003</v>
      </c>
      <c r="U1270" s="9">
        <v>1013326.448283</v>
      </c>
      <c r="V1270" t="s">
        <v>932</v>
      </c>
    </row>
    <row r="1271" spans="1:22" x14ac:dyDescent="0.25">
      <c r="A1271" s="70" t="e">
        <f>VLOOKUP(B1271,'Lake Assessments'!$D$2:$E$52,2,0)</f>
        <v>#N/A</v>
      </c>
      <c r="B1271">
        <v>26029000</v>
      </c>
      <c r="C1271" t="s">
        <v>879</v>
      </c>
      <c r="D1271" t="s">
        <v>878</v>
      </c>
      <c r="E1271" s="107">
        <v>39268</v>
      </c>
      <c r="F1271" s="9">
        <v>4</v>
      </c>
      <c r="G1271" s="9">
        <v>10.5</v>
      </c>
      <c r="H1271" s="9">
        <v>0</v>
      </c>
      <c r="I1271" s="9">
        <v>25</v>
      </c>
      <c r="J1271" s="9">
        <v>1</v>
      </c>
      <c r="K1271" s="9">
        <v>4</v>
      </c>
      <c r="L1271" s="9">
        <v>4</v>
      </c>
      <c r="M1271" s="9">
        <v>10.5</v>
      </c>
      <c r="N1271" s="9">
        <v>10.5</v>
      </c>
      <c r="O1271" s="9">
        <v>0</v>
      </c>
      <c r="P1271" s="9">
        <v>0</v>
      </c>
      <c r="Q1271" s="9">
        <v>25</v>
      </c>
      <c r="R1271" s="9">
        <v>25</v>
      </c>
      <c r="S1271" s="9" t="s">
        <v>1751</v>
      </c>
      <c r="T1271" s="9">
        <v>18514.518399</v>
      </c>
      <c r="U1271" s="9">
        <v>1231978.765224</v>
      </c>
      <c r="V1271" t="s">
        <v>935</v>
      </c>
    </row>
    <row r="1272" spans="1:22" x14ac:dyDescent="0.25">
      <c r="A1272" s="70" t="e">
        <f>VLOOKUP(B1272,'Lake Assessments'!$D$2:$E$52,2,0)</f>
        <v>#N/A</v>
      </c>
      <c r="B1272">
        <v>56091500</v>
      </c>
      <c r="C1272" t="s">
        <v>1766</v>
      </c>
      <c r="D1272" t="s">
        <v>878</v>
      </c>
      <c r="E1272" s="107">
        <v>38161</v>
      </c>
      <c r="F1272" s="9">
        <v>14</v>
      </c>
      <c r="G1272" s="9">
        <v>22.717206000000001</v>
      </c>
      <c r="H1272" s="9">
        <v>7.6923079999999997</v>
      </c>
      <c r="I1272" s="9">
        <v>21.482382999999999</v>
      </c>
      <c r="J1272" s="9">
        <v>2</v>
      </c>
      <c r="K1272" s="9">
        <v>14</v>
      </c>
      <c r="L1272" s="9">
        <v>21</v>
      </c>
      <c r="M1272" s="9">
        <v>22.717206000000001</v>
      </c>
      <c r="N1272" s="9">
        <v>27.713671999999999</v>
      </c>
      <c r="O1272" s="9">
        <v>7.6923079999999997</v>
      </c>
      <c r="P1272" s="9">
        <v>75</v>
      </c>
      <c r="Q1272" s="9">
        <v>21.482382999999999</v>
      </c>
      <c r="R1272" s="9">
        <v>48.998237000000003</v>
      </c>
      <c r="S1272" s="9" t="s">
        <v>1059</v>
      </c>
      <c r="T1272" s="9">
        <v>11767.060632999999</v>
      </c>
      <c r="U1272" s="9">
        <v>4057622.202639</v>
      </c>
      <c r="V1272" t="s">
        <v>935</v>
      </c>
    </row>
    <row r="1273" spans="1:22" x14ac:dyDescent="0.25">
      <c r="A1273" s="70" t="e">
        <f>VLOOKUP(B1273,'Lake Assessments'!$D$2:$E$52,2,0)</f>
        <v>#N/A</v>
      </c>
      <c r="B1273">
        <v>56061100</v>
      </c>
      <c r="C1273" t="s">
        <v>1767</v>
      </c>
      <c r="D1273" t="s">
        <v>878</v>
      </c>
      <c r="E1273" s="107">
        <v>38943</v>
      </c>
      <c r="F1273" s="9">
        <v>4</v>
      </c>
      <c r="G1273" s="9">
        <v>8.5</v>
      </c>
      <c r="H1273" s="9">
        <v>-66.666667000000004</v>
      </c>
      <c r="I1273" s="9">
        <v>-52.513966000000003</v>
      </c>
      <c r="J1273" s="9">
        <v>1</v>
      </c>
      <c r="K1273" s="9">
        <v>4</v>
      </c>
      <c r="L1273" s="9">
        <v>4</v>
      </c>
      <c r="M1273" s="9">
        <v>8.5</v>
      </c>
      <c r="N1273" s="9">
        <v>8.5</v>
      </c>
      <c r="O1273" s="9">
        <v>-66.666667000000004</v>
      </c>
      <c r="P1273" s="9">
        <v>-66.666667000000004</v>
      </c>
      <c r="Q1273" s="9">
        <v>-52.513966000000003</v>
      </c>
      <c r="R1273" s="9">
        <v>-52.513966000000003</v>
      </c>
      <c r="S1273" s="9" t="s">
        <v>1059</v>
      </c>
      <c r="T1273" s="9">
        <v>2931.1425640000002</v>
      </c>
      <c r="U1273" s="9">
        <v>369435.77654699999</v>
      </c>
      <c r="V1273" t="s">
        <v>932</v>
      </c>
    </row>
    <row r="1274" spans="1:22" x14ac:dyDescent="0.25">
      <c r="A1274" s="70" t="e">
        <f>VLOOKUP(B1274,'Lake Assessments'!$D$2:$E$52,2,0)</f>
        <v>#N/A</v>
      </c>
      <c r="B1274">
        <v>56095700</v>
      </c>
      <c r="C1274" t="s">
        <v>1768</v>
      </c>
      <c r="D1274" t="s">
        <v>878</v>
      </c>
      <c r="E1274" s="107">
        <v>40765</v>
      </c>
      <c r="F1274" s="9">
        <v>3</v>
      </c>
      <c r="G1274" s="9">
        <v>8.0829039999999992</v>
      </c>
      <c r="H1274" s="9">
        <v>-25</v>
      </c>
      <c r="I1274" s="9">
        <v>-3.7749549999999998</v>
      </c>
      <c r="J1274" s="9">
        <v>4</v>
      </c>
      <c r="K1274" s="9">
        <v>3</v>
      </c>
      <c r="L1274" s="9">
        <v>7</v>
      </c>
      <c r="M1274" s="9">
        <v>8.0829039999999992</v>
      </c>
      <c r="N1274" s="9">
        <v>14.36265</v>
      </c>
      <c r="O1274" s="9">
        <v>-25</v>
      </c>
      <c r="P1274" s="9">
        <v>75</v>
      </c>
      <c r="Q1274" s="9">
        <v>-3.7749549999999998</v>
      </c>
      <c r="R1274" s="9">
        <v>70.983928000000006</v>
      </c>
      <c r="S1274" s="9" t="s">
        <v>1751</v>
      </c>
      <c r="T1274" s="9">
        <v>13710.079758</v>
      </c>
      <c r="U1274" s="9">
        <v>2045773.6252530001</v>
      </c>
      <c r="V1274" t="s">
        <v>932</v>
      </c>
    </row>
    <row r="1275" spans="1:22" x14ac:dyDescent="0.25">
      <c r="A1275" s="70" t="e">
        <f>VLOOKUP(B1275,'Lake Assessments'!$D$2:$E$52,2,0)</f>
        <v>#N/A</v>
      </c>
      <c r="B1275">
        <v>56170000</v>
      </c>
      <c r="C1275" t="s">
        <v>879</v>
      </c>
      <c r="D1275" t="s">
        <v>878</v>
      </c>
      <c r="E1275" s="107">
        <v>38155</v>
      </c>
      <c r="F1275" s="9">
        <v>10</v>
      </c>
      <c r="G1275" s="9">
        <v>18.024982999999999</v>
      </c>
      <c r="H1275" s="9">
        <v>-16.666667</v>
      </c>
      <c r="I1275" s="9">
        <v>0.69822700000000004</v>
      </c>
      <c r="J1275" s="9">
        <v>1</v>
      </c>
      <c r="K1275" s="9">
        <v>10</v>
      </c>
      <c r="L1275" s="9">
        <v>10</v>
      </c>
      <c r="M1275" s="9">
        <v>18.024982999999999</v>
      </c>
      <c r="N1275" s="9">
        <v>18.024982999999999</v>
      </c>
      <c r="O1275" s="9">
        <v>-16.666667</v>
      </c>
      <c r="P1275" s="9">
        <v>-16.666667</v>
      </c>
      <c r="Q1275" s="9">
        <v>0.69822700000000004</v>
      </c>
      <c r="R1275" s="9">
        <v>0.69822700000000004</v>
      </c>
      <c r="S1275" s="9" t="s">
        <v>1059</v>
      </c>
      <c r="T1275" s="9">
        <v>794.17458599999998</v>
      </c>
      <c r="U1275" s="9">
        <v>40341.539923999997</v>
      </c>
      <c r="V1275" t="s">
        <v>932</v>
      </c>
    </row>
    <row r="1276" spans="1:22" x14ac:dyDescent="0.25">
      <c r="A1276" s="70" t="e">
        <f>VLOOKUP(B1276,'Lake Assessments'!$D$2:$E$52,2,0)</f>
        <v>#N/A</v>
      </c>
      <c r="B1276">
        <v>56094500</v>
      </c>
      <c r="C1276" t="s">
        <v>1769</v>
      </c>
      <c r="D1276" t="s">
        <v>878</v>
      </c>
      <c r="E1276" s="107">
        <v>38155</v>
      </c>
      <c r="F1276" s="9">
        <v>7</v>
      </c>
      <c r="G1276" s="9">
        <v>12.850792</v>
      </c>
      <c r="H1276" s="9">
        <v>40</v>
      </c>
      <c r="I1276" s="9">
        <v>39.682523000000003</v>
      </c>
      <c r="J1276" s="9">
        <v>2</v>
      </c>
      <c r="K1276" s="9">
        <v>7</v>
      </c>
      <c r="L1276" s="9">
        <v>7</v>
      </c>
      <c r="M1276" s="9">
        <v>12.850792</v>
      </c>
      <c r="N1276" s="9">
        <v>15.496543000000001</v>
      </c>
      <c r="O1276" s="9">
        <v>40</v>
      </c>
      <c r="P1276" s="9">
        <v>75</v>
      </c>
      <c r="Q1276" s="9">
        <v>39.682523000000003</v>
      </c>
      <c r="R1276" s="9">
        <v>70.291685999999999</v>
      </c>
      <c r="S1276" s="9" t="s">
        <v>1751</v>
      </c>
      <c r="T1276" s="9">
        <v>18769.170414</v>
      </c>
      <c r="U1276" s="9">
        <v>2458797.256912</v>
      </c>
      <c r="V1276" t="s">
        <v>935</v>
      </c>
    </row>
    <row r="1277" spans="1:22" x14ac:dyDescent="0.25">
      <c r="A1277" s="70" t="e">
        <f>VLOOKUP(B1277,'Lake Assessments'!$D$2:$E$52,2,0)</f>
        <v>#N/A</v>
      </c>
      <c r="B1277">
        <v>56086100</v>
      </c>
      <c r="C1277" t="s">
        <v>879</v>
      </c>
      <c r="D1277" t="s">
        <v>878</v>
      </c>
      <c r="E1277" s="107">
        <v>41494</v>
      </c>
      <c r="F1277" s="9">
        <v>5</v>
      </c>
      <c r="G1277" s="9">
        <v>12.074767</v>
      </c>
      <c r="H1277" s="9">
        <v>-54.545454999999997</v>
      </c>
      <c r="I1277" s="9">
        <v>-32.164230000000003</v>
      </c>
      <c r="J1277" s="9">
        <v>2</v>
      </c>
      <c r="K1277" s="9">
        <v>5</v>
      </c>
      <c r="L1277" s="9">
        <v>7</v>
      </c>
      <c r="M1277" s="9">
        <v>12.074767</v>
      </c>
      <c r="N1277" s="9">
        <v>15.118579</v>
      </c>
      <c r="O1277" s="9">
        <v>-54.545454999999997</v>
      </c>
      <c r="P1277" s="9">
        <v>-36.363636</v>
      </c>
      <c r="Q1277" s="9">
        <v>-32.164230000000003</v>
      </c>
      <c r="R1277" s="9">
        <v>-15.064163000000001</v>
      </c>
      <c r="S1277" s="9" t="s">
        <v>1059</v>
      </c>
      <c r="T1277" s="9">
        <v>1548.6828439999999</v>
      </c>
      <c r="U1277" s="9">
        <v>146237.48305800001</v>
      </c>
      <c r="V1277" t="s">
        <v>932</v>
      </c>
    </row>
    <row r="1278" spans="1:22" x14ac:dyDescent="0.25">
      <c r="A1278" s="70" t="e">
        <f>VLOOKUP(B1278,'Lake Assessments'!$D$2:$E$52,2,0)</f>
        <v>#N/A</v>
      </c>
      <c r="B1278">
        <v>26027200</v>
      </c>
      <c r="C1278" t="s">
        <v>879</v>
      </c>
      <c r="D1278" t="s">
        <v>878</v>
      </c>
      <c r="E1278" s="107">
        <v>40717</v>
      </c>
      <c r="F1278" s="9">
        <v>4</v>
      </c>
      <c r="G1278" s="9">
        <v>11.5</v>
      </c>
      <c r="H1278" s="9">
        <v>0</v>
      </c>
      <c r="I1278" s="9">
        <v>36.904761999999998</v>
      </c>
      <c r="J1278" s="9">
        <v>5</v>
      </c>
      <c r="K1278" s="9">
        <v>1</v>
      </c>
      <c r="L1278" s="9">
        <v>4</v>
      </c>
      <c r="M1278" s="9">
        <v>3</v>
      </c>
      <c r="N1278" s="9">
        <v>11.5</v>
      </c>
      <c r="O1278" s="9">
        <v>-75</v>
      </c>
      <c r="P1278" s="9">
        <v>0</v>
      </c>
      <c r="Q1278" s="9">
        <v>-64.285713999999999</v>
      </c>
      <c r="R1278" s="9">
        <v>36.904761999999998</v>
      </c>
      <c r="S1278" s="9" t="s">
        <v>1751</v>
      </c>
      <c r="T1278" s="9">
        <v>3333.6751650000001</v>
      </c>
      <c r="U1278" s="9">
        <v>242237.56937000001</v>
      </c>
      <c r="V1278" t="s">
        <v>935</v>
      </c>
    </row>
    <row r="1279" spans="1:22" x14ac:dyDescent="0.25">
      <c r="A1279" s="70" t="e">
        <f>VLOOKUP(B1279,'Lake Assessments'!$D$2:$E$52,2,0)</f>
        <v>#N/A</v>
      </c>
      <c r="B1279">
        <v>26030500</v>
      </c>
      <c r="C1279" t="s">
        <v>1668</v>
      </c>
      <c r="D1279" t="s">
        <v>878</v>
      </c>
      <c r="E1279" s="107">
        <v>38930</v>
      </c>
      <c r="F1279" s="9">
        <v>1</v>
      </c>
      <c r="G1279" s="9">
        <v>3</v>
      </c>
      <c r="H1279" s="9">
        <v>-75</v>
      </c>
      <c r="I1279" s="9">
        <v>-64.285713999999999</v>
      </c>
      <c r="J1279" s="9">
        <v>1</v>
      </c>
      <c r="K1279" s="9">
        <v>1</v>
      </c>
      <c r="L1279" s="9">
        <v>1</v>
      </c>
      <c r="M1279" s="9">
        <v>3</v>
      </c>
      <c r="N1279" s="9">
        <v>3</v>
      </c>
      <c r="O1279" s="9">
        <v>-75</v>
      </c>
      <c r="P1279" s="9">
        <v>-75</v>
      </c>
      <c r="Q1279" s="9">
        <v>-64.285713999999999</v>
      </c>
      <c r="R1279" s="9">
        <v>-64.285713999999999</v>
      </c>
      <c r="S1279" s="9" t="s">
        <v>1751</v>
      </c>
      <c r="T1279" s="9">
        <v>2687.8636139999999</v>
      </c>
      <c r="U1279" s="9">
        <v>456908.38264700002</v>
      </c>
      <c r="V1279" t="s">
        <v>932</v>
      </c>
    </row>
    <row r="1280" spans="1:22" x14ac:dyDescent="0.25">
      <c r="A1280" s="70" t="e">
        <f>VLOOKUP(B1280,'Lake Assessments'!$D$2:$E$52,2,0)</f>
        <v>#N/A</v>
      </c>
      <c r="B1280">
        <v>56168400</v>
      </c>
      <c r="C1280" t="s">
        <v>879</v>
      </c>
      <c r="D1280" t="s">
        <v>878</v>
      </c>
      <c r="E1280" s="107">
        <v>40378</v>
      </c>
      <c r="F1280" s="9">
        <v>4</v>
      </c>
      <c r="G1280" s="9">
        <v>9.5</v>
      </c>
      <c r="H1280" s="9">
        <v>0</v>
      </c>
      <c r="I1280" s="9">
        <v>13.095238</v>
      </c>
      <c r="J1280" s="9">
        <v>1</v>
      </c>
      <c r="K1280" s="9">
        <v>4</v>
      </c>
      <c r="L1280" s="9">
        <v>4</v>
      </c>
      <c r="M1280" s="9">
        <v>9.5</v>
      </c>
      <c r="N1280" s="9">
        <v>9.5</v>
      </c>
      <c r="O1280" s="9">
        <v>0</v>
      </c>
      <c r="P1280" s="9">
        <v>0</v>
      </c>
      <c r="Q1280" s="9">
        <v>13.095238</v>
      </c>
      <c r="R1280" s="9">
        <v>13.095238</v>
      </c>
      <c r="S1280" s="9" t="s">
        <v>1751</v>
      </c>
      <c r="T1280" s="9">
        <v>3906.5492410000002</v>
      </c>
      <c r="U1280" s="9">
        <v>124423.06675</v>
      </c>
      <c r="V1280" t="s">
        <v>935</v>
      </c>
    </row>
    <row r="1281" spans="1:22" x14ac:dyDescent="0.25">
      <c r="A1281" s="70" t="e">
        <f>VLOOKUP(B1281,'Lake Assessments'!$D$2:$E$52,2,0)</f>
        <v>#N/A</v>
      </c>
      <c r="B1281">
        <v>26026700</v>
      </c>
      <c r="C1281" t="s">
        <v>879</v>
      </c>
      <c r="D1281" t="s">
        <v>878</v>
      </c>
      <c r="E1281" s="107">
        <v>40721</v>
      </c>
      <c r="F1281" s="9">
        <v>3</v>
      </c>
      <c r="G1281" s="9">
        <v>10.392305</v>
      </c>
      <c r="H1281" s="9">
        <v>-25</v>
      </c>
      <c r="I1281" s="9">
        <v>23.717915000000001</v>
      </c>
      <c r="J1281" s="9">
        <v>1</v>
      </c>
      <c r="K1281" s="9">
        <v>3</v>
      </c>
      <c r="L1281" s="9">
        <v>3</v>
      </c>
      <c r="M1281" s="9">
        <v>10.392305</v>
      </c>
      <c r="N1281" s="9">
        <v>10.392305</v>
      </c>
      <c r="O1281" s="9">
        <v>-25</v>
      </c>
      <c r="P1281" s="9">
        <v>-25</v>
      </c>
      <c r="Q1281" s="9">
        <v>23.717915000000001</v>
      </c>
      <c r="R1281" s="9">
        <v>23.717915000000001</v>
      </c>
      <c r="S1281" s="9" t="s">
        <v>1751</v>
      </c>
      <c r="T1281" s="9">
        <v>1526.682744</v>
      </c>
      <c r="U1281" s="9">
        <v>134609.0485</v>
      </c>
      <c r="V1281" t="s">
        <v>932</v>
      </c>
    </row>
    <row r="1282" spans="1:22" x14ac:dyDescent="0.25">
      <c r="A1282" s="70" t="e">
        <f>VLOOKUP(B1282,'Lake Assessments'!$D$2:$E$52,2,0)</f>
        <v>#N/A</v>
      </c>
      <c r="B1282">
        <v>56096800</v>
      </c>
      <c r="C1282" t="s">
        <v>1531</v>
      </c>
      <c r="D1282" t="s">
        <v>878</v>
      </c>
      <c r="E1282" s="107">
        <v>39265</v>
      </c>
      <c r="F1282" s="9">
        <v>1</v>
      </c>
      <c r="G1282" s="9">
        <v>3</v>
      </c>
      <c r="H1282" s="9">
        <v>-75</v>
      </c>
      <c r="I1282" s="9">
        <v>-64.285713999999999</v>
      </c>
      <c r="J1282" s="9">
        <v>2</v>
      </c>
      <c r="K1282" s="9">
        <v>1</v>
      </c>
      <c r="L1282" s="9">
        <v>15</v>
      </c>
      <c r="M1282" s="9">
        <v>3</v>
      </c>
      <c r="N1282" s="9">
        <v>19.623116</v>
      </c>
      <c r="O1282" s="9">
        <v>-75</v>
      </c>
      <c r="P1282" s="9">
        <v>200</v>
      </c>
      <c r="Q1282" s="9">
        <v>-64.285713999999999</v>
      </c>
      <c r="R1282" s="9">
        <v>130.860184</v>
      </c>
      <c r="S1282" s="9" t="s">
        <v>1751</v>
      </c>
      <c r="T1282" s="9">
        <v>3865.0772299999999</v>
      </c>
      <c r="U1282" s="9">
        <v>306682.17793000001</v>
      </c>
      <c r="V1282" t="s">
        <v>932</v>
      </c>
    </row>
    <row r="1283" spans="1:22" x14ac:dyDescent="0.25">
      <c r="A1283" s="70" t="e">
        <f>VLOOKUP(B1283,'Lake Assessments'!$D$2:$E$52,2,0)</f>
        <v>#N/A</v>
      </c>
      <c r="B1283">
        <v>26028000</v>
      </c>
      <c r="C1283" t="s">
        <v>1770</v>
      </c>
      <c r="D1283" t="s">
        <v>878</v>
      </c>
      <c r="E1283" s="107">
        <v>40716</v>
      </c>
      <c r="F1283" s="9">
        <v>2</v>
      </c>
      <c r="G1283" s="9">
        <v>10.606602000000001</v>
      </c>
      <c r="H1283" s="9">
        <v>-50</v>
      </c>
      <c r="I1283" s="9">
        <v>26.269068000000001</v>
      </c>
      <c r="J1283" s="9">
        <v>1</v>
      </c>
      <c r="K1283" s="9">
        <v>2</v>
      </c>
      <c r="L1283" s="9">
        <v>2</v>
      </c>
      <c r="M1283" s="9">
        <v>10.606602000000001</v>
      </c>
      <c r="N1283" s="9">
        <v>10.606602000000001</v>
      </c>
      <c r="O1283" s="9">
        <v>-50</v>
      </c>
      <c r="P1283" s="9">
        <v>-50</v>
      </c>
      <c r="Q1283" s="9">
        <v>26.269068000000001</v>
      </c>
      <c r="R1283" s="9">
        <v>26.269068000000001</v>
      </c>
      <c r="S1283" s="9" t="s">
        <v>1751</v>
      </c>
      <c r="T1283" s="9">
        <v>1410.8153870000001</v>
      </c>
      <c r="U1283" s="9">
        <v>135917.56374300001</v>
      </c>
      <c r="V1283" t="s">
        <v>932</v>
      </c>
    </row>
    <row r="1284" spans="1:22" x14ac:dyDescent="0.25">
      <c r="A1284" s="70" t="e">
        <f>VLOOKUP(B1284,'Lake Assessments'!$D$2:$E$52,2,0)</f>
        <v>#N/A</v>
      </c>
      <c r="B1284">
        <v>56078100</v>
      </c>
      <c r="C1284" t="s">
        <v>337</v>
      </c>
      <c r="D1284" t="s">
        <v>878</v>
      </c>
      <c r="E1284" s="107">
        <v>34176</v>
      </c>
      <c r="F1284" s="9">
        <v>12</v>
      </c>
      <c r="G1284" s="9">
        <v>22.805336</v>
      </c>
      <c r="H1284" s="9">
        <v>0</v>
      </c>
      <c r="I1284" s="9">
        <v>22.609331000000001</v>
      </c>
      <c r="J1284" s="9">
        <v>1</v>
      </c>
      <c r="K1284" s="9">
        <v>12</v>
      </c>
      <c r="L1284" s="9">
        <v>12</v>
      </c>
      <c r="M1284" s="9">
        <v>22.805336</v>
      </c>
      <c r="N1284" s="9">
        <v>22.805336</v>
      </c>
      <c r="O1284" s="9">
        <v>0</v>
      </c>
      <c r="P1284" s="9">
        <v>0</v>
      </c>
      <c r="Q1284" s="9">
        <v>22.609331000000001</v>
      </c>
      <c r="R1284" s="9">
        <v>22.609331000000001</v>
      </c>
      <c r="S1284" s="9" t="s">
        <v>1059</v>
      </c>
      <c r="T1284" s="9">
        <v>14839.267161</v>
      </c>
      <c r="U1284" s="9">
        <v>3030707.547917</v>
      </c>
      <c r="V1284" t="s">
        <v>935</v>
      </c>
    </row>
    <row r="1285" spans="1:22" x14ac:dyDescent="0.25">
      <c r="A1285" s="70" t="e">
        <f>VLOOKUP(B1285,'Lake Assessments'!$D$2:$E$52,2,0)</f>
        <v>#N/A</v>
      </c>
      <c r="B1285">
        <v>56139600</v>
      </c>
      <c r="C1285" t="s">
        <v>879</v>
      </c>
      <c r="D1285" t="s">
        <v>878</v>
      </c>
      <c r="E1285" s="107">
        <v>40378</v>
      </c>
      <c r="F1285" s="9">
        <v>4</v>
      </c>
      <c r="G1285" s="9">
        <v>11</v>
      </c>
      <c r="H1285" s="9">
        <v>0</v>
      </c>
      <c r="I1285" s="9">
        <v>30.952380999999999</v>
      </c>
      <c r="J1285" s="9">
        <v>1</v>
      </c>
      <c r="K1285" s="9">
        <v>4</v>
      </c>
      <c r="L1285" s="9">
        <v>4</v>
      </c>
      <c r="M1285" s="9">
        <v>11</v>
      </c>
      <c r="N1285" s="9">
        <v>11</v>
      </c>
      <c r="O1285" s="9">
        <v>0</v>
      </c>
      <c r="P1285" s="9">
        <v>0</v>
      </c>
      <c r="Q1285" s="9">
        <v>30.952380999999999</v>
      </c>
      <c r="R1285" s="9">
        <v>30.952380999999999</v>
      </c>
      <c r="S1285" s="9" t="s">
        <v>1751</v>
      </c>
      <c r="T1285" s="9">
        <v>3212.6481990000002</v>
      </c>
      <c r="U1285" s="9">
        <v>209226.19177800001</v>
      </c>
      <c r="V1285" t="s">
        <v>935</v>
      </c>
    </row>
    <row r="1286" spans="1:22" x14ac:dyDescent="0.25">
      <c r="A1286" s="70" t="e">
        <f>VLOOKUP(B1286,'Lake Assessments'!$D$2:$E$52,2,0)</f>
        <v>#N/A</v>
      </c>
      <c r="B1286">
        <v>56101300</v>
      </c>
      <c r="C1286" t="s">
        <v>879</v>
      </c>
      <c r="D1286" t="s">
        <v>878</v>
      </c>
      <c r="E1286" s="107">
        <v>38545</v>
      </c>
      <c r="F1286" s="9">
        <v>12</v>
      </c>
      <c r="G1286" s="9">
        <v>19.629909000000001</v>
      </c>
      <c r="H1286" s="9">
        <v>0</v>
      </c>
      <c r="I1286" s="9">
        <v>9.6642969999999995</v>
      </c>
      <c r="J1286" s="9">
        <v>1</v>
      </c>
      <c r="K1286" s="9">
        <v>12</v>
      </c>
      <c r="L1286" s="9">
        <v>12</v>
      </c>
      <c r="M1286" s="9">
        <v>19.629909000000001</v>
      </c>
      <c r="N1286" s="9">
        <v>19.629909000000001</v>
      </c>
      <c r="O1286" s="9">
        <v>0</v>
      </c>
      <c r="P1286" s="9">
        <v>0</v>
      </c>
      <c r="Q1286" s="9">
        <v>9.6642969999999995</v>
      </c>
      <c r="R1286" s="9">
        <v>9.6642969999999995</v>
      </c>
      <c r="S1286" s="9" t="s">
        <v>1059</v>
      </c>
      <c r="T1286" s="9">
        <v>984.56006600000001</v>
      </c>
      <c r="U1286" s="9">
        <v>63119.425023999996</v>
      </c>
      <c r="V1286" t="s">
        <v>935</v>
      </c>
    </row>
    <row r="1287" spans="1:22" x14ac:dyDescent="0.25">
      <c r="A1287" s="70" t="e">
        <f>VLOOKUP(B1287,'Lake Assessments'!$D$2:$E$52,2,0)</f>
        <v>#N/A</v>
      </c>
      <c r="B1287">
        <v>56086300</v>
      </c>
      <c r="C1287" t="s">
        <v>879</v>
      </c>
      <c r="D1287" t="s">
        <v>878</v>
      </c>
      <c r="E1287" s="107">
        <v>41494</v>
      </c>
      <c r="F1287" s="9">
        <v>5</v>
      </c>
      <c r="G1287" s="9">
        <v>12.074767</v>
      </c>
      <c r="H1287" s="9">
        <v>-54.545454999999997</v>
      </c>
      <c r="I1287" s="9">
        <v>-32.164230000000003</v>
      </c>
      <c r="J1287" s="9">
        <v>2</v>
      </c>
      <c r="K1287" s="9">
        <v>5</v>
      </c>
      <c r="L1287" s="9">
        <v>7</v>
      </c>
      <c r="M1287" s="9">
        <v>12.074767</v>
      </c>
      <c r="N1287" s="9">
        <v>16.630437000000001</v>
      </c>
      <c r="O1287" s="9">
        <v>-54.545454999999997</v>
      </c>
      <c r="P1287" s="9">
        <v>-36.363636</v>
      </c>
      <c r="Q1287" s="9">
        <v>-32.164230000000003</v>
      </c>
      <c r="R1287" s="9">
        <v>-6.5705799999999996</v>
      </c>
      <c r="S1287" s="9" t="s">
        <v>1059</v>
      </c>
      <c r="T1287" s="9">
        <v>1538.8437389999999</v>
      </c>
      <c r="U1287" s="9">
        <v>84597.724310999998</v>
      </c>
      <c r="V1287" t="s">
        <v>932</v>
      </c>
    </row>
    <row r="1288" spans="1:22" x14ac:dyDescent="0.25">
      <c r="A1288" s="70" t="e">
        <f>VLOOKUP(B1288,'Lake Assessments'!$D$2:$E$52,2,0)</f>
        <v>#N/A</v>
      </c>
      <c r="B1288">
        <v>26028200</v>
      </c>
      <c r="C1288" t="s">
        <v>1771</v>
      </c>
      <c r="D1288" t="s">
        <v>878</v>
      </c>
      <c r="E1288" s="107">
        <v>34862</v>
      </c>
      <c r="F1288" s="9">
        <v>7</v>
      </c>
      <c r="G1288" s="9">
        <v>12.094863</v>
      </c>
      <c r="H1288" s="9">
        <v>75</v>
      </c>
      <c r="I1288" s="9">
        <v>43.986466</v>
      </c>
      <c r="J1288" s="9">
        <v>1</v>
      </c>
      <c r="K1288" s="9">
        <v>7</v>
      </c>
      <c r="L1288" s="9">
        <v>7</v>
      </c>
      <c r="M1288" s="9">
        <v>12.094863</v>
      </c>
      <c r="N1288" s="9">
        <v>12.094863</v>
      </c>
      <c r="O1288" s="9">
        <v>75</v>
      </c>
      <c r="P1288" s="9">
        <v>75</v>
      </c>
      <c r="Q1288" s="9">
        <v>43.986466</v>
      </c>
      <c r="R1288" s="9">
        <v>43.986466</v>
      </c>
      <c r="S1288" s="9" t="s">
        <v>1751</v>
      </c>
      <c r="T1288" s="9">
        <v>7912.1044540000003</v>
      </c>
      <c r="U1288" s="9">
        <v>2187327.3951650001</v>
      </c>
      <c r="V1288" t="s">
        <v>935</v>
      </c>
    </row>
    <row r="1289" spans="1:22" x14ac:dyDescent="0.25">
      <c r="A1289" s="70" t="e">
        <f>VLOOKUP(B1289,'Lake Assessments'!$D$2:$E$52,2,0)</f>
        <v>#N/A</v>
      </c>
      <c r="B1289">
        <v>56078200</v>
      </c>
      <c r="C1289" t="s">
        <v>1772</v>
      </c>
      <c r="D1289" t="s">
        <v>878</v>
      </c>
      <c r="E1289" s="107">
        <v>38553</v>
      </c>
      <c r="F1289" s="9">
        <v>22</v>
      </c>
      <c r="G1289" s="9">
        <v>25.584085999999999</v>
      </c>
      <c r="H1289" s="9">
        <v>69.230768999999995</v>
      </c>
      <c r="I1289" s="9">
        <v>36.813293999999999</v>
      </c>
      <c r="J1289" s="9">
        <v>1</v>
      </c>
      <c r="K1289" s="9">
        <v>22</v>
      </c>
      <c r="L1289" s="9">
        <v>22</v>
      </c>
      <c r="M1289" s="9">
        <v>25.584085999999999</v>
      </c>
      <c r="N1289" s="9">
        <v>25.584085999999999</v>
      </c>
      <c r="O1289" s="9">
        <v>69.230768999999995</v>
      </c>
      <c r="P1289" s="9">
        <v>69.230768999999995</v>
      </c>
      <c r="Q1289" s="9">
        <v>36.813293999999999</v>
      </c>
      <c r="R1289" s="9">
        <v>36.813293999999999</v>
      </c>
      <c r="S1289" s="9" t="s">
        <v>1059</v>
      </c>
      <c r="T1289" s="9">
        <v>4648.4515380000003</v>
      </c>
      <c r="U1289" s="9">
        <v>652891.40326399996</v>
      </c>
      <c r="V1289" t="s">
        <v>935</v>
      </c>
    </row>
    <row r="1290" spans="1:22" x14ac:dyDescent="0.25">
      <c r="A1290" s="70" t="e">
        <f>VLOOKUP(B1290,'Lake Assessments'!$D$2:$E$52,2,0)</f>
        <v>#N/A</v>
      </c>
      <c r="B1290">
        <v>26014000</v>
      </c>
      <c r="C1290" t="s">
        <v>1773</v>
      </c>
      <c r="D1290" t="s">
        <v>878</v>
      </c>
      <c r="E1290" s="107">
        <v>38917</v>
      </c>
      <c r="F1290" s="9">
        <v>3</v>
      </c>
      <c r="G1290" s="9">
        <v>9.2376039999999993</v>
      </c>
      <c r="H1290" s="9">
        <v>-72.727272999999997</v>
      </c>
      <c r="I1290" s="9">
        <v>-48.103346999999999</v>
      </c>
      <c r="J1290" s="9">
        <v>1</v>
      </c>
      <c r="K1290" s="9">
        <v>3</v>
      </c>
      <c r="L1290" s="9">
        <v>3</v>
      </c>
      <c r="M1290" s="9">
        <v>9.2376039999999993</v>
      </c>
      <c r="N1290" s="9">
        <v>9.2376039999999993</v>
      </c>
      <c r="O1290" s="9">
        <v>-72.727272999999997</v>
      </c>
      <c r="P1290" s="9">
        <v>-72.727272999999997</v>
      </c>
      <c r="Q1290" s="9">
        <v>-48.103346999999999</v>
      </c>
      <c r="R1290" s="9">
        <v>-48.103346999999999</v>
      </c>
      <c r="S1290" s="9" t="s">
        <v>1059</v>
      </c>
      <c r="T1290" s="9">
        <v>8098.0957920000001</v>
      </c>
      <c r="U1290" s="9">
        <v>1098505.9234450001</v>
      </c>
      <c r="V1290" t="s">
        <v>932</v>
      </c>
    </row>
    <row r="1291" spans="1:22" x14ac:dyDescent="0.25">
      <c r="A1291" s="70" t="e">
        <f>VLOOKUP(B1291,'Lake Assessments'!$D$2:$E$52,2,0)</f>
        <v>#N/A</v>
      </c>
      <c r="B1291">
        <v>56084800</v>
      </c>
      <c r="C1291" t="s">
        <v>1774</v>
      </c>
      <c r="D1291" t="s">
        <v>878</v>
      </c>
      <c r="E1291" s="107">
        <v>41137</v>
      </c>
      <c r="F1291" s="9">
        <v>3</v>
      </c>
      <c r="G1291" s="9">
        <v>9.2376039999999993</v>
      </c>
      <c r="H1291" s="9">
        <v>-72.727272999999997</v>
      </c>
      <c r="I1291" s="9">
        <v>-48.103346999999999</v>
      </c>
      <c r="J1291" s="9">
        <v>3</v>
      </c>
      <c r="K1291" s="9">
        <v>3</v>
      </c>
      <c r="L1291" s="9">
        <v>4</v>
      </c>
      <c r="M1291" s="9">
        <v>9.2376039999999993</v>
      </c>
      <c r="N1291" s="9">
        <v>11.5</v>
      </c>
      <c r="O1291" s="9">
        <v>-72.727272999999997</v>
      </c>
      <c r="P1291" s="9">
        <v>-63.636364</v>
      </c>
      <c r="Q1291" s="9">
        <v>-48.103346999999999</v>
      </c>
      <c r="R1291" s="9">
        <v>-35.393258000000003</v>
      </c>
      <c r="S1291" s="9" t="s">
        <v>1059</v>
      </c>
      <c r="T1291" s="9">
        <v>2606.198339</v>
      </c>
      <c r="U1291" s="9">
        <v>135931.060444</v>
      </c>
      <c r="V1291" t="s">
        <v>932</v>
      </c>
    </row>
    <row r="1292" spans="1:22" x14ac:dyDescent="0.25">
      <c r="A1292" s="70" t="e">
        <f>VLOOKUP(B1292,'Lake Assessments'!$D$2:$E$52,2,0)</f>
        <v>#N/A</v>
      </c>
      <c r="B1292">
        <v>56097900</v>
      </c>
      <c r="C1292" t="s">
        <v>116</v>
      </c>
      <c r="D1292" t="s">
        <v>878</v>
      </c>
      <c r="E1292" s="107">
        <v>39646</v>
      </c>
      <c r="F1292" s="9">
        <v>2</v>
      </c>
      <c r="G1292" s="9">
        <v>7.0710680000000004</v>
      </c>
      <c r="H1292" s="9">
        <v>-81.818181999999993</v>
      </c>
      <c r="I1292" s="9">
        <v>-60.274900000000002</v>
      </c>
      <c r="J1292" s="9">
        <v>2</v>
      </c>
      <c r="K1292" s="9">
        <v>2</v>
      </c>
      <c r="L1292" s="9">
        <v>6</v>
      </c>
      <c r="M1292" s="9">
        <v>7.0710680000000004</v>
      </c>
      <c r="N1292" s="9">
        <v>13.063945</v>
      </c>
      <c r="O1292" s="9">
        <v>-81.818181999999993</v>
      </c>
      <c r="P1292" s="9">
        <v>-50</v>
      </c>
      <c r="Q1292" s="9">
        <v>-60.274900000000002</v>
      </c>
      <c r="R1292" s="9">
        <v>-27.017064999999999</v>
      </c>
      <c r="S1292" s="9" t="s">
        <v>1059</v>
      </c>
      <c r="T1292" s="9">
        <v>5175.7591499999999</v>
      </c>
      <c r="U1292" s="9">
        <v>585770.98057799996</v>
      </c>
      <c r="V1292" t="s">
        <v>932</v>
      </c>
    </row>
    <row r="1293" spans="1:22" x14ac:dyDescent="0.25">
      <c r="A1293" s="70" t="e">
        <f>VLOOKUP(B1293,'Lake Assessments'!$D$2:$E$52,2,0)</f>
        <v>#N/A</v>
      </c>
      <c r="B1293">
        <v>26030700</v>
      </c>
      <c r="C1293" t="s">
        <v>120</v>
      </c>
      <c r="D1293" t="s">
        <v>878</v>
      </c>
      <c r="E1293" s="107">
        <v>41130</v>
      </c>
      <c r="F1293" s="9">
        <v>4</v>
      </c>
      <c r="G1293" s="9">
        <v>10.5</v>
      </c>
      <c r="H1293" s="9">
        <v>0</v>
      </c>
      <c r="I1293" s="9">
        <v>25</v>
      </c>
      <c r="J1293" s="9">
        <v>2</v>
      </c>
      <c r="K1293" s="9">
        <v>1</v>
      </c>
      <c r="L1293" s="9">
        <v>4</v>
      </c>
      <c r="M1293" s="9">
        <v>3</v>
      </c>
      <c r="N1293" s="9">
        <v>10.5</v>
      </c>
      <c r="O1293" s="9">
        <v>-75</v>
      </c>
      <c r="P1293" s="9">
        <v>0</v>
      </c>
      <c r="Q1293" s="9">
        <v>-64.285713999999999</v>
      </c>
      <c r="R1293" s="9">
        <v>25</v>
      </c>
      <c r="S1293" s="9" t="s">
        <v>1751</v>
      </c>
      <c r="T1293" s="9">
        <v>3266.478118</v>
      </c>
      <c r="U1293" s="9">
        <v>268971.912709</v>
      </c>
      <c r="V1293" t="s">
        <v>935</v>
      </c>
    </row>
    <row r="1294" spans="1:22" x14ac:dyDescent="0.25">
      <c r="A1294" s="70" t="e">
        <f>VLOOKUP(B1294,'Lake Assessments'!$D$2:$E$52,2,0)</f>
        <v>#N/A</v>
      </c>
      <c r="B1294">
        <v>56082900</v>
      </c>
      <c r="C1294" t="s">
        <v>1775</v>
      </c>
      <c r="D1294" t="s">
        <v>878</v>
      </c>
      <c r="E1294" s="107">
        <v>39288</v>
      </c>
      <c r="F1294" s="9">
        <v>8</v>
      </c>
      <c r="G1294" s="9">
        <v>16.263456000000001</v>
      </c>
      <c r="H1294" s="9">
        <v>-20</v>
      </c>
      <c r="I1294" s="9">
        <v>-0.22419700000000001</v>
      </c>
      <c r="J1294" s="9">
        <v>2</v>
      </c>
      <c r="K1294" s="9">
        <v>8</v>
      </c>
      <c r="L1294" s="9">
        <v>14</v>
      </c>
      <c r="M1294" s="9">
        <v>16.263456000000001</v>
      </c>
      <c r="N1294" s="9">
        <v>19.510071</v>
      </c>
      <c r="O1294" s="9">
        <v>-20</v>
      </c>
      <c r="P1294" s="9">
        <v>7.6923079999999997</v>
      </c>
      <c r="Q1294" s="9">
        <v>-0.22419700000000001</v>
      </c>
      <c r="R1294" s="9">
        <v>4.3319289999999997</v>
      </c>
      <c r="S1294" s="9" t="s">
        <v>1059</v>
      </c>
      <c r="T1294" s="9">
        <v>3913.7770249999999</v>
      </c>
      <c r="U1294" s="9">
        <v>790522.76391400001</v>
      </c>
      <c r="V1294" t="s">
        <v>932</v>
      </c>
    </row>
    <row r="1295" spans="1:22" x14ac:dyDescent="0.25">
      <c r="A1295" s="70" t="e">
        <f>VLOOKUP(B1295,'Lake Assessments'!$D$2:$E$52,2,0)</f>
        <v>#N/A</v>
      </c>
      <c r="B1295">
        <v>56080700</v>
      </c>
      <c r="C1295" t="s">
        <v>879</v>
      </c>
      <c r="D1295" t="s">
        <v>878</v>
      </c>
      <c r="E1295" s="107">
        <v>38160</v>
      </c>
      <c r="F1295" s="9">
        <v>8</v>
      </c>
      <c r="G1295" s="9">
        <v>12.374369</v>
      </c>
      <c r="H1295" s="9">
        <v>60</v>
      </c>
      <c r="I1295" s="9">
        <v>45.580807999999998</v>
      </c>
      <c r="J1295" s="9">
        <v>1</v>
      </c>
      <c r="K1295" s="9">
        <v>8</v>
      </c>
      <c r="L1295" s="9">
        <v>8</v>
      </c>
      <c r="M1295" s="9">
        <v>12.374369</v>
      </c>
      <c r="N1295" s="9">
        <v>12.374369</v>
      </c>
      <c r="O1295" s="9">
        <v>60</v>
      </c>
      <c r="P1295" s="9">
        <v>60</v>
      </c>
      <c r="Q1295" s="9">
        <v>45.580807999999998</v>
      </c>
      <c r="R1295" s="9">
        <v>45.580807999999998</v>
      </c>
      <c r="S1295" s="9" t="s">
        <v>1751</v>
      </c>
      <c r="T1295" s="9">
        <v>1001.745909</v>
      </c>
      <c r="U1295" s="9">
        <v>60409.730318000002</v>
      </c>
      <c r="V1295" t="s">
        <v>935</v>
      </c>
    </row>
    <row r="1296" spans="1:22" x14ac:dyDescent="0.25">
      <c r="A1296" s="70" t="e">
        <f>VLOOKUP(B1296,'Lake Assessments'!$D$2:$E$52,2,0)</f>
        <v>#N/A</v>
      </c>
      <c r="B1296">
        <v>56078000</v>
      </c>
      <c r="C1296" t="s">
        <v>1776</v>
      </c>
      <c r="D1296" t="s">
        <v>878</v>
      </c>
      <c r="E1296" s="107">
        <v>38534</v>
      </c>
      <c r="F1296" s="9">
        <v>7</v>
      </c>
      <c r="G1296" s="9">
        <v>13.606721</v>
      </c>
      <c r="H1296" s="9">
        <v>-41.666666999999997</v>
      </c>
      <c r="I1296" s="9">
        <v>-23.984798999999999</v>
      </c>
      <c r="J1296" s="9">
        <v>1</v>
      </c>
      <c r="K1296" s="9">
        <v>7</v>
      </c>
      <c r="L1296" s="9">
        <v>7</v>
      </c>
      <c r="M1296" s="9">
        <v>13.606721</v>
      </c>
      <c r="N1296" s="9">
        <v>13.606721</v>
      </c>
      <c r="O1296" s="9">
        <v>-41.666666999999997</v>
      </c>
      <c r="P1296" s="9">
        <v>-41.666666999999997</v>
      </c>
      <c r="Q1296" s="9">
        <v>-23.984798999999999</v>
      </c>
      <c r="R1296" s="9">
        <v>-23.984798999999999</v>
      </c>
      <c r="S1296" s="9" t="s">
        <v>1059</v>
      </c>
      <c r="T1296" s="9">
        <v>5712.8069910000004</v>
      </c>
      <c r="U1296" s="9">
        <v>1046482.398129</v>
      </c>
      <c r="V1296" t="s">
        <v>932</v>
      </c>
    </row>
    <row r="1297" spans="1:22" x14ac:dyDescent="0.25">
      <c r="A1297" s="70" t="e">
        <f>VLOOKUP(B1297,'Lake Assessments'!$D$2:$E$52,2,0)</f>
        <v>#N/A</v>
      </c>
      <c r="B1297">
        <v>56071700</v>
      </c>
      <c r="C1297" t="s">
        <v>1300</v>
      </c>
      <c r="D1297" t="s">
        <v>878</v>
      </c>
      <c r="E1297" s="107">
        <v>37826</v>
      </c>
      <c r="F1297" s="9">
        <v>21</v>
      </c>
      <c r="G1297" s="9">
        <v>26.404364999999999</v>
      </c>
      <c r="H1297" s="9">
        <v>61.538462000000003</v>
      </c>
      <c r="I1297" s="9">
        <v>41.199810999999997</v>
      </c>
      <c r="J1297" s="9">
        <v>1</v>
      </c>
      <c r="K1297" s="9">
        <v>21</v>
      </c>
      <c r="L1297" s="9">
        <v>21</v>
      </c>
      <c r="M1297" s="9">
        <v>26.404364999999999</v>
      </c>
      <c r="N1297" s="9">
        <v>26.404364999999999</v>
      </c>
      <c r="O1297" s="9">
        <v>61.538462000000003</v>
      </c>
      <c r="P1297" s="9">
        <v>61.538462000000003</v>
      </c>
      <c r="Q1297" s="9">
        <v>41.199810999999997</v>
      </c>
      <c r="R1297" s="9">
        <v>41.199810999999997</v>
      </c>
      <c r="S1297" s="9" t="s">
        <v>1059</v>
      </c>
      <c r="T1297" s="9">
        <v>3977.4950399999998</v>
      </c>
      <c r="U1297" s="9">
        <v>293075.063883</v>
      </c>
      <c r="V1297" t="s">
        <v>935</v>
      </c>
    </row>
    <row r="1298" spans="1:22" x14ac:dyDescent="0.25">
      <c r="A1298" s="70" t="e">
        <f>VLOOKUP(B1298,'Lake Assessments'!$D$2:$E$52,2,0)</f>
        <v>#N/A</v>
      </c>
      <c r="B1298">
        <v>56071600</v>
      </c>
      <c r="C1298" t="s">
        <v>1186</v>
      </c>
      <c r="D1298" t="s">
        <v>878</v>
      </c>
      <c r="E1298" s="107">
        <v>37826</v>
      </c>
      <c r="F1298" s="9">
        <v>21</v>
      </c>
      <c r="G1298" s="9">
        <v>24.876839</v>
      </c>
      <c r="H1298" s="9">
        <v>61.538462000000003</v>
      </c>
      <c r="I1298" s="9">
        <v>33.031227000000001</v>
      </c>
      <c r="J1298" s="9">
        <v>1</v>
      </c>
      <c r="K1298" s="9">
        <v>21</v>
      </c>
      <c r="L1298" s="9">
        <v>21</v>
      </c>
      <c r="M1298" s="9">
        <v>24.876839</v>
      </c>
      <c r="N1298" s="9">
        <v>24.876839</v>
      </c>
      <c r="O1298" s="9">
        <v>61.538462000000003</v>
      </c>
      <c r="P1298" s="9">
        <v>61.538462000000003</v>
      </c>
      <c r="Q1298" s="9">
        <v>33.031227000000001</v>
      </c>
      <c r="R1298" s="9">
        <v>33.031227000000001</v>
      </c>
      <c r="S1298" s="9" t="s">
        <v>1059</v>
      </c>
      <c r="T1298" s="9">
        <v>3975.4254940000001</v>
      </c>
      <c r="U1298" s="9">
        <v>359425.38302399998</v>
      </c>
      <c r="V1298" t="s">
        <v>935</v>
      </c>
    </row>
    <row r="1299" spans="1:22" x14ac:dyDescent="0.25">
      <c r="A1299" s="70" t="e">
        <f>VLOOKUP(B1299,'Lake Assessments'!$D$2:$E$52,2,0)</f>
        <v>#N/A</v>
      </c>
      <c r="B1299">
        <v>56072800</v>
      </c>
      <c r="C1299" t="s">
        <v>1777</v>
      </c>
      <c r="D1299" t="s">
        <v>878</v>
      </c>
      <c r="E1299" s="107">
        <v>35975</v>
      </c>
      <c r="F1299" s="9">
        <v>20</v>
      </c>
      <c r="G1299" s="9">
        <v>25.714782</v>
      </c>
      <c r="H1299" s="9">
        <v>66.666667000000004</v>
      </c>
      <c r="I1299" s="9">
        <v>38.251514999999998</v>
      </c>
      <c r="J1299" s="9">
        <v>1</v>
      </c>
      <c r="K1299" s="9">
        <v>20</v>
      </c>
      <c r="L1299" s="9">
        <v>20</v>
      </c>
      <c r="M1299" s="9">
        <v>25.714782</v>
      </c>
      <c r="N1299" s="9">
        <v>25.714782</v>
      </c>
      <c r="O1299" s="9">
        <v>66.666667000000004</v>
      </c>
      <c r="P1299" s="9">
        <v>66.666667000000004</v>
      </c>
      <c r="Q1299" s="9">
        <v>38.251514999999998</v>
      </c>
      <c r="R1299" s="9">
        <v>38.251514999999998</v>
      </c>
      <c r="S1299" s="9" t="s">
        <v>1059</v>
      </c>
      <c r="T1299" s="9">
        <v>6165.617851</v>
      </c>
      <c r="U1299" s="9">
        <v>575096.28395199997</v>
      </c>
      <c r="V1299" t="s">
        <v>935</v>
      </c>
    </row>
    <row r="1300" spans="1:22" x14ac:dyDescent="0.25">
      <c r="A1300" s="70" t="e">
        <f>VLOOKUP(B1300,'Lake Assessments'!$D$2:$E$52,2,0)</f>
        <v>#N/A</v>
      </c>
      <c r="B1300">
        <v>26009700</v>
      </c>
      <c r="C1300" t="s">
        <v>1778</v>
      </c>
      <c r="D1300" t="s">
        <v>878</v>
      </c>
      <c r="E1300" s="107">
        <v>34932</v>
      </c>
      <c r="F1300" s="9">
        <v>11</v>
      </c>
      <c r="G1300" s="9">
        <v>19.598237000000001</v>
      </c>
      <c r="H1300" s="9">
        <v>-8.3333329999999997</v>
      </c>
      <c r="I1300" s="9">
        <v>5.3668680000000002</v>
      </c>
      <c r="J1300" s="9">
        <v>1</v>
      </c>
      <c r="K1300" s="9">
        <v>11</v>
      </c>
      <c r="L1300" s="9">
        <v>11</v>
      </c>
      <c r="M1300" s="9">
        <v>19.598237000000001</v>
      </c>
      <c r="N1300" s="9">
        <v>19.598237000000001</v>
      </c>
      <c r="O1300" s="9">
        <v>-8.3333329999999997</v>
      </c>
      <c r="P1300" s="9">
        <v>-8.3333329999999997</v>
      </c>
      <c r="Q1300" s="9">
        <v>5.3668680000000002</v>
      </c>
      <c r="R1300" s="9">
        <v>5.3668680000000002</v>
      </c>
      <c r="S1300" s="9" t="s">
        <v>1059</v>
      </c>
      <c r="T1300" s="9">
        <v>22473.238034000002</v>
      </c>
      <c r="U1300" s="9">
        <v>7347789.4050470004</v>
      </c>
      <c r="V1300" t="s">
        <v>932</v>
      </c>
    </row>
    <row r="1301" spans="1:22" x14ac:dyDescent="0.25">
      <c r="A1301" s="70" t="e">
        <f>VLOOKUP(B1301,'Lake Assessments'!$D$2:$E$52,2,0)</f>
        <v>#N/A</v>
      </c>
      <c r="B1301">
        <v>56065800</v>
      </c>
      <c r="C1301" t="s">
        <v>1779</v>
      </c>
      <c r="D1301" t="s">
        <v>878</v>
      </c>
      <c r="E1301" s="107">
        <v>38534</v>
      </c>
      <c r="F1301" s="9">
        <v>16</v>
      </c>
      <c r="G1301" s="9">
        <v>21.75</v>
      </c>
      <c r="H1301" s="9">
        <v>23.076923000000001</v>
      </c>
      <c r="I1301" s="9">
        <v>16.31016</v>
      </c>
      <c r="J1301" s="9">
        <v>1</v>
      </c>
      <c r="K1301" s="9">
        <v>16</v>
      </c>
      <c r="L1301" s="9">
        <v>16</v>
      </c>
      <c r="M1301" s="9">
        <v>21.75</v>
      </c>
      <c r="N1301" s="9">
        <v>21.75</v>
      </c>
      <c r="O1301" s="9">
        <v>23.076923000000001</v>
      </c>
      <c r="P1301" s="9">
        <v>23.076923000000001</v>
      </c>
      <c r="Q1301" s="9">
        <v>16.31016</v>
      </c>
      <c r="R1301" s="9">
        <v>16.31016</v>
      </c>
      <c r="S1301" s="9" t="s">
        <v>1059</v>
      </c>
      <c r="T1301" s="9">
        <v>11128.214135</v>
      </c>
      <c r="U1301" s="9">
        <v>2944978.840938</v>
      </c>
      <c r="V1301" t="s">
        <v>935</v>
      </c>
    </row>
    <row r="1302" spans="1:22" x14ac:dyDescent="0.25">
      <c r="A1302" s="70" t="e">
        <f>VLOOKUP(B1302,'Lake Assessments'!$D$2:$E$52,2,0)</f>
        <v>#N/A</v>
      </c>
      <c r="B1302">
        <v>56057400</v>
      </c>
      <c r="C1302" t="s">
        <v>615</v>
      </c>
      <c r="D1302" t="s">
        <v>878</v>
      </c>
      <c r="E1302" s="107">
        <v>38553</v>
      </c>
      <c r="F1302" s="9">
        <v>23</v>
      </c>
      <c r="G1302" s="9">
        <v>25.855786999999999</v>
      </c>
      <c r="H1302" s="9">
        <v>76.923077000000006</v>
      </c>
      <c r="I1302" s="9">
        <v>38.266241999999998</v>
      </c>
      <c r="J1302" s="9">
        <v>1</v>
      </c>
      <c r="K1302" s="9">
        <v>23</v>
      </c>
      <c r="L1302" s="9">
        <v>23</v>
      </c>
      <c r="M1302" s="9">
        <v>25.855786999999999</v>
      </c>
      <c r="N1302" s="9">
        <v>25.855786999999999</v>
      </c>
      <c r="O1302" s="9">
        <v>76.923077000000006</v>
      </c>
      <c r="P1302" s="9">
        <v>76.923077000000006</v>
      </c>
      <c r="Q1302" s="9">
        <v>38.266241999999998</v>
      </c>
      <c r="R1302" s="9">
        <v>38.266241999999998</v>
      </c>
      <c r="S1302" s="9" t="s">
        <v>1059</v>
      </c>
      <c r="T1302" s="9">
        <v>4316.030213</v>
      </c>
      <c r="U1302" s="9">
        <v>367550.15265200002</v>
      </c>
      <c r="V1302" t="s">
        <v>935</v>
      </c>
    </row>
    <row r="1303" spans="1:22" x14ac:dyDescent="0.25">
      <c r="A1303" s="70" t="e">
        <f>VLOOKUP(B1303,'Lake Assessments'!$D$2:$E$52,2,0)</f>
        <v>#N/A</v>
      </c>
      <c r="B1303">
        <v>56069500</v>
      </c>
      <c r="C1303" t="s">
        <v>1780</v>
      </c>
      <c r="D1303" t="s">
        <v>878</v>
      </c>
      <c r="E1303" s="107">
        <v>37827</v>
      </c>
      <c r="F1303" s="9">
        <v>25</v>
      </c>
      <c r="G1303" s="9">
        <v>31.4</v>
      </c>
      <c r="H1303" s="9">
        <v>92.307692000000003</v>
      </c>
      <c r="I1303" s="9">
        <v>67.914439000000002</v>
      </c>
      <c r="J1303" s="9">
        <v>2</v>
      </c>
      <c r="K1303" s="9">
        <v>25</v>
      </c>
      <c r="L1303" s="9">
        <v>25</v>
      </c>
      <c r="M1303" s="9">
        <v>31.4</v>
      </c>
      <c r="N1303" s="9">
        <v>32.6</v>
      </c>
      <c r="O1303" s="9">
        <v>92.307692000000003</v>
      </c>
      <c r="P1303" s="9">
        <v>108.333333</v>
      </c>
      <c r="Q1303" s="9">
        <v>67.914439000000002</v>
      </c>
      <c r="R1303" s="9">
        <v>75.268816999999999</v>
      </c>
      <c r="S1303" s="9" t="s">
        <v>1059</v>
      </c>
      <c r="T1303" s="9">
        <v>7057.1946369999996</v>
      </c>
      <c r="U1303" s="9">
        <v>894221.26460700005</v>
      </c>
      <c r="V1303" t="s">
        <v>935</v>
      </c>
    </row>
    <row r="1304" spans="1:22" x14ac:dyDescent="0.25">
      <c r="A1304" s="70" t="e">
        <f>VLOOKUP(B1304,'Lake Assessments'!$D$2:$E$52,2,0)</f>
        <v>#N/A</v>
      </c>
      <c r="B1304">
        <v>56072200</v>
      </c>
      <c r="C1304" t="s">
        <v>1019</v>
      </c>
      <c r="D1304" t="s">
        <v>878</v>
      </c>
      <c r="E1304" s="107">
        <v>37826</v>
      </c>
      <c r="F1304" s="9">
        <v>20</v>
      </c>
      <c r="G1304" s="9">
        <v>24.373141</v>
      </c>
      <c r="H1304" s="9">
        <v>53.846153999999999</v>
      </c>
      <c r="I1304" s="9">
        <v>30.337651999999999</v>
      </c>
      <c r="J1304" s="9">
        <v>1</v>
      </c>
      <c r="K1304" s="9">
        <v>20</v>
      </c>
      <c r="L1304" s="9">
        <v>20</v>
      </c>
      <c r="M1304" s="9">
        <v>24.373141</v>
      </c>
      <c r="N1304" s="9">
        <v>24.373141</v>
      </c>
      <c r="O1304" s="9">
        <v>53.846153999999999</v>
      </c>
      <c r="P1304" s="9">
        <v>53.846153999999999</v>
      </c>
      <c r="Q1304" s="9">
        <v>30.337651999999999</v>
      </c>
      <c r="R1304" s="9">
        <v>30.337651999999999</v>
      </c>
      <c r="S1304" s="9" t="s">
        <v>1059</v>
      </c>
      <c r="T1304" s="9">
        <v>2022.5156669999999</v>
      </c>
      <c r="U1304" s="9">
        <v>137023.157683</v>
      </c>
      <c r="V1304" t="s">
        <v>935</v>
      </c>
    </row>
    <row r="1305" spans="1:22" x14ac:dyDescent="0.25">
      <c r="A1305" s="70" t="e">
        <f>VLOOKUP(B1305,'Lake Assessments'!$D$2:$E$52,2,0)</f>
        <v>#N/A</v>
      </c>
      <c r="B1305">
        <v>56071100</v>
      </c>
      <c r="C1305" t="s">
        <v>1781</v>
      </c>
      <c r="D1305" t="s">
        <v>1782</v>
      </c>
      <c r="E1305" s="107">
        <v>37826</v>
      </c>
      <c r="F1305" s="9">
        <v>25</v>
      </c>
      <c r="G1305" s="9">
        <v>29.2</v>
      </c>
      <c r="H1305" s="9">
        <v>92.307692000000003</v>
      </c>
      <c r="I1305" s="9">
        <v>56.149732999999998</v>
      </c>
      <c r="J1305" s="9">
        <v>1</v>
      </c>
      <c r="K1305" s="9">
        <v>25</v>
      </c>
      <c r="L1305" s="9">
        <v>25</v>
      </c>
      <c r="M1305" s="9">
        <v>29.2</v>
      </c>
      <c r="N1305" s="9">
        <v>29.2</v>
      </c>
      <c r="O1305" s="9">
        <v>92.307692000000003</v>
      </c>
      <c r="P1305" s="9">
        <v>92.307692000000003</v>
      </c>
      <c r="Q1305" s="9">
        <v>56.149732999999998</v>
      </c>
      <c r="R1305" s="9">
        <v>56.149732999999998</v>
      </c>
      <c r="S1305" s="9" t="s">
        <v>1059</v>
      </c>
      <c r="T1305" s="9">
        <v>14626.382868000001</v>
      </c>
      <c r="U1305" s="9">
        <v>1267568.5110190001</v>
      </c>
      <c r="V1305" t="s">
        <v>935</v>
      </c>
    </row>
    <row r="1306" spans="1:22" x14ac:dyDescent="0.25">
      <c r="A1306" s="70" t="e">
        <f>VLOOKUP(B1306,'Lake Assessments'!$D$2:$E$52,2,0)</f>
        <v>#N/A</v>
      </c>
      <c r="B1306">
        <v>56074702</v>
      </c>
      <c r="C1306" t="s">
        <v>1783</v>
      </c>
      <c r="D1306" t="s">
        <v>878</v>
      </c>
      <c r="E1306" s="107">
        <v>37834</v>
      </c>
      <c r="F1306" s="9">
        <v>21</v>
      </c>
      <c r="G1306" s="9">
        <v>25.749711000000001</v>
      </c>
      <c r="H1306" s="9">
        <v>61.538462000000003</v>
      </c>
      <c r="I1306" s="9">
        <v>37.698990000000002</v>
      </c>
      <c r="J1306" s="9">
        <v>2</v>
      </c>
      <c r="K1306" s="9">
        <v>21</v>
      </c>
      <c r="L1306" s="9">
        <v>21</v>
      </c>
      <c r="M1306" s="9">
        <v>25.749711000000001</v>
      </c>
      <c r="N1306" s="9">
        <v>26.186146999999998</v>
      </c>
      <c r="O1306" s="9">
        <v>61.538462000000003</v>
      </c>
      <c r="P1306" s="9">
        <v>75</v>
      </c>
      <c r="Q1306" s="9">
        <v>37.698990000000002</v>
      </c>
      <c r="R1306" s="9">
        <v>40.785736</v>
      </c>
      <c r="S1306" s="9" t="s">
        <v>1059</v>
      </c>
      <c r="T1306" s="9">
        <v>16098.590228999999</v>
      </c>
      <c r="U1306" s="9">
        <v>3137812.621022</v>
      </c>
      <c r="V1306" t="s">
        <v>935</v>
      </c>
    </row>
    <row r="1307" spans="1:22" x14ac:dyDescent="0.25">
      <c r="A1307" s="70" t="e">
        <f>VLOOKUP(B1307,'Lake Assessments'!$D$2:$E$52,2,0)</f>
        <v>#N/A</v>
      </c>
      <c r="B1307">
        <v>56056900</v>
      </c>
      <c r="C1307" t="s">
        <v>1234</v>
      </c>
      <c r="D1307" t="s">
        <v>878</v>
      </c>
      <c r="E1307" s="107">
        <v>38527</v>
      </c>
      <c r="F1307" s="9">
        <v>9</v>
      </c>
      <c r="G1307" s="9">
        <v>16</v>
      </c>
      <c r="H1307" s="9">
        <v>-30.769231000000001</v>
      </c>
      <c r="I1307" s="9">
        <v>-14.438503000000001</v>
      </c>
      <c r="J1307" s="9">
        <v>1</v>
      </c>
      <c r="K1307" s="9">
        <v>9</v>
      </c>
      <c r="L1307" s="9">
        <v>9</v>
      </c>
      <c r="M1307" s="9">
        <v>16</v>
      </c>
      <c r="N1307" s="9">
        <v>16</v>
      </c>
      <c r="O1307" s="9">
        <v>-30.769231000000001</v>
      </c>
      <c r="P1307" s="9">
        <v>-30.769231000000001</v>
      </c>
      <c r="Q1307" s="9">
        <v>-14.438503000000001</v>
      </c>
      <c r="R1307" s="9">
        <v>-14.438503000000001</v>
      </c>
      <c r="S1307" s="9" t="s">
        <v>1059</v>
      </c>
      <c r="T1307" s="9">
        <v>10814.750416000001</v>
      </c>
      <c r="U1307" s="9">
        <v>1962309.834735</v>
      </c>
      <c r="V1307" t="s">
        <v>932</v>
      </c>
    </row>
    <row r="1308" spans="1:22" x14ac:dyDescent="0.25">
      <c r="A1308" s="70" t="e">
        <f>VLOOKUP(B1308,'Lake Assessments'!$D$2:$E$52,2,0)</f>
        <v>#N/A</v>
      </c>
      <c r="B1308">
        <v>56060400</v>
      </c>
      <c r="C1308" t="s">
        <v>1784</v>
      </c>
      <c r="D1308" t="s">
        <v>878</v>
      </c>
      <c r="E1308" s="107">
        <v>38547</v>
      </c>
      <c r="F1308" s="9">
        <v>14</v>
      </c>
      <c r="G1308" s="9">
        <v>19.510071</v>
      </c>
      <c r="H1308" s="9">
        <v>16.666667</v>
      </c>
      <c r="I1308" s="9">
        <v>8.9948080000000008</v>
      </c>
      <c r="J1308" s="9">
        <v>1</v>
      </c>
      <c r="K1308" s="9">
        <v>14</v>
      </c>
      <c r="L1308" s="9">
        <v>14</v>
      </c>
      <c r="M1308" s="9">
        <v>19.510071</v>
      </c>
      <c r="N1308" s="9">
        <v>19.510071</v>
      </c>
      <c r="O1308" s="9">
        <v>16.666667</v>
      </c>
      <c r="P1308" s="9">
        <v>16.666667</v>
      </c>
      <c r="Q1308" s="9">
        <v>8.9948080000000008</v>
      </c>
      <c r="R1308" s="9">
        <v>8.9948080000000008</v>
      </c>
      <c r="S1308" s="9" t="s">
        <v>1059</v>
      </c>
      <c r="T1308" s="9">
        <v>9969.8427800000009</v>
      </c>
      <c r="U1308" s="9">
        <v>2648224.2214000002</v>
      </c>
      <c r="V1308" t="s">
        <v>935</v>
      </c>
    </row>
    <row r="1309" spans="1:22" x14ac:dyDescent="0.25">
      <c r="A1309" s="70" t="e">
        <f>VLOOKUP(B1309,'Lake Assessments'!$D$2:$E$52,2,0)</f>
        <v>#N/A</v>
      </c>
      <c r="B1309">
        <v>56074701</v>
      </c>
      <c r="C1309" t="s">
        <v>1785</v>
      </c>
      <c r="D1309" t="s">
        <v>878</v>
      </c>
      <c r="E1309" s="107">
        <v>38520</v>
      </c>
      <c r="F1309" s="9">
        <v>16</v>
      </c>
      <c r="G1309" s="9">
        <v>24.25</v>
      </c>
      <c r="H1309" s="9">
        <v>23.076923000000001</v>
      </c>
      <c r="I1309" s="9">
        <v>29.679144000000001</v>
      </c>
      <c r="J1309" s="9">
        <v>2</v>
      </c>
      <c r="K1309" s="9">
        <v>16</v>
      </c>
      <c r="L1309" s="9">
        <v>29</v>
      </c>
      <c r="M1309" s="9">
        <v>24.25</v>
      </c>
      <c r="N1309" s="9">
        <v>32.682380000000002</v>
      </c>
      <c r="O1309" s="9">
        <v>23.076923000000001</v>
      </c>
      <c r="P1309" s="9">
        <v>141.66666699999999</v>
      </c>
      <c r="Q1309" s="9">
        <v>29.679144000000001</v>
      </c>
      <c r="R1309" s="9">
        <v>75.711718000000005</v>
      </c>
      <c r="S1309" s="9" t="s">
        <v>1059</v>
      </c>
      <c r="T1309" s="9">
        <v>30788.579577</v>
      </c>
      <c r="U1309" s="9">
        <v>22312728.661233</v>
      </c>
      <c r="V1309" t="s">
        <v>935</v>
      </c>
    </row>
    <row r="1310" spans="1:22" x14ac:dyDescent="0.25">
      <c r="A1310" s="70" t="e">
        <f>VLOOKUP(B1310,'Lake Assessments'!$D$2:$E$52,2,0)</f>
        <v>#N/A</v>
      </c>
      <c r="B1310">
        <v>56040200</v>
      </c>
      <c r="C1310" t="s">
        <v>1786</v>
      </c>
      <c r="D1310" t="s">
        <v>878</v>
      </c>
      <c r="E1310" s="107">
        <v>40000</v>
      </c>
      <c r="F1310" s="9">
        <v>6</v>
      </c>
      <c r="G1310" s="9">
        <v>12.655697</v>
      </c>
      <c r="H1310" s="9">
        <v>-45.454545000000003</v>
      </c>
      <c r="I1310" s="9">
        <v>-28.900579</v>
      </c>
      <c r="J1310" s="9">
        <v>2</v>
      </c>
      <c r="K1310" s="9">
        <v>6</v>
      </c>
      <c r="L1310" s="9">
        <v>8</v>
      </c>
      <c r="M1310" s="9">
        <v>12.655697</v>
      </c>
      <c r="N1310" s="9">
        <v>12.727922</v>
      </c>
      <c r="O1310" s="9">
        <v>-45.454545000000003</v>
      </c>
      <c r="P1310" s="9">
        <v>-33.333333000000003</v>
      </c>
      <c r="Q1310" s="9">
        <v>-28.900579</v>
      </c>
      <c r="R1310" s="9">
        <v>-28.894290000000002</v>
      </c>
      <c r="S1310" s="9" t="s">
        <v>1059</v>
      </c>
      <c r="T1310" s="9">
        <v>5962.1657459999997</v>
      </c>
      <c r="U1310" s="9">
        <v>735232.98466399999</v>
      </c>
      <c r="V1310" t="s">
        <v>932</v>
      </c>
    </row>
    <row r="1311" spans="1:22" x14ac:dyDescent="0.25">
      <c r="A1311" s="70" t="e">
        <f>VLOOKUP(B1311,'Lake Assessments'!$D$2:$E$52,2,0)</f>
        <v>#N/A</v>
      </c>
      <c r="B1311">
        <v>56055900</v>
      </c>
      <c r="C1311" t="s">
        <v>984</v>
      </c>
      <c r="D1311" t="s">
        <v>878</v>
      </c>
      <c r="E1311" s="107">
        <v>38169</v>
      </c>
      <c r="F1311" s="9">
        <v>9</v>
      </c>
      <c r="G1311" s="9">
        <v>15.333333</v>
      </c>
      <c r="H1311" s="9">
        <v>-30.769231000000001</v>
      </c>
      <c r="I1311" s="9">
        <v>-18.003564999999998</v>
      </c>
      <c r="J1311" s="9">
        <v>2</v>
      </c>
      <c r="K1311" s="9">
        <v>8</v>
      </c>
      <c r="L1311" s="9">
        <v>9</v>
      </c>
      <c r="M1311" s="9">
        <v>15.333333</v>
      </c>
      <c r="N1311" s="9">
        <v>16.617008999999999</v>
      </c>
      <c r="O1311" s="9">
        <v>-33.333333000000003</v>
      </c>
      <c r="P1311" s="9">
        <v>-30.769231000000001</v>
      </c>
      <c r="Q1311" s="9">
        <v>-18.003564999999998</v>
      </c>
      <c r="R1311" s="9">
        <v>-10.661239999999999</v>
      </c>
      <c r="S1311" s="9" t="s">
        <v>1059</v>
      </c>
      <c r="T1311" s="9">
        <v>6714.4721570000002</v>
      </c>
      <c r="U1311" s="9">
        <v>1613779.5161260001</v>
      </c>
      <c r="V1311" t="s">
        <v>932</v>
      </c>
    </row>
    <row r="1312" spans="1:22" x14ac:dyDescent="0.25">
      <c r="A1312" s="70" t="e">
        <f>VLOOKUP(B1312,'Lake Assessments'!$D$2:$E$52,2,0)</f>
        <v>#N/A</v>
      </c>
      <c r="B1312">
        <v>56061300</v>
      </c>
      <c r="C1312" t="s">
        <v>1787</v>
      </c>
      <c r="D1312" t="s">
        <v>878</v>
      </c>
      <c r="E1312" s="107">
        <v>37461</v>
      </c>
      <c r="F1312" s="9">
        <v>13</v>
      </c>
      <c r="G1312" s="9">
        <v>20.246556999999999</v>
      </c>
      <c r="H1312" s="9">
        <v>8.3333329999999997</v>
      </c>
      <c r="I1312" s="9">
        <v>8.8524580000000004</v>
      </c>
      <c r="J1312" s="9">
        <v>2</v>
      </c>
      <c r="K1312" s="9">
        <v>10</v>
      </c>
      <c r="L1312" s="9">
        <v>13</v>
      </c>
      <c r="M1312" s="9">
        <v>16.760072000000001</v>
      </c>
      <c r="N1312" s="9">
        <v>20.246556999999999</v>
      </c>
      <c r="O1312" s="9">
        <v>-16.666667</v>
      </c>
      <c r="P1312" s="9">
        <v>8.3333329999999997</v>
      </c>
      <c r="Q1312" s="9">
        <v>-9.8920879999999993</v>
      </c>
      <c r="R1312" s="9">
        <v>8.8524580000000004</v>
      </c>
      <c r="S1312" s="9" t="s">
        <v>1059</v>
      </c>
      <c r="T1312" s="9">
        <v>15568.488783999999</v>
      </c>
      <c r="U1312" s="9">
        <v>5777281.9455040004</v>
      </c>
      <c r="V1312" t="s">
        <v>935</v>
      </c>
    </row>
    <row r="1313" spans="1:22" x14ac:dyDescent="0.25">
      <c r="A1313" s="70" t="e">
        <f>VLOOKUP(B1313,'Lake Assessments'!$D$2:$E$52,2,0)</f>
        <v>#N/A</v>
      </c>
      <c r="B1313">
        <v>56049000</v>
      </c>
      <c r="C1313" t="s">
        <v>953</v>
      </c>
      <c r="D1313" t="s">
        <v>878</v>
      </c>
      <c r="E1313" s="107">
        <v>34134</v>
      </c>
      <c r="F1313" s="9">
        <v>19</v>
      </c>
      <c r="G1313" s="9">
        <v>25.465146000000001</v>
      </c>
      <c r="H1313" s="9">
        <v>72.727272999999997</v>
      </c>
      <c r="I1313" s="9">
        <v>43.062621</v>
      </c>
      <c r="J1313" s="9">
        <v>1</v>
      </c>
      <c r="K1313" s="9">
        <v>19</v>
      </c>
      <c r="L1313" s="9">
        <v>19</v>
      </c>
      <c r="M1313" s="9">
        <v>25.465146000000001</v>
      </c>
      <c r="N1313" s="9">
        <v>25.465146000000001</v>
      </c>
      <c r="O1313" s="9">
        <v>72.727272999999997</v>
      </c>
      <c r="P1313" s="9">
        <v>72.727272999999997</v>
      </c>
      <c r="Q1313" s="9">
        <v>43.062621</v>
      </c>
      <c r="R1313" s="9">
        <v>43.062621</v>
      </c>
      <c r="S1313" s="9" t="s">
        <v>1059</v>
      </c>
      <c r="T1313" s="9">
        <v>3254.8239170000002</v>
      </c>
      <c r="U1313" s="9">
        <v>355374.75771699997</v>
      </c>
      <c r="V1313" t="s">
        <v>935</v>
      </c>
    </row>
    <row r="1314" spans="1:22" x14ac:dyDescent="0.25">
      <c r="A1314" s="70" t="e">
        <f>VLOOKUP(B1314,'Lake Assessments'!$D$2:$E$52,2,0)</f>
        <v>#N/A</v>
      </c>
      <c r="B1314">
        <v>56063900</v>
      </c>
      <c r="C1314" t="s">
        <v>957</v>
      </c>
      <c r="D1314" t="s">
        <v>878</v>
      </c>
      <c r="E1314" s="107">
        <v>34148</v>
      </c>
      <c r="F1314" s="9">
        <v>11</v>
      </c>
      <c r="G1314" s="9">
        <v>18.693702999999999</v>
      </c>
      <c r="H1314" s="9">
        <v>-8.3333329999999997</v>
      </c>
      <c r="I1314" s="9">
        <v>0.50378199999999995</v>
      </c>
      <c r="J1314" s="9">
        <v>1</v>
      </c>
      <c r="K1314" s="9">
        <v>11</v>
      </c>
      <c r="L1314" s="9">
        <v>11</v>
      </c>
      <c r="M1314" s="9">
        <v>18.693702999999999</v>
      </c>
      <c r="N1314" s="9">
        <v>18.693702999999999</v>
      </c>
      <c r="O1314" s="9">
        <v>-8.3333329999999997</v>
      </c>
      <c r="P1314" s="9">
        <v>-8.3333329999999997</v>
      </c>
      <c r="Q1314" s="9">
        <v>0.50378199999999995</v>
      </c>
      <c r="R1314" s="9">
        <v>0.50378199999999995</v>
      </c>
      <c r="S1314" s="9" t="s">
        <v>1059</v>
      </c>
      <c r="T1314" s="9">
        <v>5613.9605609999999</v>
      </c>
      <c r="U1314" s="9">
        <v>634801.310161</v>
      </c>
      <c r="V1314" t="s">
        <v>932</v>
      </c>
    </row>
    <row r="1315" spans="1:22" x14ac:dyDescent="0.25">
      <c r="A1315" s="70" t="e">
        <f>VLOOKUP(B1315,'Lake Assessments'!$D$2:$E$52,2,0)</f>
        <v>#N/A</v>
      </c>
      <c r="B1315">
        <v>56060300</v>
      </c>
      <c r="C1315" t="s">
        <v>1788</v>
      </c>
      <c r="D1315" t="s">
        <v>878</v>
      </c>
      <c r="E1315" s="107">
        <v>38156</v>
      </c>
      <c r="F1315" s="9">
        <v>15</v>
      </c>
      <c r="G1315" s="9">
        <v>20.397711999999999</v>
      </c>
      <c r="H1315" s="9">
        <v>25</v>
      </c>
      <c r="I1315" s="9">
        <v>13.9537</v>
      </c>
      <c r="J1315" s="9">
        <v>1</v>
      </c>
      <c r="K1315" s="9">
        <v>15</v>
      </c>
      <c r="L1315" s="9">
        <v>15</v>
      </c>
      <c r="M1315" s="9">
        <v>20.397711999999999</v>
      </c>
      <c r="N1315" s="9">
        <v>20.397711999999999</v>
      </c>
      <c r="O1315" s="9">
        <v>25</v>
      </c>
      <c r="P1315" s="9">
        <v>25</v>
      </c>
      <c r="Q1315" s="9">
        <v>13.9537</v>
      </c>
      <c r="R1315" s="9">
        <v>13.9537</v>
      </c>
      <c r="S1315" s="9" t="s">
        <v>1059</v>
      </c>
      <c r="T1315" s="9">
        <v>4148.102989</v>
      </c>
      <c r="U1315" s="9">
        <v>373550.41667900002</v>
      </c>
      <c r="V1315" t="s">
        <v>935</v>
      </c>
    </row>
    <row r="1316" spans="1:22" x14ac:dyDescent="0.25">
      <c r="A1316" s="70" t="e">
        <f>VLOOKUP(B1316,'Lake Assessments'!$D$2:$E$52,2,0)</f>
        <v>#N/A</v>
      </c>
      <c r="B1316">
        <v>56066300</v>
      </c>
      <c r="C1316" t="s">
        <v>987</v>
      </c>
      <c r="D1316" t="s">
        <v>878</v>
      </c>
      <c r="E1316" s="107">
        <v>38553</v>
      </c>
      <c r="F1316" s="9">
        <v>3</v>
      </c>
      <c r="G1316" s="9">
        <v>5.7735029999999998</v>
      </c>
      <c r="H1316" s="9">
        <v>-75</v>
      </c>
      <c r="I1316" s="9">
        <v>-67.745795000000001</v>
      </c>
      <c r="J1316" s="9">
        <v>1</v>
      </c>
      <c r="K1316" s="9">
        <v>3</v>
      </c>
      <c r="L1316" s="9">
        <v>3</v>
      </c>
      <c r="M1316" s="9">
        <v>5.7735029999999998</v>
      </c>
      <c r="N1316" s="9">
        <v>5.7735029999999998</v>
      </c>
      <c r="O1316" s="9">
        <v>-75</v>
      </c>
      <c r="P1316" s="9">
        <v>-75</v>
      </c>
      <c r="Q1316" s="9">
        <v>-67.745795000000001</v>
      </c>
      <c r="R1316" s="9">
        <v>-67.745795000000001</v>
      </c>
      <c r="S1316" s="9" t="s">
        <v>1059</v>
      </c>
      <c r="T1316" s="9">
        <v>2955.6461039999999</v>
      </c>
      <c r="U1316" s="9">
        <v>340747.88986499998</v>
      </c>
      <c r="V1316" t="s">
        <v>932</v>
      </c>
    </row>
    <row r="1317" spans="1:22" x14ac:dyDescent="0.25">
      <c r="A1317" s="70" t="e">
        <f>VLOOKUP(B1317,'Lake Assessments'!$D$2:$E$52,2,0)</f>
        <v>#N/A</v>
      </c>
      <c r="B1317">
        <v>56072400</v>
      </c>
      <c r="C1317" t="s">
        <v>1789</v>
      </c>
      <c r="D1317" t="s">
        <v>878</v>
      </c>
      <c r="E1317" s="107">
        <v>37834</v>
      </c>
      <c r="F1317" s="9">
        <v>23</v>
      </c>
      <c r="G1317" s="9">
        <v>28.983504</v>
      </c>
      <c r="H1317" s="9">
        <v>76.923077000000006</v>
      </c>
      <c r="I1317" s="9">
        <v>54.991998000000002</v>
      </c>
      <c r="J1317" s="9">
        <v>1</v>
      </c>
      <c r="K1317" s="9">
        <v>23</v>
      </c>
      <c r="L1317" s="9">
        <v>23</v>
      </c>
      <c r="M1317" s="9">
        <v>28.983504</v>
      </c>
      <c r="N1317" s="9">
        <v>28.983504</v>
      </c>
      <c r="O1317" s="9">
        <v>76.923077000000006</v>
      </c>
      <c r="P1317" s="9">
        <v>76.923077000000006</v>
      </c>
      <c r="Q1317" s="9">
        <v>54.991998000000002</v>
      </c>
      <c r="R1317" s="9">
        <v>54.991998000000002</v>
      </c>
      <c r="S1317" s="9" t="s">
        <v>1059</v>
      </c>
      <c r="T1317" s="9">
        <v>10750.906815</v>
      </c>
      <c r="U1317" s="9">
        <v>1284449.396222</v>
      </c>
      <c r="V1317" t="s">
        <v>935</v>
      </c>
    </row>
    <row r="1318" spans="1:22" x14ac:dyDescent="0.25">
      <c r="A1318" s="70" t="e">
        <f>VLOOKUP(B1318,'Lake Assessments'!$D$2:$E$52,2,0)</f>
        <v>#N/A</v>
      </c>
      <c r="B1318">
        <v>56072700</v>
      </c>
      <c r="C1318" t="s">
        <v>1790</v>
      </c>
      <c r="D1318" t="s">
        <v>878</v>
      </c>
      <c r="E1318" s="107">
        <v>38559</v>
      </c>
      <c r="F1318" s="9">
        <v>22</v>
      </c>
      <c r="G1318" s="9">
        <v>27.716093000000001</v>
      </c>
      <c r="H1318" s="9">
        <v>69.230768999999995</v>
      </c>
      <c r="I1318" s="9">
        <v>48.214402</v>
      </c>
      <c r="J1318" s="9">
        <v>2</v>
      </c>
      <c r="K1318" s="9">
        <v>13</v>
      </c>
      <c r="L1318" s="9">
        <v>22</v>
      </c>
      <c r="M1318" s="9">
        <v>20.801257</v>
      </c>
      <c r="N1318" s="9">
        <v>27.716093000000001</v>
      </c>
      <c r="O1318" s="9">
        <v>8.3333329999999997</v>
      </c>
      <c r="P1318" s="9">
        <v>69.230768999999995</v>
      </c>
      <c r="Q1318" s="9">
        <v>11.834716999999999</v>
      </c>
      <c r="R1318" s="9">
        <v>48.214402</v>
      </c>
      <c r="S1318" s="9" t="s">
        <v>1059</v>
      </c>
      <c r="T1318" s="9">
        <v>2692.1123269999998</v>
      </c>
      <c r="U1318" s="9">
        <v>240134.64991800001</v>
      </c>
      <c r="V1318" t="s">
        <v>935</v>
      </c>
    </row>
    <row r="1319" spans="1:22" x14ac:dyDescent="0.25">
      <c r="A1319" s="70" t="e">
        <f>VLOOKUP(B1319,'Lake Assessments'!$D$2:$E$52,2,0)</f>
        <v>#N/A</v>
      </c>
      <c r="B1319">
        <v>56044900</v>
      </c>
      <c r="C1319" t="s">
        <v>1079</v>
      </c>
      <c r="D1319" t="s">
        <v>878</v>
      </c>
      <c r="E1319" s="107">
        <v>35597</v>
      </c>
      <c r="F1319" s="9">
        <v>15</v>
      </c>
      <c r="G1319" s="9">
        <v>23.496099000000001</v>
      </c>
      <c r="H1319" s="9">
        <v>25</v>
      </c>
      <c r="I1319" s="9">
        <v>26.323112999999999</v>
      </c>
      <c r="J1319" s="9">
        <v>1</v>
      </c>
      <c r="K1319" s="9">
        <v>15</v>
      </c>
      <c r="L1319" s="9">
        <v>15</v>
      </c>
      <c r="M1319" s="9">
        <v>23.496099000000001</v>
      </c>
      <c r="N1319" s="9">
        <v>23.496099000000001</v>
      </c>
      <c r="O1319" s="9">
        <v>25</v>
      </c>
      <c r="P1319" s="9">
        <v>25</v>
      </c>
      <c r="Q1319" s="9">
        <v>26.323112999999999</v>
      </c>
      <c r="R1319" s="9">
        <v>26.323112999999999</v>
      </c>
      <c r="S1319" s="9" t="s">
        <v>1059</v>
      </c>
      <c r="T1319" s="9">
        <v>7682.5344759999998</v>
      </c>
      <c r="U1319" s="9">
        <v>1559116.7402339999</v>
      </c>
      <c r="V1319" t="s">
        <v>935</v>
      </c>
    </row>
    <row r="1320" spans="1:22" x14ac:dyDescent="0.25">
      <c r="A1320" s="70" t="e">
        <f>VLOOKUP(B1320,'Lake Assessments'!$D$2:$E$52,2,0)</f>
        <v>#N/A</v>
      </c>
      <c r="B1320">
        <v>56065000</v>
      </c>
      <c r="C1320" t="s">
        <v>879</v>
      </c>
      <c r="D1320" t="s">
        <v>878</v>
      </c>
      <c r="E1320" s="107">
        <v>38546</v>
      </c>
      <c r="F1320" s="9">
        <v>14</v>
      </c>
      <c r="G1320" s="9">
        <v>20.846377</v>
      </c>
      <c r="H1320" s="9">
        <v>16.666667</v>
      </c>
      <c r="I1320" s="9">
        <v>16.460205999999999</v>
      </c>
      <c r="J1320" s="9">
        <v>1</v>
      </c>
      <c r="K1320" s="9">
        <v>14</v>
      </c>
      <c r="L1320" s="9">
        <v>14</v>
      </c>
      <c r="M1320" s="9">
        <v>20.846377</v>
      </c>
      <c r="N1320" s="9">
        <v>20.846377</v>
      </c>
      <c r="O1320" s="9">
        <v>16.666667</v>
      </c>
      <c r="P1320" s="9">
        <v>16.666667</v>
      </c>
      <c r="Q1320" s="9">
        <v>16.460205999999999</v>
      </c>
      <c r="R1320" s="9">
        <v>16.460205999999999</v>
      </c>
      <c r="S1320" s="9" t="s">
        <v>1059</v>
      </c>
      <c r="T1320" s="9">
        <v>1147.0595290000001</v>
      </c>
      <c r="U1320" s="9">
        <v>56127.755083999997</v>
      </c>
      <c r="V1320" t="s">
        <v>935</v>
      </c>
    </row>
    <row r="1321" spans="1:22" x14ac:dyDescent="0.25">
      <c r="A1321" s="70" t="e">
        <f>VLOOKUP(B1321,'Lake Assessments'!$D$2:$E$52,2,0)</f>
        <v>#N/A</v>
      </c>
      <c r="B1321">
        <v>56037800</v>
      </c>
      <c r="C1321" t="s">
        <v>1791</v>
      </c>
      <c r="D1321" t="s">
        <v>878</v>
      </c>
      <c r="E1321" s="107">
        <v>38545</v>
      </c>
      <c r="F1321" s="9">
        <v>25</v>
      </c>
      <c r="G1321" s="9">
        <v>30.4</v>
      </c>
      <c r="H1321" s="9">
        <v>92.307692000000003</v>
      </c>
      <c r="I1321" s="9">
        <v>62.566845000000001</v>
      </c>
      <c r="J1321" s="9">
        <v>2</v>
      </c>
      <c r="K1321" s="9">
        <v>25</v>
      </c>
      <c r="L1321" s="9">
        <v>30</v>
      </c>
      <c r="M1321" s="9">
        <v>30.4</v>
      </c>
      <c r="N1321" s="9">
        <v>33.958798999999999</v>
      </c>
      <c r="O1321" s="9">
        <v>92.307692000000003</v>
      </c>
      <c r="P1321" s="9">
        <v>150</v>
      </c>
      <c r="Q1321" s="9">
        <v>62.566845000000001</v>
      </c>
      <c r="R1321" s="9">
        <v>82.574185999999997</v>
      </c>
      <c r="S1321" s="9" t="s">
        <v>1059</v>
      </c>
      <c r="T1321" s="9">
        <v>10251.927124</v>
      </c>
      <c r="U1321" s="9">
        <v>1956450.8860609999</v>
      </c>
      <c r="V1321" t="s">
        <v>935</v>
      </c>
    </row>
    <row r="1322" spans="1:22" x14ac:dyDescent="0.25">
      <c r="A1322" s="70" t="e">
        <f>VLOOKUP(B1322,'Lake Assessments'!$D$2:$E$52,2,0)</f>
        <v>#N/A</v>
      </c>
      <c r="B1322">
        <v>56038602</v>
      </c>
      <c r="C1322" t="s">
        <v>1792</v>
      </c>
      <c r="D1322" t="s">
        <v>878</v>
      </c>
      <c r="E1322" s="107">
        <v>38561</v>
      </c>
      <c r="F1322" s="9">
        <v>18</v>
      </c>
      <c r="G1322" s="9">
        <v>22.863119000000001</v>
      </c>
      <c r="H1322" s="9">
        <v>38.461537999999997</v>
      </c>
      <c r="I1322" s="9">
        <v>22.26267</v>
      </c>
      <c r="J1322" s="9">
        <v>1</v>
      </c>
      <c r="K1322" s="9">
        <v>18</v>
      </c>
      <c r="L1322" s="9">
        <v>18</v>
      </c>
      <c r="M1322" s="9">
        <v>22.863119000000001</v>
      </c>
      <c r="N1322" s="9">
        <v>22.863119000000001</v>
      </c>
      <c r="O1322" s="9">
        <v>38.461537999999997</v>
      </c>
      <c r="P1322" s="9">
        <v>38.461537999999997</v>
      </c>
      <c r="Q1322" s="9">
        <v>22.26267</v>
      </c>
      <c r="R1322" s="9">
        <v>22.26267</v>
      </c>
      <c r="S1322" s="9" t="s">
        <v>1059</v>
      </c>
      <c r="T1322" s="9">
        <v>7486.0631729999996</v>
      </c>
      <c r="U1322" s="9">
        <v>2415410.8203929998</v>
      </c>
      <c r="V1322" t="s">
        <v>935</v>
      </c>
    </row>
    <row r="1323" spans="1:22" x14ac:dyDescent="0.25">
      <c r="A1323" s="70" t="e">
        <f>VLOOKUP(B1323,'Lake Assessments'!$D$2:$E$52,2,0)</f>
        <v>#N/A</v>
      </c>
      <c r="B1323">
        <v>21037500</v>
      </c>
      <c r="C1323" t="s">
        <v>1793</v>
      </c>
      <c r="D1323" t="s">
        <v>878</v>
      </c>
      <c r="E1323" s="107">
        <v>39678</v>
      </c>
      <c r="F1323" s="9">
        <v>9</v>
      </c>
      <c r="G1323" s="9">
        <v>15.333333</v>
      </c>
      <c r="H1323" s="9">
        <v>-18.181818</v>
      </c>
      <c r="I1323" s="9">
        <v>-13.857678</v>
      </c>
      <c r="J1323" s="9">
        <v>2</v>
      </c>
      <c r="K1323" s="9">
        <v>9</v>
      </c>
      <c r="L1323" s="9">
        <v>19</v>
      </c>
      <c r="M1323" s="9">
        <v>15.333333</v>
      </c>
      <c r="N1323" s="9">
        <v>23.170988999999999</v>
      </c>
      <c r="O1323" s="9">
        <v>-18.181818</v>
      </c>
      <c r="P1323" s="9">
        <v>58.333333000000003</v>
      </c>
      <c r="Q1323" s="9">
        <v>-13.857678</v>
      </c>
      <c r="R1323" s="9">
        <v>29.446867000000001</v>
      </c>
      <c r="S1323" s="9" t="s">
        <v>1059</v>
      </c>
      <c r="T1323" s="9">
        <v>28704.173450999999</v>
      </c>
      <c r="U1323" s="9">
        <v>16070814.430193</v>
      </c>
      <c r="V1323" t="s">
        <v>932</v>
      </c>
    </row>
    <row r="1324" spans="1:22" x14ac:dyDescent="0.25">
      <c r="A1324" s="70" t="e">
        <f>VLOOKUP(B1324,'Lake Assessments'!$D$2:$E$52,2,0)</f>
        <v>#N/A</v>
      </c>
      <c r="B1324">
        <v>56040800</v>
      </c>
      <c r="C1324" t="s">
        <v>1794</v>
      </c>
      <c r="D1324" t="s">
        <v>878</v>
      </c>
      <c r="E1324" s="107">
        <v>38169</v>
      </c>
      <c r="F1324" s="9">
        <v>10</v>
      </c>
      <c r="G1324" s="9">
        <v>17.392527000000001</v>
      </c>
      <c r="H1324" s="9">
        <v>-23.076923000000001</v>
      </c>
      <c r="I1324" s="9">
        <v>-6.9918339999999999</v>
      </c>
      <c r="J1324" s="9">
        <v>2</v>
      </c>
      <c r="K1324" s="9">
        <v>10</v>
      </c>
      <c r="L1324" s="9">
        <v>16</v>
      </c>
      <c r="M1324" s="9">
        <v>17.392527000000001</v>
      </c>
      <c r="N1324" s="9">
        <v>22.5</v>
      </c>
      <c r="O1324" s="9">
        <v>-23.076923000000001</v>
      </c>
      <c r="P1324" s="9">
        <v>33.333333000000003</v>
      </c>
      <c r="Q1324" s="9">
        <v>-6.9918339999999999</v>
      </c>
      <c r="R1324" s="9">
        <v>20.967742000000001</v>
      </c>
      <c r="S1324" s="9" t="s">
        <v>1059</v>
      </c>
      <c r="T1324" s="9">
        <v>8933.8121489999994</v>
      </c>
      <c r="U1324" s="9">
        <v>1492475.242782</v>
      </c>
      <c r="V1324" t="s">
        <v>932</v>
      </c>
    </row>
    <row r="1325" spans="1:22" x14ac:dyDescent="0.25">
      <c r="A1325" s="70" t="e">
        <f>VLOOKUP(B1325,'Lake Assessments'!$D$2:$E$52,2,0)</f>
        <v>#N/A</v>
      </c>
      <c r="B1325">
        <v>56048100</v>
      </c>
      <c r="C1325" t="s">
        <v>1795</v>
      </c>
      <c r="D1325" t="s">
        <v>878</v>
      </c>
      <c r="E1325" s="107">
        <v>36031</v>
      </c>
      <c r="F1325" s="9">
        <v>23</v>
      </c>
      <c r="G1325" s="9">
        <v>28.774989000000001</v>
      </c>
      <c r="H1325" s="9">
        <v>91.666667000000004</v>
      </c>
      <c r="I1325" s="9">
        <v>54.704242999999998</v>
      </c>
      <c r="J1325" s="9">
        <v>1</v>
      </c>
      <c r="K1325" s="9">
        <v>23</v>
      </c>
      <c r="L1325" s="9">
        <v>23</v>
      </c>
      <c r="M1325" s="9">
        <v>28.774989000000001</v>
      </c>
      <c r="N1325" s="9">
        <v>28.774989000000001</v>
      </c>
      <c r="O1325" s="9">
        <v>91.666667000000004</v>
      </c>
      <c r="P1325" s="9">
        <v>91.666667000000004</v>
      </c>
      <c r="Q1325" s="9">
        <v>54.704242999999998</v>
      </c>
      <c r="R1325" s="9">
        <v>54.704242999999998</v>
      </c>
      <c r="S1325" s="9" t="s">
        <v>1059</v>
      </c>
      <c r="T1325" s="9">
        <v>23595.022857</v>
      </c>
      <c r="U1325" s="9">
        <v>3062428.5797819998</v>
      </c>
      <c r="V1325" t="s">
        <v>935</v>
      </c>
    </row>
    <row r="1326" spans="1:22" x14ac:dyDescent="0.25">
      <c r="A1326" s="70" t="e">
        <f>VLOOKUP(B1326,'Lake Assessments'!$D$2:$E$52,2,0)</f>
        <v>#N/A</v>
      </c>
      <c r="B1326">
        <v>56030600</v>
      </c>
      <c r="C1326" t="s">
        <v>1773</v>
      </c>
      <c r="D1326" t="s">
        <v>878</v>
      </c>
      <c r="E1326" s="107">
        <v>37833</v>
      </c>
      <c r="F1326" s="9">
        <v>24</v>
      </c>
      <c r="G1326" s="9">
        <v>26.332014999999998</v>
      </c>
      <c r="H1326" s="9">
        <v>84.615385000000003</v>
      </c>
      <c r="I1326" s="9">
        <v>40.812913000000002</v>
      </c>
      <c r="J1326" s="9">
        <v>1</v>
      </c>
      <c r="K1326" s="9">
        <v>24</v>
      </c>
      <c r="L1326" s="9">
        <v>24</v>
      </c>
      <c r="M1326" s="9">
        <v>26.332014999999998</v>
      </c>
      <c r="N1326" s="9">
        <v>26.332014999999998</v>
      </c>
      <c r="O1326" s="9">
        <v>84.615385000000003</v>
      </c>
      <c r="P1326" s="9">
        <v>84.615385000000003</v>
      </c>
      <c r="Q1326" s="9">
        <v>40.812913000000002</v>
      </c>
      <c r="R1326" s="9">
        <v>40.812913000000002</v>
      </c>
      <c r="S1326" s="9" t="s">
        <v>1059</v>
      </c>
      <c r="T1326" s="9">
        <v>5332.2464490000002</v>
      </c>
      <c r="U1326" s="9">
        <v>762271.40513800003</v>
      </c>
      <c r="V1326" t="s">
        <v>935</v>
      </c>
    </row>
    <row r="1327" spans="1:22" x14ac:dyDescent="0.25">
      <c r="A1327" s="70" t="e">
        <f>VLOOKUP(B1327,'Lake Assessments'!$D$2:$E$52,2,0)</f>
        <v>#N/A</v>
      </c>
      <c r="B1327">
        <v>56038100</v>
      </c>
      <c r="C1327" t="s">
        <v>1796</v>
      </c>
      <c r="D1327" t="s">
        <v>878</v>
      </c>
      <c r="E1327" s="107">
        <v>39302</v>
      </c>
      <c r="F1327" s="9">
        <v>14</v>
      </c>
      <c r="G1327" s="9">
        <v>21.113638000000002</v>
      </c>
      <c r="H1327" s="9">
        <v>27.272727</v>
      </c>
      <c r="I1327" s="9">
        <v>18.615943999999999</v>
      </c>
      <c r="J1327" s="9">
        <v>1</v>
      </c>
      <c r="K1327" s="9">
        <v>14</v>
      </c>
      <c r="L1327" s="9">
        <v>14</v>
      </c>
      <c r="M1327" s="9">
        <v>21.113638000000002</v>
      </c>
      <c r="N1327" s="9">
        <v>21.113638000000002</v>
      </c>
      <c r="O1327" s="9">
        <v>27.272727</v>
      </c>
      <c r="P1327" s="9">
        <v>27.272727</v>
      </c>
      <c r="Q1327" s="9">
        <v>18.615943999999999</v>
      </c>
      <c r="R1327" s="9">
        <v>18.615943999999999</v>
      </c>
      <c r="S1327" s="9" t="s">
        <v>1059</v>
      </c>
      <c r="T1327" s="9">
        <v>10671.401680999999</v>
      </c>
      <c r="U1327" s="9">
        <v>1600961.600355</v>
      </c>
      <c r="V1327" t="s">
        <v>935</v>
      </c>
    </row>
    <row r="1328" spans="1:22" x14ac:dyDescent="0.25">
      <c r="A1328" s="70" t="e">
        <f>VLOOKUP(B1328,'Lake Assessments'!$D$2:$E$52,2,0)</f>
        <v>#N/A</v>
      </c>
      <c r="B1328">
        <v>56051700</v>
      </c>
      <c r="C1328" t="s">
        <v>1797</v>
      </c>
      <c r="D1328" t="s">
        <v>878</v>
      </c>
      <c r="E1328" s="107">
        <v>37834</v>
      </c>
      <c r="F1328" s="9">
        <v>24</v>
      </c>
      <c r="G1328" s="9">
        <v>25.719642</v>
      </c>
      <c r="H1328" s="9">
        <v>84.615385000000003</v>
      </c>
      <c r="I1328" s="9">
        <v>37.538193999999997</v>
      </c>
      <c r="J1328" s="9">
        <v>2</v>
      </c>
      <c r="K1328" s="9">
        <v>12</v>
      </c>
      <c r="L1328" s="9">
        <v>24</v>
      </c>
      <c r="M1328" s="9">
        <v>19.341234</v>
      </c>
      <c r="N1328" s="9">
        <v>25.719642</v>
      </c>
      <c r="O1328" s="9">
        <v>0</v>
      </c>
      <c r="P1328" s="9">
        <v>84.615385000000003</v>
      </c>
      <c r="Q1328" s="9">
        <v>3.9851290000000001</v>
      </c>
      <c r="R1328" s="9">
        <v>37.538193999999997</v>
      </c>
      <c r="S1328" s="9" t="s">
        <v>1059</v>
      </c>
      <c r="T1328" s="9">
        <v>6034.6746400000002</v>
      </c>
      <c r="U1328" s="9">
        <v>1309560.4831679999</v>
      </c>
      <c r="V1328" t="s">
        <v>935</v>
      </c>
    </row>
    <row r="1329" spans="1:22" x14ac:dyDescent="0.25">
      <c r="A1329" s="70" t="e">
        <f>VLOOKUP(B1329,'Lake Assessments'!$D$2:$E$52,2,0)</f>
        <v>#N/A</v>
      </c>
      <c r="B1329">
        <v>56051900</v>
      </c>
      <c r="C1329" t="s">
        <v>1798</v>
      </c>
      <c r="D1329" t="s">
        <v>878</v>
      </c>
      <c r="E1329" s="107">
        <v>34148</v>
      </c>
      <c r="F1329" s="9">
        <v>24</v>
      </c>
      <c r="G1329" s="9">
        <v>29.802125</v>
      </c>
      <c r="H1329" s="9">
        <v>100</v>
      </c>
      <c r="I1329" s="9">
        <v>60.226480000000002</v>
      </c>
      <c r="J1329" s="9">
        <v>1</v>
      </c>
      <c r="K1329" s="9">
        <v>24</v>
      </c>
      <c r="L1329" s="9">
        <v>24</v>
      </c>
      <c r="M1329" s="9">
        <v>29.802125</v>
      </c>
      <c r="N1329" s="9">
        <v>29.802125</v>
      </c>
      <c r="O1329" s="9">
        <v>100</v>
      </c>
      <c r="P1329" s="9">
        <v>100</v>
      </c>
      <c r="Q1329" s="9">
        <v>60.226480000000002</v>
      </c>
      <c r="R1329" s="9">
        <v>60.226480000000002</v>
      </c>
      <c r="S1329" s="9" t="s">
        <v>1059</v>
      </c>
      <c r="T1329" s="9">
        <v>7855.1564799999996</v>
      </c>
      <c r="U1329" s="9">
        <v>1402436.17362</v>
      </c>
      <c r="V1329" t="s">
        <v>935</v>
      </c>
    </row>
    <row r="1330" spans="1:22" x14ac:dyDescent="0.25">
      <c r="A1330" s="70" t="e">
        <f>VLOOKUP(B1330,'Lake Assessments'!$D$2:$E$52,2,0)</f>
        <v>#N/A</v>
      </c>
      <c r="B1330">
        <v>26005500</v>
      </c>
      <c r="C1330" t="s">
        <v>1799</v>
      </c>
      <c r="D1330" t="s">
        <v>878</v>
      </c>
      <c r="E1330" s="107">
        <v>40395</v>
      </c>
      <c r="F1330" s="9">
        <v>4</v>
      </c>
      <c r="G1330" s="9">
        <v>10.5</v>
      </c>
      <c r="H1330" s="9">
        <v>-63.636364</v>
      </c>
      <c r="I1330" s="9">
        <v>-41.011235999999997</v>
      </c>
      <c r="J1330" s="9">
        <v>2</v>
      </c>
      <c r="K1330" s="9">
        <v>4</v>
      </c>
      <c r="L1330" s="9">
        <v>4</v>
      </c>
      <c r="M1330" s="9">
        <v>10.5</v>
      </c>
      <c r="N1330" s="9">
        <v>10.5</v>
      </c>
      <c r="O1330" s="9">
        <v>-63.636364</v>
      </c>
      <c r="P1330" s="9">
        <v>-63.636364</v>
      </c>
      <c r="Q1330" s="9">
        <v>-41.011235999999997</v>
      </c>
      <c r="R1330" s="9">
        <v>-41.011235999999997</v>
      </c>
      <c r="S1330" s="9" t="s">
        <v>1059</v>
      </c>
      <c r="T1330" s="9">
        <v>1856.311373</v>
      </c>
      <c r="U1330" s="9">
        <v>178540.66415</v>
      </c>
      <c r="V1330" t="s">
        <v>932</v>
      </c>
    </row>
    <row r="1331" spans="1:22" x14ac:dyDescent="0.25">
      <c r="A1331" s="70" t="e">
        <f>VLOOKUP(B1331,'Lake Assessments'!$D$2:$E$52,2,0)</f>
        <v>#N/A</v>
      </c>
      <c r="B1331">
        <v>56048400</v>
      </c>
      <c r="C1331" t="s">
        <v>120</v>
      </c>
      <c r="D1331" t="s">
        <v>878</v>
      </c>
      <c r="E1331" s="107">
        <v>41087</v>
      </c>
      <c r="F1331" s="9">
        <v>12</v>
      </c>
      <c r="G1331" s="9">
        <v>21.939309999999999</v>
      </c>
      <c r="H1331" s="9">
        <v>9.0909089999999999</v>
      </c>
      <c r="I1331" s="9">
        <v>23.254552</v>
      </c>
      <c r="J1331" s="9">
        <v>2</v>
      </c>
      <c r="K1331" s="9">
        <v>12</v>
      </c>
      <c r="L1331" s="9">
        <v>17</v>
      </c>
      <c r="M1331" s="9">
        <v>21.939309999999999</v>
      </c>
      <c r="N1331" s="9">
        <v>24.496098</v>
      </c>
      <c r="O1331" s="9">
        <v>9.0909089999999999</v>
      </c>
      <c r="P1331" s="9">
        <v>54.545454999999997</v>
      </c>
      <c r="Q1331" s="9">
        <v>23.254552</v>
      </c>
      <c r="R1331" s="9">
        <v>37.618529000000002</v>
      </c>
      <c r="S1331" s="9" t="s">
        <v>1059</v>
      </c>
      <c r="T1331" s="9">
        <v>11758.834203</v>
      </c>
      <c r="U1331" s="9">
        <v>2077302.5664629999</v>
      </c>
      <c r="V1331" t="s">
        <v>935</v>
      </c>
    </row>
    <row r="1332" spans="1:22" x14ac:dyDescent="0.25">
      <c r="A1332" s="70" t="e">
        <f>VLOOKUP(B1332,'Lake Assessments'!$D$2:$E$52,2,0)</f>
        <v>#N/A</v>
      </c>
      <c r="B1332">
        <v>56029800</v>
      </c>
      <c r="C1332" t="s">
        <v>1349</v>
      </c>
      <c r="D1332" t="s">
        <v>878</v>
      </c>
      <c r="E1332" s="107">
        <v>38545</v>
      </c>
      <c r="F1332" s="9">
        <v>24</v>
      </c>
      <c r="G1332" s="9">
        <v>28.781504000000002</v>
      </c>
      <c r="H1332" s="9">
        <v>84.615385000000003</v>
      </c>
      <c r="I1332" s="9">
        <v>53.911788999999999</v>
      </c>
      <c r="J1332" s="9">
        <v>2</v>
      </c>
      <c r="K1332" s="9">
        <v>24</v>
      </c>
      <c r="L1332" s="9">
        <v>26</v>
      </c>
      <c r="M1332" s="9">
        <v>28.781504000000002</v>
      </c>
      <c r="N1332" s="9">
        <v>31.574698000000001</v>
      </c>
      <c r="O1332" s="9">
        <v>84.615385000000003</v>
      </c>
      <c r="P1332" s="9">
        <v>116.666667</v>
      </c>
      <c r="Q1332" s="9">
        <v>53.911788999999999</v>
      </c>
      <c r="R1332" s="9">
        <v>69.756439999999998</v>
      </c>
      <c r="S1332" s="9" t="s">
        <v>1059</v>
      </c>
      <c r="T1332" s="9">
        <v>6284.0437769999999</v>
      </c>
      <c r="U1332" s="9">
        <v>1809217.2893099999</v>
      </c>
      <c r="V1332" t="s">
        <v>935</v>
      </c>
    </row>
    <row r="1333" spans="1:22" x14ac:dyDescent="0.25">
      <c r="A1333" s="70" t="e">
        <f>VLOOKUP(B1333,'Lake Assessments'!$D$2:$E$52,2,0)</f>
        <v>#N/A</v>
      </c>
      <c r="B1333">
        <v>56043000</v>
      </c>
      <c r="C1333" t="s">
        <v>1800</v>
      </c>
      <c r="D1333" t="s">
        <v>878</v>
      </c>
      <c r="E1333" s="107">
        <v>38527</v>
      </c>
      <c r="F1333" s="9">
        <v>16</v>
      </c>
      <c r="G1333" s="9">
        <v>21.25</v>
      </c>
      <c r="H1333" s="9">
        <v>23.076923000000001</v>
      </c>
      <c r="I1333" s="9">
        <v>13.636364</v>
      </c>
      <c r="J1333" s="9">
        <v>2</v>
      </c>
      <c r="K1333" s="9">
        <v>12</v>
      </c>
      <c r="L1333" s="9">
        <v>16</v>
      </c>
      <c r="M1333" s="9">
        <v>19.918583999999999</v>
      </c>
      <c r="N1333" s="9">
        <v>21.25</v>
      </c>
      <c r="O1333" s="9">
        <v>0</v>
      </c>
      <c r="P1333" s="9">
        <v>23.076923000000001</v>
      </c>
      <c r="Q1333" s="9">
        <v>7.0891630000000001</v>
      </c>
      <c r="R1333" s="9">
        <v>13.636364</v>
      </c>
      <c r="S1333" s="9" t="s">
        <v>1059</v>
      </c>
      <c r="T1333" s="9">
        <v>8531.7596529999992</v>
      </c>
      <c r="U1333" s="9">
        <v>1027300.3563099999</v>
      </c>
      <c r="V1333" t="s">
        <v>935</v>
      </c>
    </row>
    <row r="1334" spans="1:22" x14ac:dyDescent="0.25">
      <c r="A1334" s="70" t="e">
        <f>VLOOKUP(B1334,'Lake Assessments'!$D$2:$E$52,2,0)</f>
        <v>#N/A</v>
      </c>
      <c r="B1334">
        <v>56042300</v>
      </c>
      <c r="C1334" t="s">
        <v>1123</v>
      </c>
      <c r="D1334" t="s">
        <v>878</v>
      </c>
      <c r="E1334" s="107">
        <v>37825</v>
      </c>
      <c r="F1334" s="9">
        <v>14</v>
      </c>
      <c r="G1334" s="9">
        <v>20.846377</v>
      </c>
      <c r="H1334" s="9">
        <v>7.6923079999999997</v>
      </c>
      <c r="I1334" s="9">
        <v>11.477950999999999</v>
      </c>
      <c r="J1334" s="9">
        <v>2</v>
      </c>
      <c r="K1334" s="9">
        <v>13</v>
      </c>
      <c r="L1334" s="9">
        <v>14</v>
      </c>
      <c r="M1334" s="9">
        <v>20.801257</v>
      </c>
      <c r="N1334" s="9">
        <v>20.846377</v>
      </c>
      <c r="O1334" s="9">
        <v>7.6923079999999997</v>
      </c>
      <c r="P1334" s="9">
        <v>8.3333329999999997</v>
      </c>
      <c r="Q1334" s="9">
        <v>11.477950999999999</v>
      </c>
      <c r="R1334" s="9">
        <v>11.834716999999999</v>
      </c>
      <c r="S1334" s="9" t="s">
        <v>1059</v>
      </c>
      <c r="T1334" s="9">
        <v>3368.6734889999998</v>
      </c>
      <c r="U1334" s="9">
        <v>312202.53047</v>
      </c>
      <c r="V1334" t="s">
        <v>935</v>
      </c>
    </row>
    <row r="1335" spans="1:22" x14ac:dyDescent="0.25">
      <c r="A1335" s="70" t="e">
        <f>VLOOKUP(B1335,'Lake Assessments'!$D$2:$E$52,2,0)</f>
        <v>#N/A</v>
      </c>
      <c r="B1335">
        <v>26000200</v>
      </c>
      <c r="C1335" t="s">
        <v>1364</v>
      </c>
      <c r="D1335" t="s">
        <v>878</v>
      </c>
      <c r="E1335" s="107">
        <v>39979</v>
      </c>
      <c r="F1335" s="9">
        <v>17</v>
      </c>
      <c r="G1335" s="9">
        <v>24.738634000000001</v>
      </c>
      <c r="H1335" s="9">
        <v>41.666666999999997</v>
      </c>
      <c r="I1335" s="9">
        <v>33.003407000000003</v>
      </c>
      <c r="J1335" s="9">
        <v>2</v>
      </c>
      <c r="K1335" s="9">
        <v>17</v>
      </c>
      <c r="L1335" s="9">
        <v>17</v>
      </c>
      <c r="M1335" s="9">
        <v>24.496098</v>
      </c>
      <c r="N1335" s="9">
        <v>24.738634000000001</v>
      </c>
      <c r="O1335" s="9">
        <v>41.666666999999997</v>
      </c>
      <c r="P1335" s="9">
        <v>41.666666999999997</v>
      </c>
      <c r="Q1335" s="9">
        <v>31.699452000000001</v>
      </c>
      <c r="R1335" s="9">
        <v>33.003407000000003</v>
      </c>
      <c r="S1335" s="9" t="s">
        <v>1059</v>
      </c>
      <c r="T1335" s="9">
        <v>44712.480411999997</v>
      </c>
      <c r="U1335" s="9">
        <v>15218732.399699001</v>
      </c>
      <c r="V1335" t="s">
        <v>935</v>
      </c>
    </row>
    <row r="1336" spans="1:22" x14ac:dyDescent="0.25">
      <c r="A1336" s="70" t="e">
        <f>VLOOKUP(B1336,'Lake Assessments'!$D$2:$E$52,2,0)</f>
        <v>#N/A</v>
      </c>
      <c r="B1336">
        <v>56038200</v>
      </c>
      <c r="C1336" t="s">
        <v>1403</v>
      </c>
      <c r="D1336" t="s">
        <v>878</v>
      </c>
      <c r="E1336" s="107">
        <v>37827</v>
      </c>
      <c r="F1336" s="9">
        <v>19</v>
      </c>
      <c r="G1336" s="9">
        <v>23.859235999999999</v>
      </c>
      <c r="H1336" s="9">
        <v>46.153846000000001</v>
      </c>
      <c r="I1336" s="9">
        <v>27.589499</v>
      </c>
      <c r="J1336" s="9">
        <v>1</v>
      </c>
      <c r="K1336" s="9">
        <v>19</v>
      </c>
      <c r="L1336" s="9">
        <v>19</v>
      </c>
      <c r="M1336" s="9">
        <v>23.859235999999999</v>
      </c>
      <c r="N1336" s="9">
        <v>23.859235999999999</v>
      </c>
      <c r="O1336" s="9">
        <v>46.153846000000001</v>
      </c>
      <c r="P1336" s="9">
        <v>46.153846000000001</v>
      </c>
      <c r="Q1336" s="9">
        <v>27.589499</v>
      </c>
      <c r="R1336" s="9">
        <v>27.589499</v>
      </c>
      <c r="S1336" s="9" t="s">
        <v>1059</v>
      </c>
      <c r="T1336" s="9">
        <v>7170.1585999999998</v>
      </c>
      <c r="U1336" s="9">
        <v>1494211.991687</v>
      </c>
      <c r="V1336" t="s">
        <v>935</v>
      </c>
    </row>
    <row r="1337" spans="1:22" x14ac:dyDescent="0.25">
      <c r="A1337" s="70" t="e">
        <f>VLOOKUP(B1337,'Lake Assessments'!$D$2:$E$52,2,0)</f>
        <v>#N/A</v>
      </c>
      <c r="B1337">
        <v>56044800</v>
      </c>
      <c r="C1337" t="s">
        <v>1801</v>
      </c>
      <c r="D1337" t="s">
        <v>878</v>
      </c>
      <c r="E1337" s="107">
        <v>38546</v>
      </c>
      <c r="F1337" s="9">
        <v>8</v>
      </c>
      <c r="G1337" s="9">
        <v>16.617008999999999</v>
      </c>
      <c r="H1337" s="9">
        <v>-38.461537999999997</v>
      </c>
      <c r="I1337" s="9">
        <v>-11.138987</v>
      </c>
      <c r="J1337" s="9">
        <v>1</v>
      </c>
      <c r="K1337" s="9">
        <v>8</v>
      </c>
      <c r="L1337" s="9">
        <v>8</v>
      </c>
      <c r="M1337" s="9">
        <v>16.617008999999999</v>
      </c>
      <c r="N1337" s="9">
        <v>16.617008999999999</v>
      </c>
      <c r="O1337" s="9">
        <v>-38.461537999999997</v>
      </c>
      <c r="P1337" s="9">
        <v>-38.461537999999997</v>
      </c>
      <c r="Q1337" s="9">
        <v>-11.138987</v>
      </c>
      <c r="R1337" s="9">
        <v>-11.138987</v>
      </c>
      <c r="S1337" s="9" t="s">
        <v>1059</v>
      </c>
      <c r="T1337" s="9">
        <v>14526.996282</v>
      </c>
      <c r="U1337" s="9">
        <v>2420803.2261399999</v>
      </c>
      <c r="V1337" t="s">
        <v>932</v>
      </c>
    </row>
    <row r="1338" spans="1:22" x14ac:dyDescent="0.25">
      <c r="A1338" s="70" t="e">
        <f>VLOOKUP(B1338,'Lake Assessments'!$D$2:$E$52,2,0)</f>
        <v>#N/A</v>
      </c>
      <c r="B1338">
        <v>56031500</v>
      </c>
      <c r="C1338" t="s">
        <v>1136</v>
      </c>
      <c r="D1338" t="s">
        <v>878</v>
      </c>
      <c r="E1338" s="107">
        <v>37827</v>
      </c>
      <c r="F1338" s="9">
        <v>16</v>
      </c>
      <c r="G1338" s="9">
        <v>20</v>
      </c>
      <c r="H1338" s="9">
        <v>33.333333000000003</v>
      </c>
      <c r="I1338" s="9">
        <v>11.731844000000001</v>
      </c>
      <c r="J1338" s="9">
        <v>1</v>
      </c>
      <c r="K1338" s="9">
        <v>16</v>
      </c>
      <c r="L1338" s="9">
        <v>16</v>
      </c>
      <c r="M1338" s="9">
        <v>20</v>
      </c>
      <c r="N1338" s="9">
        <v>20</v>
      </c>
      <c r="O1338" s="9">
        <v>33.333333000000003</v>
      </c>
      <c r="P1338" s="9">
        <v>33.333333000000003</v>
      </c>
      <c r="Q1338" s="9">
        <v>11.731844000000001</v>
      </c>
      <c r="R1338" s="9">
        <v>11.731844000000001</v>
      </c>
      <c r="S1338" s="9" t="s">
        <v>1059</v>
      </c>
      <c r="T1338" s="9">
        <v>3357.933536</v>
      </c>
      <c r="U1338" s="9">
        <v>423701.58471099997</v>
      </c>
      <c r="V1338" t="s">
        <v>935</v>
      </c>
    </row>
    <row r="1339" spans="1:22" x14ac:dyDescent="0.25">
      <c r="A1339" s="70" t="e">
        <f>VLOOKUP(B1339,'Lake Assessments'!$D$2:$E$52,2,0)</f>
        <v>#N/A</v>
      </c>
      <c r="B1339">
        <v>56047200</v>
      </c>
      <c r="C1339" t="s">
        <v>1802</v>
      </c>
      <c r="D1339" t="s">
        <v>878</v>
      </c>
      <c r="E1339" s="107">
        <v>41095</v>
      </c>
      <c r="F1339" s="9">
        <v>8</v>
      </c>
      <c r="G1339" s="9">
        <v>15.556349000000001</v>
      </c>
      <c r="H1339" s="9">
        <v>-27.272727</v>
      </c>
      <c r="I1339" s="9">
        <v>-12.60478</v>
      </c>
      <c r="J1339" s="9">
        <v>2</v>
      </c>
      <c r="K1339" s="9">
        <v>8</v>
      </c>
      <c r="L1339" s="9">
        <v>10</v>
      </c>
      <c r="M1339" s="9">
        <v>15.556349000000001</v>
      </c>
      <c r="N1339" s="9">
        <v>18.657437999999999</v>
      </c>
      <c r="O1339" s="9">
        <v>-27.272727</v>
      </c>
      <c r="P1339" s="9">
        <v>-9.0909089999999999</v>
      </c>
      <c r="Q1339" s="9">
        <v>-12.60478</v>
      </c>
      <c r="R1339" s="9">
        <v>4.817069</v>
      </c>
      <c r="S1339" s="9" t="s">
        <v>1059</v>
      </c>
      <c r="T1339" s="9">
        <v>3859.4354720000001</v>
      </c>
      <c r="U1339" s="9">
        <v>456283.864244</v>
      </c>
      <c r="V1339" t="s">
        <v>932</v>
      </c>
    </row>
    <row r="1340" spans="1:22" x14ac:dyDescent="0.25">
      <c r="A1340" s="70" t="e">
        <f>VLOOKUP(B1340,'Lake Assessments'!$D$2:$E$52,2,0)</f>
        <v>#N/A</v>
      </c>
      <c r="B1340">
        <v>56047500</v>
      </c>
      <c r="C1340" t="s">
        <v>1409</v>
      </c>
      <c r="D1340" t="s">
        <v>878</v>
      </c>
      <c r="E1340" s="107">
        <v>38560</v>
      </c>
      <c r="F1340" s="9">
        <v>5</v>
      </c>
      <c r="G1340" s="9">
        <v>11.627553000000001</v>
      </c>
      <c r="H1340" s="9">
        <v>-61.538462000000003</v>
      </c>
      <c r="I1340" s="9">
        <v>-37.820569999999996</v>
      </c>
      <c r="J1340" s="9">
        <v>2</v>
      </c>
      <c r="K1340" s="9">
        <v>5</v>
      </c>
      <c r="L1340" s="9">
        <v>15</v>
      </c>
      <c r="M1340" s="9">
        <v>11.627553000000001</v>
      </c>
      <c r="N1340" s="9">
        <v>22.721502000000001</v>
      </c>
      <c r="O1340" s="9">
        <v>-61.538462000000003</v>
      </c>
      <c r="P1340" s="9">
        <v>25</v>
      </c>
      <c r="Q1340" s="9">
        <v>-37.820569999999996</v>
      </c>
      <c r="R1340" s="9">
        <v>22.158615000000001</v>
      </c>
      <c r="S1340" s="9" t="s">
        <v>1059</v>
      </c>
      <c r="T1340" s="9">
        <v>10072.196312</v>
      </c>
      <c r="U1340" s="9">
        <v>3434568.9813040001</v>
      </c>
      <c r="V1340" t="s">
        <v>932</v>
      </c>
    </row>
    <row r="1341" spans="1:22" x14ac:dyDescent="0.25">
      <c r="A1341" s="70" t="e">
        <f>VLOOKUP(B1341,'Lake Assessments'!$D$2:$E$52,2,0)</f>
        <v>#N/A</v>
      </c>
      <c r="B1341">
        <v>56051500</v>
      </c>
      <c r="C1341" t="s">
        <v>1803</v>
      </c>
      <c r="D1341" t="s">
        <v>878</v>
      </c>
      <c r="E1341" s="107">
        <v>34156</v>
      </c>
      <c r="F1341" s="9">
        <v>24</v>
      </c>
      <c r="G1341" s="9">
        <v>29.189753</v>
      </c>
      <c r="H1341" s="9">
        <v>100</v>
      </c>
      <c r="I1341" s="9">
        <v>56.934154999999997</v>
      </c>
      <c r="J1341" s="9">
        <v>1</v>
      </c>
      <c r="K1341" s="9">
        <v>24</v>
      </c>
      <c r="L1341" s="9">
        <v>24</v>
      </c>
      <c r="M1341" s="9">
        <v>29.189753</v>
      </c>
      <c r="N1341" s="9">
        <v>29.189753</v>
      </c>
      <c r="O1341" s="9">
        <v>100</v>
      </c>
      <c r="P1341" s="9">
        <v>100</v>
      </c>
      <c r="Q1341" s="9">
        <v>56.934154999999997</v>
      </c>
      <c r="R1341" s="9">
        <v>56.934154999999997</v>
      </c>
      <c r="S1341" s="9" t="s">
        <v>1059</v>
      </c>
      <c r="T1341" s="9">
        <v>2720.8192410000001</v>
      </c>
      <c r="U1341" s="9">
        <v>311042.38934599998</v>
      </c>
      <c r="V1341" t="s">
        <v>935</v>
      </c>
    </row>
    <row r="1342" spans="1:22" x14ac:dyDescent="0.25">
      <c r="A1342" s="70" t="e">
        <f>VLOOKUP(B1342,'Lake Assessments'!$D$2:$E$52,2,0)</f>
        <v>#N/A</v>
      </c>
      <c r="B1342">
        <v>56038300</v>
      </c>
      <c r="C1342" t="s">
        <v>1804</v>
      </c>
      <c r="D1342" t="s">
        <v>878</v>
      </c>
      <c r="E1342" s="107">
        <v>41108</v>
      </c>
      <c r="F1342" s="9">
        <v>21</v>
      </c>
      <c r="G1342" s="9">
        <v>27.495453999999999</v>
      </c>
      <c r="H1342" s="9">
        <v>75</v>
      </c>
      <c r="I1342" s="9">
        <v>47.825021999999997</v>
      </c>
      <c r="J1342" s="9">
        <v>5</v>
      </c>
      <c r="K1342" s="9">
        <v>19</v>
      </c>
      <c r="L1342" s="9">
        <v>30</v>
      </c>
      <c r="M1342" s="9">
        <v>25.923978000000002</v>
      </c>
      <c r="N1342" s="9">
        <v>32.863352999999996</v>
      </c>
      <c r="O1342" s="9">
        <v>58.333333000000003</v>
      </c>
      <c r="P1342" s="9">
        <v>150</v>
      </c>
      <c r="Q1342" s="9">
        <v>39.376224999999998</v>
      </c>
      <c r="R1342" s="9">
        <v>76.684696000000002</v>
      </c>
      <c r="S1342" s="9" t="s">
        <v>1059</v>
      </c>
      <c r="T1342" s="9">
        <v>66692.561994000003</v>
      </c>
      <c r="U1342" s="9">
        <v>30492412.680626001</v>
      </c>
      <c r="V1342" t="s">
        <v>935</v>
      </c>
    </row>
    <row r="1343" spans="1:22" x14ac:dyDescent="0.25">
      <c r="A1343" s="70" t="e">
        <f>VLOOKUP(B1343,'Lake Assessments'!$D$2:$E$52,2,0)</f>
        <v>#N/A</v>
      </c>
      <c r="B1343">
        <v>56047600</v>
      </c>
      <c r="C1343" t="s">
        <v>1805</v>
      </c>
      <c r="D1343" t="s">
        <v>878</v>
      </c>
      <c r="E1343" s="107">
        <v>39288</v>
      </c>
      <c r="F1343" s="9">
        <v>15</v>
      </c>
      <c r="G1343" s="9">
        <v>23.754297999999999</v>
      </c>
      <c r="H1343" s="9">
        <v>50</v>
      </c>
      <c r="I1343" s="9">
        <v>45.731889000000002</v>
      </c>
      <c r="J1343" s="9">
        <v>2</v>
      </c>
      <c r="K1343" s="9">
        <v>14</v>
      </c>
      <c r="L1343" s="9">
        <v>15</v>
      </c>
      <c r="M1343" s="9">
        <v>19.242809000000001</v>
      </c>
      <c r="N1343" s="9">
        <v>23.754297999999999</v>
      </c>
      <c r="O1343" s="9">
        <v>7.6923079999999997</v>
      </c>
      <c r="P1343" s="9">
        <v>50</v>
      </c>
      <c r="Q1343" s="9">
        <v>2.9027240000000001</v>
      </c>
      <c r="R1343" s="9">
        <v>45.731889000000002</v>
      </c>
      <c r="S1343" s="9" t="s">
        <v>1059</v>
      </c>
      <c r="T1343" s="9">
        <v>2737.768388</v>
      </c>
      <c r="U1343" s="9">
        <v>357549.92122999998</v>
      </c>
      <c r="V1343" t="s">
        <v>935</v>
      </c>
    </row>
    <row r="1344" spans="1:22" x14ac:dyDescent="0.25">
      <c r="A1344" s="70" t="e">
        <f>VLOOKUP(B1344,'Lake Assessments'!$D$2:$E$52,2,0)</f>
        <v>#N/A</v>
      </c>
      <c r="B1344">
        <v>56049700</v>
      </c>
      <c r="C1344" t="s">
        <v>1806</v>
      </c>
      <c r="D1344" t="s">
        <v>878</v>
      </c>
      <c r="E1344" s="107">
        <v>38540</v>
      </c>
      <c r="F1344" s="9">
        <v>22</v>
      </c>
      <c r="G1344" s="9">
        <v>27.929293999999999</v>
      </c>
      <c r="H1344" s="9">
        <v>83.333332999999996</v>
      </c>
      <c r="I1344" s="9">
        <v>56.029575000000001</v>
      </c>
      <c r="J1344" s="9">
        <v>1</v>
      </c>
      <c r="K1344" s="9">
        <v>22</v>
      </c>
      <c r="L1344" s="9">
        <v>22</v>
      </c>
      <c r="M1344" s="9">
        <v>27.929293999999999</v>
      </c>
      <c r="N1344" s="9">
        <v>27.929293999999999</v>
      </c>
      <c r="O1344" s="9">
        <v>83.333332999999996</v>
      </c>
      <c r="P1344" s="9">
        <v>83.333332999999996</v>
      </c>
      <c r="Q1344" s="9">
        <v>56.029575000000001</v>
      </c>
      <c r="R1344" s="9">
        <v>56.029575000000001</v>
      </c>
      <c r="S1344" s="9" t="s">
        <v>1059</v>
      </c>
      <c r="T1344" s="9">
        <v>1774.962346</v>
      </c>
      <c r="U1344" s="9">
        <v>175225.80811300001</v>
      </c>
      <c r="V1344" t="s">
        <v>935</v>
      </c>
    </row>
    <row r="1345" spans="1:22" x14ac:dyDescent="0.25">
      <c r="A1345" s="70" t="e">
        <f>VLOOKUP(B1345,'Lake Assessments'!$D$2:$E$52,2,0)</f>
        <v>#N/A</v>
      </c>
      <c r="B1345">
        <v>56038400</v>
      </c>
      <c r="C1345" t="s">
        <v>1509</v>
      </c>
      <c r="D1345" t="s">
        <v>878</v>
      </c>
      <c r="E1345" s="107">
        <v>38562</v>
      </c>
      <c r="F1345" s="9">
        <v>21</v>
      </c>
      <c r="G1345" s="9">
        <v>27.059017999999998</v>
      </c>
      <c r="H1345" s="9">
        <v>61.538462000000003</v>
      </c>
      <c r="I1345" s="9">
        <v>44.700633000000003</v>
      </c>
      <c r="J1345" s="9">
        <v>1</v>
      </c>
      <c r="K1345" s="9">
        <v>21</v>
      </c>
      <c r="L1345" s="9">
        <v>21</v>
      </c>
      <c r="M1345" s="9">
        <v>27.059017999999998</v>
      </c>
      <c r="N1345" s="9">
        <v>27.059017999999998</v>
      </c>
      <c r="O1345" s="9">
        <v>61.538462000000003</v>
      </c>
      <c r="P1345" s="9">
        <v>61.538462000000003</v>
      </c>
      <c r="Q1345" s="9">
        <v>44.700633000000003</v>
      </c>
      <c r="R1345" s="9">
        <v>44.700633000000003</v>
      </c>
      <c r="S1345" s="9" t="s">
        <v>1059</v>
      </c>
      <c r="T1345" s="9">
        <v>2602.342756</v>
      </c>
      <c r="U1345" s="9">
        <v>290801.71308399999</v>
      </c>
      <c r="V1345" t="s">
        <v>935</v>
      </c>
    </row>
    <row r="1346" spans="1:22" x14ac:dyDescent="0.25">
      <c r="A1346" s="70" t="e">
        <f>VLOOKUP(B1346,'Lake Assessments'!$D$2:$E$52,2,0)</f>
        <v>#N/A</v>
      </c>
      <c r="B1346">
        <v>56049800</v>
      </c>
      <c r="C1346" t="s">
        <v>1128</v>
      </c>
      <c r="D1346" t="s">
        <v>878</v>
      </c>
      <c r="E1346" s="107">
        <v>41095</v>
      </c>
      <c r="F1346" s="9">
        <v>3</v>
      </c>
      <c r="G1346" s="9">
        <v>9.8149549999999994</v>
      </c>
      <c r="H1346" s="9">
        <v>-72.727272999999997</v>
      </c>
      <c r="I1346" s="9">
        <v>-44.859805999999999</v>
      </c>
      <c r="J1346" s="9">
        <v>2</v>
      </c>
      <c r="K1346" s="9">
        <v>3</v>
      </c>
      <c r="L1346" s="9">
        <v>5</v>
      </c>
      <c r="M1346" s="9">
        <v>9.8149549999999994</v>
      </c>
      <c r="N1346" s="9">
        <v>13.863621</v>
      </c>
      <c r="O1346" s="9">
        <v>-72.727272999999997</v>
      </c>
      <c r="P1346" s="9">
        <v>-54.545454999999997</v>
      </c>
      <c r="Q1346" s="9">
        <v>-44.859805999999999</v>
      </c>
      <c r="R1346" s="9">
        <v>-22.114485999999999</v>
      </c>
      <c r="S1346" s="9" t="s">
        <v>1059</v>
      </c>
      <c r="T1346" s="9">
        <v>1757.391623</v>
      </c>
      <c r="U1346" s="9">
        <v>173530.14341399999</v>
      </c>
      <c r="V1346" t="s">
        <v>932</v>
      </c>
    </row>
    <row r="1347" spans="1:22" x14ac:dyDescent="0.25">
      <c r="A1347" s="70" t="e">
        <f>VLOOKUP(B1347,'Lake Assessments'!$D$2:$E$52,2,0)</f>
        <v>#N/A</v>
      </c>
      <c r="B1347">
        <v>56030202</v>
      </c>
      <c r="C1347" t="s">
        <v>1807</v>
      </c>
      <c r="D1347" t="s">
        <v>878</v>
      </c>
      <c r="E1347" s="107">
        <v>38527</v>
      </c>
      <c r="F1347" s="9">
        <v>7</v>
      </c>
      <c r="G1347" s="9">
        <v>12.472828</v>
      </c>
      <c r="H1347" s="9">
        <v>-41.666666999999997</v>
      </c>
      <c r="I1347" s="9">
        <v>-30.319399000000001</v>
      </c>
      <c r="J1347" s="9">
        <v>1</v>
      </c>
      <c r="K1347" s="9">
        <v>7</v>
      </c>
      <c r="L1347" s="9">
        <v>7</v>
      </c>
      <c r="M1347" s="9">
        <v>12.472828</v>
      </c>
      <c r="N1347" s="9">
        <v>12.472828</v>
      </c>
      <c r="O1347" s="9">
        <v>-41.666666999999997</v>
      </c>
      <c r="P1347" s="9">
        <v>-41.666666999999997</v>
      </c>
      <c r="Q1347" s="9">
        <v>-30.319399000000001</v>
      </c>
      <c r="R1347" s="9">
        <v>-30.319399000000001</v>
      </c>
      <c r="S1347" s="9" t="s">
        <v>1059</v>
      </c>
      <c r="T1347" s="9">
        <v>5134.542152</v>
      </c>
      <c r="U1347" s="9">
        <v>800967.09249399998</v>
      </c>
      <c r="V1347" t="s">
        <v>932</v>
      </c>
    </row>
    <row r="1348" spans="1:22" x14ac:dyDescent="0.25">
      <c r="A1348" s="70" t="e">
        <f>VLOOKUP(B1348,'Lake Assessments'!$D$2:$E$52,2,0)</f>
        <v>#N/A</v>
      </c>
      <c r="B1348">
        <v>56043700</v>
      </c>
      <c r="C1348" t="s">
        <v>1808</v>
      </c>
      <c r="D1348" t="s">
        <v>878</v>
      </c>
      <c r="E1348" s="107">
        <v>38546</v>
      </c>
      <c r="F1348" s="9">
        <v>21</v>
      </c>
      <c r="G1348" s="9">
        <v>25.967929000000002</v>
      </c>
      <c r="H1348" s="9">
        <v>61.538462000000003</v>
      </c>
      <c r="I1348" s="9">
        <v>38.865929999999999</v>
      </c>
      <c r="J1348" s="9">
        <v>1</v>
      </c>
      <c r="K1348" s="9">
        <v>21</v>
      </c>
      <c r="L1348" s="9">
        <v>21</v>
      </c>
      <c r="M1348" s="9">
        <v>25.967929000000002</v>
      </c>
      <c r="N1348" s="9">
        <v>25.967929000000002</v>
      </c>
      <c r="O1348" s="9">
        <v>61.538462000000003</v>
      </c>
      <c r="P1348" s="9">
        <v>61.538462000000003</v>
      </c>
      <c r="Q1348" s="9">
        <v>38.865929999999999</v>
      </c>
      <c r="R1348" s="9">
        <v>38.865929999999999</v>
      </c>
      <c r="S1348" s="9" t="s">
        <v>1059</v>
      </c>
      <c r="T1348" s="9">
        <v>13043.195927000001</v>
      </c>
      <c r="U1348" s="9">
        <v>5490858.1200510003</v>
      </c>
      <c r="V1348" t="s">
        <v>935</v>
      </c>
    </row>
    <row r="1349" spans="1:22" x14ac:dyDescent="0.25">
      <c r="A1349" s="70" t="e">
        <f>VLOOKUP(B1349,'Lake Assessments'!$D$2:$E$52,2,0)</f>
        <v>#N/A</v>
      </c>
      <c r="B1349">
        <v>21035300</v>
      </c>
      <c r="C1349" t="s">
        <v>1809</v>
      </c>
      <c r="D1349" t="s">
        <v>878</v>
      </c>
      <c r="E1349" s="107">
        <v>40406</v>
      </c>
      <c r="F1349" s="9">
        <v>11</v>
      </c>
      <c r="G1349" s="9">
        <v>19.899749</v>
      </c>
      <c r="H1349" s="9">
        <v>0</v>
      </c>
      <c r="I1349" s="9">
        <v>11.796341</v>
      </c>
      <c r="J1349" s="9">
        <v>3</v>
      </c>
      <c r="K1349" s="9">
        <v>8</v>
      </c>
      <c r="L1349" s="9">
        <v>11</v>
      </c>
      <c r="M1349" s="9">
        <v>15.909903</v>
      </c>
      <c r="N1349" s="9">
        <v>19.899749</v>
      </c>
      <c r="O1349" s="9">
        <v>-27.272727</v>
      </c>
      <c r="P1349" s="9">
        <v>0</v>
      </c>
      <c r="Q1349" s="9">
        <v>-10.618525</v>
      </c>
      <c r="R1349" s="9">
        <v>11.796341</v>
      </c>
      <c r="S1349" s="9" t="s">
        <v>1059</v>
      </c>
      <c r="T1349" s="9">
        <v>4182.8505450000002</v>
      </c>
      <c r="U1349" s="9">
        <v>526367.12422999996</v>
      </c>
      <c r="V1349" t="s">
        <v>935</v>
      </c>
    </row>
    <row r="1350" spans="1:22" x14ac:dyDescent="0.25">
      <c r="A1350" s="70" t="e">
        <f>VLOOKUP(B1350,'Lake Assessments'!$D$2:$E$52,2,0)</f>
        <v>#N/A</v>
      </c>
      <c r="B1350">
        <v>56043300</v>
      </c>
      <c r="C1350" t="s">
        <v>1393</v>
      </c>
      <c r="D1350" t="s">
        <v>878</v>
      </c>
      <c r="E1350" s="107">
        <v>37880</v>
      </c>
      <c r="F1350" s="9">
        <v>15</v>
      </c>
      <c r="G1350" s="9">
        <v>21.430508</v>
      </c>
      <c r="H1350" s="9">
        <v>36.363636</v>
      </c>
      <c r="I1350" s="9">
        <v>20.396111999999999</v>
      </c>
      <c r="J1350" s="9">
        <v>1</v>
      </c>
      <c r="K1350" s="9">
        <v>15</v>
      </c>
      <c r="L1350" s="9">
        <v>15</v>
      </c>
      <c r="M1350" s="9">
        <v>21.430508</v>
      </c>
      <c r="N1350" s="9">
        <v>21.430508</v>
      </c>
      <c r="O1350" s="9">
        <v>36.363636</v>
      </c>
      <c r="P1350" s="9">
        <v>36.363636</v>
      </c>
      <c r="Q1350" s="9">
        <v>20.396111999999999</v>
      </c>
      <c r="R1350" s="9">
        <v>20.396111999999999</v>
      </c>
      <c r="S1350" s="9" t="s">
        <v>1059</v>
      </c>
      <c r="T1350" s="9">
        <v>6929.8061639999996</v>
      </c>
      <c r="U1350" s="9">
        <v>791819.32947600004</v>
      </c>
      <c r="V1350" t="s">
        <v>935</v>
      </c>
    </row>
    <row r="1351" spans="1:22" x14ac:dyDescent="0.25">
      <c r="A1351" s="70" t="e">
        <f>VLOOKUP(B1351,'Lake Assessments'!$D$2:$E$52,2,0)</f>
        <v>#N/A</v>
      </c>
      <c r="B1351">
        <v>26006500</v>
      </c>
      <c r="C1351" t="s">
        <v>879</v>
      </c>
      <c r="D1351" t="s">
        <v>878</v>
      </c>
      <c r="E1351" s="107">
        <v>41120</v>
      </c>
      <c r="F1351" s="9">
        <v>5</v>
      </c>
      <c r="G1351" s="9">
        <v>12.969194</v>
      </c>
      <c r="H1351" s="9">
        <v>-54.545454999999997</v>
      </c>
      <c r="I1351" s="9">
        <v>-27.139358000000001</v>
      </c>
      <c r="J1351" s="9">
        <v>2</v>
      </c>
      <c r="K1351" s="9">
        <v>5</v>
      </c>
      <c r="L1351" s="9">
        <v>5</v>
      </c>
      <c r="M1351" s="9">
        <v>12.074767</v>
      </c>
      <c r="N1351" s="9">
        <v>12.969194</v>
      </c>
      <c r="O1351" s="9">
        <v>-54.545454999999997</v>
      </c>
      <c r="P1351" s="9">
        <v>-54.545454999999997</v>
      </c>
      <c r="Q1351" s="9">
        <v>-32.164230000000003</v>
      </c>
      <c r="R1351" s="9">
        <v>-27.139358000000001</v>
      </c>
      <c r="S1351" s="9" t="s">
        <v>1059</v>
      </c>
      <c r="T1351" s="9">
        <v>4564.1559999999999</v>
      </c>
      <c r="U1351" s="9">
        <v>234844.846234</v>
      </c>
      <c r="V1351" t="s">
        <v>932</v>
      </c>
    </row>
    <row r="1352" spans="1:22" x14ac:dyDescent="0.25">
      <c r="A1352" s="70" t="e">
        <f>VLOOKUP(B1352,'Lake Assessments'!$D$2:$E$52,2,0)</f>
        <v>#N/A</v>
      </c>
      <c r="B1352">
        <v>56048300</v>
      </c>
      <c r="C1352" t="s">
        <v>1119</v>
      </c>
      <c r="D1352" t="s">
        <v>878</v>
      </c>
      <c r="E1352" s="107">
        <v>41100</v>
      </c>
      <c r="F1352" s="9">
        <v>8</v>
      </c>
      <c r="G1352" s="9">
        <v>17.677669999999999</v>
      </c>
      <c r="H1352" s="9">
        <v>-27.272727</v>
      </c>
      <c r="I1352" s="9">
        <v>-0.68725000000000003</v>
      </c>
      <c r="J1352" s="9">
        <v>2</v>
      </c>
      <c r="K1352" s="9">
        <v>8</v>
      </c>
      <c r="L1352" s="9">
        <v>15</v>
      </c>
      <c r="M1352" s="9">
        <v>17.677669999999999</v>
      </c>
      <c r="N1352" s="9">
        <v>24.012497</v>
      </c>
      <c r="O1352" s="9">
        <v>-27.272727</v>
      </c>
      <c r="P1352" s="9">
        <v>36.363636</v>
      </c>
      <c r="Q1352" s="9">
        <v>-0.68725000000000003</v>
      </c>
      <c r="R1352" s="9">
        <v>34.901667000000003</v>
      </c>
      <c r="S1352" s="9" t="s">
        <v>1059</v>
      </c>
      <c r="T1352" s="9">
        <v>3612.188314</v>
      </c>
      <c r="U1352" s="9">
        <v>372659.36403499998</v>
      </c>
      <c r="V1352" t="s">
        <v>932</v>
      </c>
    </row>
    <row r="1353" spans="1:22" x14ac:dyDescent="0.25">
      <c r="A1353" s="70" t="e">
        <f>VLOOKUP(B1353,'Lake Assessments'!$D$2:$E$52,2,0)</f>
        <v>#N/A</v>
      </c>
      <c r="B1353">
        <v>56039000</v>
      </c>
      <c r="C1353" t="s">
        <v>615</v>
      </c>
      <c r="D1353" t="s">
        <v>878</v>
      </c>
      <c r="E1353" s="107">
        <v>37825</v>
      </c>
      <c r="F1353" s="9">
        <v>14</v>
      </c>
      <c r="G1353" s="9">
        <v>20.311854</v>
      </c>
      <c r="H1353" s="9">
        <v>7.6923079999999997</v>
      </c>
      <c r="I1353" s="9">
        <v>8.6195419999999991</v>
      </c>
      <c r="J1353" s="9">
        <v>2</v>
      </c>
      <c r="K1353" s="9">
        <v>11</v>
      </c>
      <c r="L1353" s="9">
        <v>14</v>
      </c>
      <c r="M1353" s="9">
        <v>20.201260000000001</v>
      </c>
      <c r="N1353" s="9">
        <v>20.311854</v>
      </c>
      <c r="O1353" s="9">
        <v>-8.3333329999999997</v>
      </c>
      <c r="P1353" s="9">
        <v>7.6923079999999997</v>
      </c>
      <c r="Q1353" s="9">
        <v>8.6089249999999993</v>
      </c>
      <c r="R1353" s="9">
        <v>8.6195419999999991</v>
      </c>
      <c r="S1353" s="9" t="s">
        <v>1059</v>
      </c>
      <c r="T1353" s="9">
        <v>9988.1756430000005</v>
      </c>
      <c r="U1353" s="9">
        <v>1600229.2290109999</v>
      </c>
      <c r="V1353" t="s">
        <v>935</v>
      </c>
    </row>
    <row r="1354" spans="1:22" x14ac:dyDescent="0.25">
      <c r="A1354" s="70" t="e">
        <f>VLOOKUP(B1354,'Lake Assessments'!$D$2:$E$52,2,0)</f>
        <v>#N/A</v>
      </c>
      <c r="B1354">
        <v>56037700</v>
      </c>
      <c r="C1354" t="s">
        <v>1810</v>
      </c>
      <c r="D1354" t="s">
        <v>878</v>
      </c>
      <c r="E1354" s="107">
        <v>38560</v>
      </c>
      <c r="F1354" s="9">
        <v>20</v>
      </c>
      <c r="G1354" s="9">
        <v>27.727243000000001</v>
      </c>
      <c r="H1354" s="9">
        <v>53.846153999999999</v>
      </c>
      <c r="I1354" s="9">
        <v>48.274025999999999</v>
      </c>
      <c r="J1354" s="9">
        <v>2</v>
      </c>
      <c r="K1354" s="9">
        <v>19</v>
      </c>
      <c r="L1354" s="9">
        <v>20</v>
      </c>
      <c r="M1354" s="9">
        <v>27.727243000000001</v>
      </c>
      <c r="N1354" s="9">
        <v>29.594629999999999</v>
      </c>
      <c r="O1354" s="9">
        <v>53.846153999999999</v>
      </c>
      <c r="P1354" s="9">
        <v>58.333333000000003</v>
      </c>
      <c r="Q1354" s="9">
        <v>48.274025999999999</v>
      </c>
      <c r="R1354" s="9">
        <v>59.110911999999999</v>
      </c>
      <c r="S1354" s="9" t="s">
        <v>1059</v>
      </c>
      <c r="T1354" s="9">
        <v>17663.468942</v>
      </c>
      <c r="U1354" s="9">
        <v>3385509.1358850002</v>
      </c>
      <c r="V1354" t="s">
        <v>935</v>
      </c>
    </row>
    <row r="1355" spans="1:22" x14ac:dyDescent="0.25">
      <c r="A1355" s="70" t="e">
        <f>VLOOKUP(B1355,'Lake Assessments'!$D$2:$E$52,2,0)</f>
        <v>#N/A</v>
      </c>
      <c r="B1355">
        <v>56037000</v>
      </c>
      <c r="C1355" t="s">
        <v>1811</v>
      </c>
      <c r="D1355" t="s">
        <v>878</v>
      </c>
      <c r="E1355" s="107">
        <v>38539</v>
      </c>
      <c r="F1355" s="9">
        <v>17</v>
      </c>
      <c r="G1355" s="9">
        <v>23.040883999999998</v>
      </c>
      <c r="H1355" s="9">
        <v>30.769231000000001</v>
      </c>
      <c r="I1355" s="9">
        <v>23.213284999999999</v>
      </c>
      <c r="J1355" s="9">
        <v>1</v>
      </c>
      <c r="K1355" s="9">
        <v>17</v>
      </c>
      <c r="L1355" s="9">
        <v>17</v>
      </c>
      <c r="M1355" s="9">
        <v>23.040883999999998</v>
      </c>
      <c r="N1355" s="9">
        <v>23.040883999999998</v>
      </c>
      <c r="O1355" s="9">
        <v>30.769231000000001</v>
      </c>
      <c r="P1355" s="9">
        <v>30.769231000000001</v>
      </c>
      <c r="Q1355" s="9">
        <v>23.213284999999999</v>
      </c>
      <c r="R1355" s="9">
        <v>23.213284999999999</v>
      </c>
      <c r="S1355" s="9" t="s">
        <v>1059</v>
      </c>
      <c r="T1355" s="9">
        <v>9387.7168650000003</v>
      </c>
      <c r="U1355" s="9">
        <v>1395515.842224</v>
      </c>
      <c r="V1355" t="s">
        <v>935</v>
      </c>
    </row>
    <row r="1356" spans="1:22" x14ac:dyDescent="0.25">
      <c r="A1356" s="70" t="e">
        <f>VLOOKUP(B1356,'Lake Assessments'!$D$2:$E$52,2,0)</f>
        <v>#N/A</v>
      </c>
      <c r="B1356">
        <v>26007600</v>
      </c>
      <c r="C1356" t="s">
        <v>1519</v>
      </c>
      <c r="D1356" t="s">
        <v>878</v>
      </c>
      <c r="E1356" s="107">
        <v>38576</v>
      </c>
      <c r="F1356" s="9">
        <v>3</v>
      </c>
      <c r="G1356" s="9">
        <v>6.3508529999999999</v>
      </c>
      <c r="H1356" s="9">
        <v>-72.727272999999997</v>
      </c>
      <c r="I1356" s="9">
        <v>-64.321050999999997</v>
      </c>
      <c r="J1356" s="9">
        <v>1</v>
      </c>
      <c r="K1356" s="9">
        <v>3</v>
      </c>
      <c r="L1356" s="9">
        <v>3</v>
      </c>
      <c r="M1356" s="9">
        <v>6.3508529999999999</v>
      </c>
      <c r="N1356" s="9">
        <v>6.3508529999999999</v>
      </c>
      <c r="O1356" s="9">
        <v>-72.727272999999997</v>
      </c>
      <c r="P1356" s="9">
        <v>-72.727272999999997</v>
      </c>
      <c r="Q1356" s="9">
        <v>-64.321050999999997</v>
      </c>
      <c r="R1356" s="9">
        <v>-64.321050999999997</v>
      </c>
      <c r="S1356" s="9" t="s">
        <v>1059</v>
      </c>
      <c r="T1356" s="9">
        <v>2652.5941050000001</v>
      </c>
      <c r="U1356" s="9">
        <v>248981.22782999999</v>
      </c>
      <c r="V1356" t="s">
        <v>932</v>
      </c>
    </row>
    <row r="1357" spans="1:22" x14ac:dyDescent="0.25">
      <c r="A1357" s="70" t="e">
        <f>VLOOKUP(B1357,'Lake Assessments'!$D$2:$E$52,2,0)</f>
        <v>#N/A</v>
      </c>
      <c r="B1357">
        <v>56052200</v>
      </c>
      <c r="C1357" t="s">
        <v>953</v>
      </c>
      <c r="D1357" t="s">
        <v>878</v>
      </c>
      <c r="E1357" s="107">
        <v>38540</v>
      </c>
      <c r="F1357" s="9">
        <v>16</v>
      </c>
      <c r="G1357" s="9">
        <v>24.25</v>
      </c>
      <c r="H1357" s="9">
        <v>23.076923000000001</v>
      </c>
      <c r="I1357" s="9">
        <v>29.679144000000001</v>
      </c>
      <c r="J1357" s="9">
        <v>1</v>
      </c>
      <c r="K1357" s="9">
        <v>16</v>
      </c>
      <c r="L1357" s="9">
        <v>16</v>
      </c>
      <c r="M1357" s="9">
        <v>24.25</v>
      </c>
      <c r="N1357" s="9">
        <v>24.25</v>
      </c>
      <c r="O1357" s="9">
        <v>23.076923000000001</v>
      </c>
      <c r="P1357" s="9">
        <v>23.076923000000001</v>
      </c>
      <c r="Q1357" s="9">
        <v>29.679144000000001</v>
      </c>
      <c r="R1357" s="9">
        <v>29.679144000000001</v>
      </c>
      <c r="S1357" s="9" t="s">
        <v>1059</v>
      </c>
      <c r="T1357" s="9">
        <v>3285.0186939999999</v>
      </c>
      <c r="U1357" s="9">
        <v>698191.76023200003</v>
      </c>
      <c r="V1357" t="s">
        <v>935</v>
      </c>
    </row>
    <row r="1358" spans="1:22" x14ac:dyDescent="0.25">
      <c r="A1358" s="70" t="e">
        <f>VLOOKUP(B1358,'Lake Assessments'!$D$2:$E$52,2,0)</f>
        <v>#N/A</v>
      </c>
      <c r="B1358">
        <v>56162700</v>
      </c>
      <c r="C1358" t="s">
        <v>1812</v>
      </c>
      <c r="D1358" t="s">
        <v>878</v>
      </c>
      <c r="E1358" s="107">
        <v>38167</v>
      </c>
      <c r="F1358" s="9">
        <v>17</v>
      </c>
      <c r="G1358" s="9">
        <v>24.981169000000001</v>
      </c>
      <c r="H1358" s="9">
        <v>30.769231000000001</v>
      </c>
      <c r="I1358" s="9">
        <v>33.589140999999998</v>
      </c>
      <c r="J1358" s="9">
        <v>1</v>
      </c>
      <c r="K1358" s="9">
        <v>17</v>
      </c>
      <c r="L1358" s="9">
        <v>17</v>
      </c>
      <c r="M1358" s="9">
        <v>24.981169000000001</v>
      </c>
      <c r="N1358" s="9">
        <v>24.981169000000001</v>
      </c>
      <c r="O1358" s="9">
        <v>30.769231000000001</v>
      </c>
      <c r="P1358" s="9">
        <v>30.769231000000001</v>
      </c>
      <c r="Q1358" s="9">
        <v>33.589140999999998</v>
      </c>
      <c r="R1358" s="9">
        <v>33.589140999999998</v>
      </c>
      <c r="S1358" s="9" t="s">
        <v>1059</v>
      </c>
      <c r="T1358" s="9">
        <v>3735.6735840000001</v>
      </c>
      <c r="U1358" s="9">
        <v>636097.49519199994</v>
      </c>
      <c r="V1358" t="s">
        <v>935</v>
      </c>
    </row>
    <row r="1359" spans="1:22" x14ac:dyDescent="0.25">
      <c r="A1359" s="70" t="e">
        <f>VLOOKUP(B1359,'Lake Assessments'!$D$2:$E$52,2,0)</f>
        <v>#N/A</v>
      </c>
      <c r="B1359">
        <v>56039300</v>
      </c>
      <c r="C1359" t="s">
        <v>116</v>
      </c>
      <c r="D1359" t="s">
        <v>878</v>
      </c>
      <c r="E1359" s="107">
        <v>37825</v>
      </c>
      <c r="F1359" s="9">
        <v>12</v>
      </c>
      <c r="G1359" s="9">
        <v>17.897857999999999</v>
      </c>
      <c r="H1359" s="9">
        <v>-7.6923079999999997</v>
      </c>
      <c r="I1359" s="9">
        <v>-4.2895279999999998</v>
      </c>
      <c r="J1359" s="9">
        <v>1</v>
      </c>
      <c r="K1359" s="9">
        <v>12</v>
      </c>
      <c r="L1359" s="9">
        <v>12</v>
      </c>
      <c r="M1359" s="9">
        <v>17.897857999999999</v>
      </c>
      <c r="N1359" s="9">
        <v>17.897857999999999</v>
      </c>
      <c r="O1359" s="9">
        <v>-7.6923079999999997</v>
      </c>
      <c r="P1359" s="9">
        <v>-7.6923079999999997</v>
      </c>
      <c r="Q1359" s="9">
        <v>-4.2895279999999998</v>
      </c>
      <c r="R1359" s="9">
        <v>-4.2895279999999998</v>
      </c>
      <c r="S1359" s="9" t="s">
        <v>1059</v>
      </c>
      <c r="T1359" s="9">
        <v>8700.4635849999995</v>
      </c>
      <c r="U1359" s="9">
        <v>1694623.787301</v>
      </c>
      <c r="V1359" t="s">
        <v>932</v>
      </c>
    </row>
    <row r="1360" spans="1:22" x14ac:dyDescent="0.25">
      <c r="A1360" s="70" t="e">
        <f>VLOOKUP(B1360,'Lake Assessments'!$D$2:$E$52,2,0)</f>
        <v>#N/A</v>
      </c>
      <c r="B1360">
        <v>56043600</v>
      </c>
      <c r="C1360" t="s">
        <v>1813</v>
      </c>
      <c r="D1360" t="s">
        <v>878</v>
      </c>
      <c r="E1360" s="107">
        <v>37825</v>
      </c>
      <c r="F1360" s="9">
        <v>21</v>
      </c>
      <c r="G1360" s="9">
        <v>26.186146999999998</v>
      </c>
      <c r="H1360" s="9">
        <v>75</v>
      </c>
      <c r="I1360" s="9">
        <v>46.291322999999998</v>
      </c>
      <c r="J1360" s="9">
        <v>1</v>
      </c>
      <c r="K1360" s="9">
        <v>21</v>
      </c>
      <c r="L1360" s="9">
        <v>21</v>
      </c>
      <c r="M1360" s="9">
        <v>26.186146999999998</v>
      </c>
      <c r="N1360" s="9">
        <v>26.186146999999998</v>
      </c>
      <c r="O1360" s="9">
        <v>75</v>
      </c>
      <c r="P1360" s="9">
        <v>75</v>
      </c>
      <c r="Q1360" s="9">
        <v>46.291322999999998</v>
      </c>
      <c r="R1360" s="9">
        <v>46.291322999999998</v>
      </c>
      <c r="S1360" s="9" t="s">
        <v>1059</v>
      </c>
      <c r="T1360" s="9">
        <v>2229.8508040000002</v>
      </c>
      <c r="U1360" s="9">
        <v>152810.85313199999</v>
      </c>
      <c r="V1360" t="s">
        <v>935</v>
      </c>
    </row>
    <row r="1361" spans="1:22" x14ac:dyDescent="0.25">
      <c r="A1361" s="70" t="e">
        <f>VLOOKUP(B1361,'Lake Assessments'!$D$2:$E$52,2,0)</f>
        <v>#N/A</v>
      </c>
      <c r="B1361">
        <v>56038500</v>
      </c>
      <c r="C1361" t="s">
        <v>247</v>
      </c>
      <c r="D1361" t="s">
        <v>878</v>
      </c>
      <c r="E1361" s="107">
        <v>38540</v>
      </c>
      <c r="F1361" s="9">
        <v>24</v>
      </c>
      <c r="G1361" s="9">
        <v>27.760884000000001</v>
      </c>
      <c r="H1361" s="9">
        <v>84.615385000000003</v>
      </c>
      <c r="I1361" s="9">
        <v>48.453924000000001</v>
      </c>
      <c r="J1361" s="9">
        <v>1</v>
      </c>
      <c r="K1361" s="9">
        <v>24</v>
      </c>
      <c r="L1361" s="9">
        <v>24</v>
      </c>
      <c r="M1361" s="9">
        <v>27.760884000000001</v>
      </c>
      <c r="N1361" s="9">
        <v>27.760884000000001</v>
      </c>
      <c r="O1361" s="9">
        <v>84.615385000000003</v>
      </c>
      <c r="P1361" s="9">
        <v>84.615385000000003</v>
      </c>
      <c r="Q1361" s="9">
        <v>48.453924000000001</v>
      </c>
      <c r="R1361" s="9">
        <v>48.453924000000001</v>
      </c>
      <c r="S1361" s="9" t="s">
        <v>1059</v>
      </c>
      <c r="T1361" s="9">
        <v>61936.530839999999</v>
      </c>
      <c r="U1361" s="9">
        <v>18024723.539043002</v>
      </c>
      <c r="V1361" t="s">
        <v>935</v>
      </c>
    </row>
    <row r="1362" spans="1:22" x14ac:dyDescent="0.25">
      <c r="A1362" s="70" t="e">
        <f>VLOOKUP(B1362,'Lake Assessments'!$D$2:$E$52,2,0)</f>
        <v>#N/A</v>
      </c>
      <c r="B1362">
        <v>56019400</v>
      </c>
      <c r="C1362" t="s">
        <v>1335</v>
      </c>
      <c r="D1362" t="s">
        <v>878</v>
      </c>
      <c r="E1362" s="107">
        <v>38551</v>
      </c>
      <c r="F1362" s="9">
        <v>18</v>
      </c>
      <c r="G1362" s="9">
        <v>26.634354999999999</v>
      </c>
      <c r="H1362" s="9">
        <v>50</v>
      </c>
      <c r="I1362" s="9">
        <v>48.795282</v>
      </c>
      <c r="J1362" s="9">
        <v>1</v>
      </c>
      <c r="K1362" s="9">
        <v>18</v>
      </c>
      <c r="L1362" s="9">
        <v>18</v>
      </c>
      <c r="M1362" s="9">
        <v>26.634354999999999</v>
      </c>
      <c r="N1362" s="9">
        <v>26.634354999999999</v>
      </c>
      <c r="O1362" s="9">
        <v>50</v>
      </c>
      <c r="P1362" s="9">
        <v>50</v>
      </c>
      <c r="Q1362" s="9">
        <v>48.795282</v>
      </c>
      <c r="R1362" s="9">
        <v>48.795282</v>
      </c>
      <c r="S1362" s="9" t="s">
        <v>1059</v>
      </c>
      <c r="T1362" s="9">
        <v>5657.8566469999996</v>
      </c>
      <c r="U1362" s="9">
        <v>918774.86313800002</v>
      </c>
      <c r="V1362" t="s">
        <v>935</v>
      </c>
    </row>
    <row r="1363" spans="1:22" x14ac:dyDescent="0.25">
      <c r="A1363" s="70" t="e">
        <f>VLOOKUP(B1363,'Lake Assessments'!$D$2:$E$52,2,0)</f>
        <v>#N/A</v>
      </c>
      <c r="B1363">
        <v>56033500</v>
      </c>
      <c r="C1363" t="s">
        <v>1814</v>
      </c>
      <c r="D1363" t="s">
        <v>878</v>
      </c>
      <c r="E1363" s="107">
        <v>38547</v>
      </c>
      <c r="F1363" s="9">
        <v>16</v>
      </c>
      <c r="G1363" s="9">
        <v>23.75</v>
      </c>
      <c r="H1363" s="9">
        <v>23.076923000000001</v>
      </c>
      <c r="I1363" s="9">
        <v>27.005348000000001</v>
      </c>
      <c r="J1363" s="9">
        <v>2</v>
      </c>
      <c r="K1363" s="9">
        <v>16</v>
      </c>
      <c r="L1363" s="9">
        <v>16</v>
      </c>
      <c r="M1363" s="9">
        <v>23.75</v>
      </c>
      <c r="N1363" s="9">
        <v>25</v>
      </c>
      <c r="O1363" s="9">
        <v>23.076923000000001</v>
      </c>
      <c r="P1363" s="9">
        <v>33.333333000000003</v>
      </c>
      <c r="Q1363" s="9">
        <v>27.005348000000001</v>
      </c>
      <c r="R1363" s="9">
        <v>34.408602000000002</v>
      </c>
      <c r="S1363" s="9" t="s">
        <v>1059</v>
      </c>
      <c r="T1363" s="9">
        <v>4939.5304340000002</v>
      </c>
      <c r="U1363" s="9">
        <v>1402219.6703689999</v>
      </c>
      <c r="V1363" t="s">
        <v>935</v>
      </c>
    </row>
    <row r="1364" spans="1:22" x14ac:dyDescent="0.25">
      <c r="A1364" s="70" t="e">
        <f>VLOOKUP(B1364,'Lake Assessments'!$D$2:$E$52,2,0)</f>
        <v>#N/A</v>
      </c>
      <c r="B1364">
        <v>56108300</v>
      </c>
      <c r="C1364" t="s">
        <v>1815</v>
      </c>
      <c r="D1364" t="s">
        <v>878</v>
      </c>
      <c r="E1364" s="107">
        <v>39667</v>
      </c>
      <c r="F1364" s="9">
        <v>9</v>
      </c>
      <c r="G1364" s="9">
        <v>18</v>
      </c>
      <c r="H1364" s="9">
        <v>-18.181818</v>
      </c>
      <c r="I1364" s="9">
        <v>1.123596</v>
      </c>
      <c r="J1364" s="9">
        <v>1</v>
      </c>
      <c r="K1364" s="9">
        <v>9</v>
      </c>
      <c r="L1364" s="9">
        <v>9</v>
      </c>
      <c r="M1364" s="9">
        <v>18</v>
      </c>
      <c r="N1364" s="9">
        <v>18</v>
      </c>
      <c r="O1364" s="9">
        <v>-18.181818</v>
      </c>
      <c r="P1364" s="9">
        <v>-18.181818</v>
      </c>
      <c r="Q1364" s="9">
        <v>1.123596</v>
      </c>
      <c r="R1364" s="9">
        <v>1.123596</v>
      </c>
      <c r="S1364" s="9" t="s">
        <v>1059</v>
      </c>
      <c r="T1364" s="9">
        <v>1593.498237</v>
      </c>
      <c r="U1364" s="9">
        <v>80277.142028999995</v>
      </c>
      <c r="V1364" t="s">
        <v>932</v>
      </c>
    </row>
    <row r="1365" spans="1:22" x14ac:dyDescent="0.25">
      <c r="A1365" s="70" t="e">
        <f>VLOOKUP(B1365,'Lake Assessments'!$D$2:$E$52,2,0)</f>
        <v>#N/A</v>
      </c>
      <c r="B1365">
        <v>56030300</v>
      </c>
      <c r="C1365" t="s">
        <v>1816</v>
      </c>
      <c r="D1365" t="s">
        <v>878</v>
      </c>
      <c r="E1365" s="107">
        <v>37830</v>
      </c>
      <c r="F1365" s="9">
        <v>15</v>
      </c>
      <c r="G1365" s="9">
        <v>23.754297999999999</v>
      </c>
      <c r="H1365" s="9">
        <v>15.384615</v>
      </c>
      <c r="I1365" s="9">
        <v>27.028331000000001</v>
      </c>
      <c r="J1365" s="9">
        <v>1</v>
      </c>
      <c r="K1365" s="9">
        <v>15</v>
      </c>
      <c r="L1365" s="9">
        <v>15</v>
      </c>
      <c r="M1365" s="9">
        <v>23.754297999999999</v>
      </c>
      <c r="N1365" s="9">
        <v>23.754297999999999</v>
      </c>
      <c r="O1365" s="9">
        <v>15.384615</v>
      </c>
      <c r="P1365" s="9">
        <v>15.384615</v>
      </c>
      <c r="Q1365" s="9">
        <v>27.028331000000001</v>
      </c>
      <c r="R1365" s="9">
        <v>27.028331000000001</v>
      </c>
      <c r="S1365" s="9" t="s">
        <v>1059</v>
      </c>
      <c r="T1365" s="9">
        <v>2980.3203309999999</v>
      </c>
      <c r="U1365" s="9">
        <v>615357.73231400002</v>
      </c>
      <c r="V1365" t="s">
        <v>935</v>
      </c>
    </row>
    <row r="1366" spans="1:22" x14ac:dyDescent="0.25">
      <c r="A1366" s="70" t="e">
        <f>VLOOKUP(B1366,'Lake Assessments'!$D$2:$E$52,2,0)</f>
        <v>#N/A</v>
      </c>
      <c r="B1366">
        <v>56023900</v>
      </c>
      <c r="C1366" t="s">
        <v>1817</v>
      </c>
      <c r="D1366" t="s">
        <v>878</v>
      </c>
      <c r="E1366" s="107">
        <v>38562</v>
      </c>
      <c r="F1366" s="9">
        <v>18</v>
      </c>
      <c r="G1366" s="9">
        <v>24.277332999999999</v>
      </c>
      <c r="H1366" s="9">
        <v>38.461537999999997</v>
      </c>
      <c r="I1366" s="9">
        <v>29.825309000000001</v>
      </c>
      <c r="J1366" s="9">
        <v>2</v>
      </c>
      <c r="K1366" s="9">
        <v>18</v>
      </c>
      <c r="L1366" s="9">
        <v>22</v>
      </c>
      <c r="M1366" s="9">
        <v>24.277332999999999</v>
      </c>
      <c r="N1366" s="9">
        <v>28.568895999999999</v>
      </c>
      <c r="O1366" s="9">
        <v>38.461537999999997</v>
      </c>
      <c r="P1366" s="9">
        <v>83.333332999999996</v>
      </c>
      <c r="Q1366" s="9">
        <v>29.825309000000001</v>
      </c>
      <c r="R1366" s="9">
        <v>53.596215000000001</v>
      </c>
      <c r="S1366" s="9" t="s">
        <v>1059</v>
      </c>
      <c r="T1366" s="9">
        <v>30384.347691999999</v>
      </c>
      <c r="U1366" s="9">
        <v>22522584.713714998</v>
      </c>
      <c r="V1366" t="s">
        <v>935</v>
      </c>
    </row>
    <row r="1367" spans="1:22" x14ac:dyDescent="0.25">
      <c r="A1367" s="70" t="e">
        <f>VLOOKUP(B1367,'Lake Assessments'!$D$2:$E$52,2,0)</f>
        <v>#N/A</v>
      </c>
      <c r="B1367">
        <v>56019300</v>
      </c>
      <c r="C1367" t="s">
        <v>1818</v>
      </c>
      <c r="D1367" t="s">
        <v>878</v>
      </c>
      <c r="E1367" s="107">
        <v>37833</v>
      </c>
      <c r="F1367" s="9">
        <v>15</v>
      </c>
      <c r="G1367" s="9">
        <v>20.397711999999999</v>
      </c>
      <c r="H1367" s="9">
        <v>15.384615</v>
      </c>
      <c r="I1367" s="9">
        <v>9.0786750000000005</v>
      </c>
      <c r="J1367" s="9">
        <v>2</v>
      </c>
      <c r="K1367" s="9">
        <v>15</v>
      </c>
      <c r="L1367" s="9">
        <v>15</v>
      </c>
      <c r="M1367" s="9">
        <v>20.397711999999999</v>
      </c>
      <c r="N1367" s="9">
        <v>23.496099000000001</v>
      </c>
      <c r="O1367" s="9">
        <v>15.384615</v>
      </c>
      <c r="P1367" s="9">
        <v>25</v>
      </c>
      <c r="Q1367" s="9">
        <v>9.0786750000000005</v>
      </c>
      <c r="R1367" s="9">
        <v>26.323112999999999</v>
      </c>
      <c r="S1367" s="9" t="s">
        <v>1059</v>
      </c>
      <c r="T1367" s="9">
        <v>5225.5097919999998</v>
      </c>
      <c r="U1367" s="9">
        <v>768047.38692299998</v>
      </c>
      <c r="V1367" t="s">
        <v>935</v>
      </c>
    </row>
    <row r="1368" spans="1:22" x14ac:dyDescent="0.25">
      <c r="A1368" s="70" t="e">
        <f>VLOOKUP(B1368,'Lake Assessments'!$D$2:$E$52,2,0)</f>
        <v>#N/A</v>
      </c>
      <c r="B1368">
        <v>21024500</v>
      </c>
      <c r="C1368" t="s">
        <v>1819</v>
      </c>
      <c r="D1368" t="s">
        <v>878</v>
      </c>
      <c r="E1368" s="107">
        <v>40343</v>
      </c>
      <c r="F1368" s="9">
        <v>11</v>
      </c>
      <c r="G1368" s="9">
        <v>20.201260000000001</v>
      </c>
      <c r="H1368" s="9">
        <v>-8.3333329999999997</v>
      </c>
      <c r="I1368" s="9">
        <v>8.6089249999999993</v>
      </c>
      <c r="J1368" s="9">
        <v>3</v>
      </c>
      <c r="K1368" s="9">
        <v>10</v>
      </c>
      <c r="L1368" s="9">
        <v>14</v>
      </c>
      <c r="M1368" s="9">
        <v>19.289894</v>
      </c>
      <c r="N1368" s="9">
        <v>22.182683000000001</v>
      </c>
      <c r="O1368" s="9">
        <v>-16.666667</v>
      </c>
      <c r="P1368" s="9">
        <v>7.6923079999999997</v>
      </c>
      <c r="Q1368" s="9">
        <v>3.7091059999999998</v>
      </c>
      <c r="R1368" s="9">
        <v>18.623974</v>
      </c>
      <c r="S1368" s="9" t="s">
        <v>1059</v>
      </c>
      <c r="T1368" s="9">
        <v>7295.5406050000001</v>
      </c>
      <c r="U1368" s="9">
        <v>3333895.2596430001</v>
      </c>
      <c r="V1368" t="s">
        <v>932</v>
      </c>
    </row>
    <row r="1369" spans="1:22" x14ac:dyDescent="0.25">
      <c r="A1369" s="70" t="e">
        <f>VLOOKUP(B1369,'Lake Assessments'!$D$2:$E$52,2,0)</f>
        <v>#N/A</v>
      </c>
      <c r="B1369">
        <v>56170200</v>
      </c>
      <c r="C1369" t="s">
        <v>1820</v>
      </c>
      <c r="D1369" t="s">
        <v>878</v>
      </c>
      <c r="E1369" s="107">
        <v>38539</v>
      </c>
      <c r="F1369" s="9">
        <v>10</v>
      </c>
      <c r="G1369" s="9">
        <v>16.127616</v>
      </c>
      <c r="H1369" s="9">
        <v>-16.666667</v>
      </c>
      <c r="I1369" s="9">
        <v>-9.901586</v>
      </c>
      <c r="J1369" s="9">
        <v>1</v>
      </c>
      <c r="K1369" s="9">
        <v>10</v>
      </c>
      <c r="L1369" s="9">
        <v>10</v>
      </c>
      <c r="M1369" s="9">
        <v>16.127616</v>
      </c>
      <c r="N1369" s="9">
        <v>16.127616</v>
      </c>
      <c r="O1369" s="9">
        <v>-16.666667</v>
      </c>
      <c r="P1369" s="9">
        <v>-16.666667</v>
      </c>
      <c r="Q1369" s="9">
        <v>-9.901586</v>
      </c>
      <c r="R1369" s="9">
        <v>-9.901586</v>
      </c>
      <c r="S1369" s="9" t="s">
        <v>1059</v>
      </c>
      <c r="T1369" s="9">
        <v>695.48216500000001</v>
      </c>
      <c r="U1369" s="9">
        <v>25876.723001999999</v>
      </c>
      <c r="V1369" t="s">
        <v>932</v>
      </c>
    </row>
    <row r="1370" spans="1:22" x14ac:dyDescent="0.25">
      <c r="A1370" s="70" t="e">
        <f>VLOOKUP(B1370,'Lake Assessments'!$D$2:$E$52,2,0)</f>
        <v>#N/A</v>
      </c>
      <c r="B1370">
        <v>56021300</v>
      </c>
      <c r="C1370" t="s">
        <v>1821</v>
      </c>
      <c r="D1370" t="s">
        <v>878</v>
      </c>
      <c r="E1370" s="107">
        <v>37832</v>
      </c>
      <c r="F1370" s="9">
        <v>16</v>
      </c>
      <c r="G1370" s="9">
        <v>22</v>
      </c>
      <c r="H1370" s="9">
        <v>23.076923000000001</v>
      </c>
      <c r="I1370" s="9">
        <v>17.647058999999999</v>
      </c>
      <c r="J1370" s="9">
        <v>1</v>
      </c>
      <c r="K1370" s="9">
        <v>16</v>
      </c>
      <c r="L1370" s="9">
        <v>16</v>
      </c>
      <c r="M1370" s="9">
        <v>22</v>
      </c>
      <c r="N1370" s="9">
        <v>22</v>
      </c>
      <c r="O1370" s="9">
        <v>23.076923000000001</v>
      </c>
      <c r="P1370" s="9">
        <v>23.076923000000001</v>
      </c>
      <c r="Q1370" s="9">
        <v>17.647058999999999</v>
      </c>
      <c r="R1370" s="9">
        <v>17.647058999999999</v>
      </c>
      <c r="S1370" s="9" t="s">
        <v>1059</v>
      </c>
      <c r="T1370" s="9">
        <v>11981.211638999999</v>
      </c>
      <c r="U1370" s="9">
        <v>1616925.359656</v>
      </c>
      <c r="V1370" t="s">
        <v>935</v>
      </c>
    </row>
    <row r="1371" spans="1:22" x14ac:dyDescent="0.25">
      <c r="A1371" s="70" t="e">
        <f>VLOOKUP(B1371,'Lake Assessments'!$D$2:$E$52,2,0)</f>
        <v>#N/A</v>
      </c>
      <c r="B1371">
        <v>56023800</v>
      </c>
      <c r="C1371" t="s">
        <v>1822</v>
      </c>
      <c r="D1371" t="s">
        <v>878</v>
      </c>
      <c r="E1371" s="107">
        <v>38560</v>
      </c>
      <c r="F1371" s="9">
        <v>15</v>
      </c>
      <c r="G1371" s="9">
        <v>20.655911</v>
      </c>
      <c r="H1371" s="9">
        <v>15.384615</v>
      </c>
      <c r="I1371" s="9">
        <v>10.459417999999999</v>
      </c>
      <c r="J1371" s="9">
        <v>2</v>
      </c>
      <c r="K1371" s="9">
        <v>15</v>
      </c>
      <c r="L1371" s="9">
        <v>22</v>
      </c>
      <c r="M1371" s="9">
        <v>20.655911</v>
      </c>
      <c r="N1371" s="9">
        <v>27.716093000000001</v>
      </c>
      <c r="O1371" s="9">
        <v>15.384615</v>
      </c>
      <c r="P1371" s="9">
        <v>83.333332999999996</v>
      </c>
      <c r="Q1371" s="9">
        <v>10.459417999999999</v>
      </c>
      <c r="R1371" s="9">
        <v>49.011253000000004</v>
      </c>
      <c r="S1371" s="9" t="s">
        <v>1059</v>
      </c>
      <c r="T1371" s="9">
        <v>23967.145646000001</v>
      </c>
      <c r="U1371" s="9">
        <v>10277094.702792</v>
      </c>
      <c r="V1371" t="s">
        <v>935</v>
      </c>
    </row>
    <row r="1372" spans="1:22" x14ac:dyDescent="0.25">
      <c r="A1372" s="70" t="e">
        <f>VLOOKUP(B1372,'Lake Assessments'!$D$2:$E$52,2,0)</f>
        <v>#N/A</v>
      </c>
      <c r="B1372">
        <v>56019200</v>
      </c>
      <c r="C1372" t="s">
        <v>1393</v>
      </c>
      <c r="D1372" t="s">
        <v>878</v>
      </c>
      <c r="E1372" s="107">
        <v>37845</v>
      </c>
      <c r="F1372" s="9">
        <v>10</v>
      </c>
      <c r="G1372" s="9">
        <v>19.289894</v>
      </c>
      <c r="H1372" s="9">
        <v>-9.0909089999999999</v>
      </c>
      <c r="I1372" s="9">
        <v>8.3701889999999999</v>
      </c>
      <c r="J1372" s="9">
        <v>1</v>
      </c>
      <c r="K1372" s="9">
        <v>10</v>
      </c>
      <c r="L1372" s="9">
        <v>10</v>
      </c>
      <c r="M1372" s="9">
        <v>19.289894</v>
      </c>
      <c r="N1372" s="9">
        <v>19.289894</v>
      </c>
      <c r="O1372" s="9">
        <v>-9.0909089999999999</v>
      </c>
      <c r="P1372" s="9">
        <v>-9.0909089999999999</v>
      </c>
      <c r="Q1372" s="9">
        <v>8.3701889999999999</v>
      </c>
      <c r="R1372" s="9">
        <v>8.3701889999999999</v>
      </c>
      <c r="S1372" s="9" t="s">
        <v>1059</v>
      </c>
      <c r="T1372" s="9">
        <v>6369.3498259999997</v>
      </c>
      <c r="U1372" s="9">
        <v>496133.90145100001</v>
      </c>
      <c r="V1372" t="s">
        <v>932</v>
      </c>
    </row>
    <row r="1373" spans="1:22" x14ac:dyDescent="0.25">
      <c r="A1373" s="70" t="e">
        <f>VLOOKUP(B1373,'Lake Assessments'!$D$2:$E$52,2,0)</f>
        <v>#N/A</v>
      </c>
      <c r="B1373">
        <v>56021200</v>
      </c>
      <c r="C1373" t="s">
        <v>1823</v>
      </c>
      <c r="D1373" t="s">
        <v>878</v>
      </c>
      <c r="E1373" s="107">
        <v>37832</v>
      </c>
      <c r="F1373" s="9">
        <v>20</v>
      </c>
      <c r="G1373" s="9">
        <v>24.596748000000002</v>
      </c>
      <c r="H1373" s="9">
        <v>53.846153999999999</v>
      </c>
      <c r="I1373" s="9">
        <v>31.53341</v>
      </c>
      <c r="J1373" s="9">
        <v>1</v>
      </c>
      <c r="K1373" s="9">
        <v>20</v>
      </c>
      <c r="L1373" s="9">
        <v>20</v>
      </c>
      <c r="M1373" s="9">
        <v>24.596748000000002</v>
      </c>
      <c r="N1373" s="9">
        <v>24.596748000000002</v>
      </c>
      <c r="O1373" s="9">
        <v>53.846153999999999</v>
      </c>
      <c r="P1373" s="9">
        <v>53.846153999999999</v>
      </c>
      <c r="Q1373" s="9">
        <v>31.53341</v>
      </c>
      <c r="R1373" s="9">
        <v>31.53341</v>
      </c>
      <c r="S1373" s="9" t="s">
        <v>1059</v>
      </c>
      <c r="T1373" s="9">
        <v>3508.3245059999999</v>
      </c>
      <c r="U1373" s="9">
        <v>685474.44967999996</v>
      </c>
      <c r="V1373" t="s">
        <v>935</v>
      </c>
    </row>
    <row r="1374" spans="1:22" x14ac:dyDescent="0.25">
      <c r="A1374" s="70" t="e">
        <f>VLOOKUP(B1374,'Lake Assessments'!$D$2:$E$52,2,0)</f>
        <v>#N/A</v>
      </c>
      <c r="B1374">
        <v>56019500</v>
      </c>
      <c r="C1374" t="s">
        <v>1824</v>
      </c>
      <c r="D1374" t="s">
        <v>878</v>
      </c>
      <c r="E1374" s="107">
        <v>37831</v>
      </c>
      <c r="F1374" s="9">
        <v>21</v>
      </c>
      <c r="G1374" s="9">
        <v>27.713671999999999</v>
      </c>
      <c r="H1374" s="9">
        <v>75</v>
      </c>
      <c r="I1374" s="9">
        <v>54.824984000000001</v>
      </c>
      <c r="J1374" s="9">
        <v>1</v>
      </c>
      <c r="K1374" s="9">
        <v>21</v>
      </c>
      <c r="L1374" s="9">
        <v>21</v>
      </c>
      <c r="M1374" s="9">
        <v>27.713671999999999</v>
      </c>
      <c r="N1374" s="9">
        <v>27.713671999999999</v>
      </c>
      <c r="O1374" s="9">
        <v>75</v>
      </c>
      <c r="P1374" s="9">
        <v>75</v>
      </c>
      <c r="Q1374" s="9">
        <v>54.824984000000001</v>
      </c>
      <c r="R1374" s="9">
        <v>54.824984000000001</v>
      </c>
      <c r="S1374" s="9" t="s">
        <v>1059</v>
      </c>
      <c r="T1374" s="9">
        <v>5175.977562</v>
      </c>
      <c r="U1374" s="9">
        <v>708866.23703700001</v>
      </c>
      <c r="V1374" t="s">
        <v>935</v>
      </c>
    </row>
    <row r="1375" spans="1:22" x14ac:dyDescent="0.25">
      <c r="A1375" s="70" t="e">
        <f>VLOOKUP(B1375,'Lake Assessments'!$D$2:$E$52,2,0)</f>
        <v>#N/A</v>
      </c>
      <c r="B1375">
        <v>21024600</v>
      </c>
      <c r="C1375" t="s">
        <v>1825</v>
      </c>
      <c r="D1375" t="s">
        <v>878</v>
      </c>
      <c r="E1375" s="107">
        <v>37831</v>
      </c>
      <c r="F1375" s="9">
        <v>13</v>
      </c>
      <c r="G1375" s="9">
        <v>21.078607000000002</v>
      </c>
      <c r="H1375" s="9">
        <v>18.181818</v>
      </c>
      <c r="I1375" s="9">
        <v>18.419142999999998</v>
      </c>
      <c r="J1375" s="9">
        <v>1</v>
      </c>
      <c r="K1375" s="9">
        <v>13</v>
      </c>
      <c r="L1375" s="9">
        <v>13</v>
      </c>
      <c r="M1375" s="9">
        <v>21.078607000000002</v>
      </c>
      <c r="N1375" s="9">
        <v>21.078607000000002</v>
      </c>
      <c r="O1375" s="9">
        <v>18.181818</v>
      </c>
      <c r="P1375" s="9">
        <v>18.181818</v>
      </c>
      <c r="Q1375" s="9">
        <v>18.419142999999998</v>
      </c>
      <c r="R1375" s="9">
        <v>18.419142999999998</v>
      </c>
      <c r="S1375" s="9" t="s">
        <v>1059</v>
      </c>
      <c r="T1375" s="9">
        <v>8196.0452060000007</v>
      </c>
      <c r="U1375" s="9">
        <v>894837.36384999997</v>
      </c>
      <c r="V1375" t="s">
        <v>935</v>
      </c>
    </row>
    <row r="1376" spans="1:22" x14ac:dyDescent="0.25">
      <c r="A1376" s="70" t="e">
        <f>VLOOKUP(B1376,'Lake Assessments'!$D$2:$E$52,2,0)</f>
        <v>#N/A</v>
      </c>
      <c r="B1376">
        <v>21021300</v>
      </c>
      <c r="C1376" t="s">
        <v>1543</v>
      </c>
      <c r="D1376" t="s">
        <v>878</v>
      </c>
      <c r="E1376" s="107">
        <v>38184</v>
      </c>
      <c r="F1376" s="9">
        <v>13</v>
      </c>
      <c r="G1376" s="9">
        <v>20.523907000000001</v>
      </c>
      <c r="H1376" s="9">
        <v>0</v>
      </c>
      <c r="I1376" s="9">
        <v>9.7535150000000002</v>
      </c>
      <c r="J1376" s="9">
        <v>2</v>
      </c>
      <c r="K1376" s="9">
        <v>12</v>
      </c>
      <c r="L1376" s="9">
        <v>13</v>
      </c>
      <c r="M1376" s="9">
        <v>19.629909000000001</v>
      </c>
      <c r="N1376" s="9">
        <v>20.523907000000001</v>
      </c>
      <c r="O1376" s="9">
        <v>0</v>
      </c>
      <c r="P1376" s="9">
        <v>0</v>
      </c>
      <c r="Q1376" s="9">
        <v>5.5371459999999999</v>
      </c>
      <c r="R1376" s="9">
        <v>9.7535150000000002</v>
      </c>
      <c r="S1376" s="9" t="s">
        <v>1059</v>
      </c>
      <c r="T1376" s="9">
        <v>5075.0937119999999</v>
      </c>
      <c r="U1376" s="9">
        <v>945445.839072</v>
      </c>
      <c r="V1376" t="s">
        <v>935</v>
      </c>
    </row>
    <row r="1377" spans="1:22" x14ac:dyDescent="0.25">
      <c r="A1377" s="70" t="e">
        <f>VLOOKUP(B1377,'Lake Assessments'!$D$2:$E$52,2,0)</f>
        <v>#N/A</v>
      </c>
      <c r="B1377">
        <v>56020600</v>
      </c>
      <c r="C1377" t="s">
        <v>953</v>
      </c>
      <c r="D1377" t="s">
        <v>878</v>
      </c>
      <c r="E1377" s="107">
        <v>37833</v>
      </c>
      <c r="F1377" s="9">
        <v>18</v>
      </c>
      <c r="G1377" s="9">
        <v>23.570226000000002</v>
      </c>
      <c r="H1377" s="9">
        <v>50</v>
      </c>
      <c r="I1377" s="9">
        <v>31.677240000000001</v>
      </c>
      <c r="J1377" s="9">
        <v>1</v>
      </c>
      <c r="K1377" s="9">
        <v>18</v>
      </c>
      <c r="L1377" s="9">
        <v>18</v>
      </c>
      <c r="M1377" s="9">
        <v>23.570226000000002</v>
      </c>
      <c r="N1377" s="9">
        <v>23.570226000000002</v>
      </c>
      <c r="O1377" s="9">
        <v>50</v>
      </c>
      <c r="P1377" s="9">
        <v>50</v>
      </c>
      <c r="Q1377" s="9">
        <v>31.677240000000001</v>
      </c>
      <c r="R1377" s="9">
        <v>31.677240000000001</v>
      </c>
      <c r="S1377" s="9" t="s">
        <v>1059</v>
      </c>
      <c r="T1377" s="9">
        <v>1446.3410710000001</v>
      </c>
      <c r="U1377" s="9">
        <v>157242.33181</v>
      </c>
      <c r="V1377" t="s">
        <v>935</v>
      </c>
    </row>
    <row r="1378" spans="1:22" x14ac:dyDescent="0.25">
      <c r="A1378" s="70" t="e">
        <f>VLOOKUP(B1378,'Lake Assessments'!$D$2:$E$52,2,0)</f>
        <v>#N/A</v>
      </c>
      <c r="B1378">
        <v>56112600</v>
      </c>
      <c r="C1378" t="s">
        <v>879</v>
      </c>
      <c r="D1378" t="s">
        <v>878</v>
      </c>
      <c r="E1378" s="107">
        <v>37830</v>
      </c>
      <c r="F1378" s="9">
        <v>24</v>
      </c>
      <c r="G1378" s="9">
        <v>25.923766000000001</v>
      </c>
      <c r="H1378" s="9">
        <v>84.615385000000003</v>
      </c>
      <c r="I1378" s="9">
        <v>38.629767000000001</v>
      </c>
      <c r="J1378" s="9">
        <v>1</v>
      </c>
      <c r="K1378" s="9">
        <v>24</v>
      </c>
      <c r="L1378" s="9">
        <v>24</v>
      </c>
      <c r="M1378" s="9">
        <v>25.923766000000001</v>
      </c>
      <c r="N1378" s="9">
        <v>25.923766000000001</v>
      </c>
      <c r="O1378" s="9">
        <v>84.615385000000003</v>
      </c>
      <c r="P1378" s="9">
        <v>84.615385000000003</v>
      </c>
      <c r="Q1378" s="9">
        <v>38.629767000000001</v>
      </c>
      <c r="R1378" s="9">
        <v>38.629767000000001</v>
      </c>
      <c r="S1378" s="9" t="s">
        <v>1059</v>
      </c>
      <c r="T1378" s="9">
        <v>1414.1894130000001</v>
      </c>
      <c r="U1378" s="9">
        <v>66477.457485000006</v>
      </c>
      <c r="V1378" t="s">
        <v>935</v>
      </c>
    </row>
    <row r="1379" spans="1:22" x14ac:dyDescent="0.25">
      <c r="A1379" s="70" t="e">
        <f>VLOOKUP(B1379,'Lake Assessments'!$D$2:$E$52,2,0)</f>
        <v>#N/A</v>
      </c>
      <c r="B1379">
        <v>56164100</v>
      </c>
      <c r="C1379" t="s">
        <v>1826</v>
      </c>
      <c r="D1379" t="s">
        <v>878</v>
      </c>
      <c r="E1379" s="107">
        <v>34148</v>
      </c>
      <c r="F1379" s="9">
        <v>20</v>
      </c>
      <c r="G1379" s="9">
        <v>27.727243000000001</v>
      </c>
      <c r="H1379" s="9">
        <v>66.666667000000004</v>
      </c>
      <c r="I1379" s="9">
        <v>49.071198000000003</v>
      </c>
      <c r="J1379" s="9">
        <v>1</v>
      </c>
      <c r="K1379" s="9">
        <v>20</v>
      </c>
      <c r="L1379" s="9">
        <v>20</v>
      </c>
      <c r="M1379" s="9">
        <v>27.727243000000001</v>
      </c>
      <c r="N1379" s="9">
        <v>27.727243000000001</v>
      </c>
      <c r="O1379" s="9">
        <v>66.666667000000004</v>
      </c>
      <c r="P1379" s="9">
        <v>66.666667000000004</v>
      </c>
      <c r="Q1379" s="9">
        <v>49.071198000000003</v>
      </c>
      <c r="R1379" s="9">
        <v>49.071198000000003</v>
      </c>
      <c r="S1379" s="9" t="s">
        <v>1059</v>
      </c>
      <c r="T1379" s="9">
        <v>4643.240984</v>
      </c>
      <c r="U1379" s="9">
        <v>510932.40927499998</v>
      </c>
      <c r="V1379" t="s">
        <v>935</v>
      </c>
    </row>
    <row r="1380" spans="1:22" x14ac:dyDescent="0.25">
      <c r="A1380" s="70" t="e">
        <f>VLOOKUP(B1380,'Lake Assessments'!$D$2:$E$52,2,0)</f>
        <v>#N/A</v>
      </c>
      <c r="B1380">
        <v>21021200</v>
      </c>
      <c r="C1380" t="s">
        <v>1827</v>
      </c>
      <c r="D1380" t="s">
        <v>878</v>
      </c>
      <c r="E1380" s="107">
        <v>38182</v>
      </c>
      <c r="F1380" s="9">
        <v>20</v>
      </c>
      <c r="G1380" s="9">
        <v>26.161995000000001</v>
      </c>
      <c r="H1380" s="9">
        <v>53.846153999999999</v>
      </c>
      <c r="I1380" s="9">
        <v>39.903717999999998</v>
      </c>
      <c r="J1380" s="9">
        <v>2</v>
      </c>
      <c r="K1380" s="9">
        <v>9</v>
      </c>
      <c r="L1380" s="9">
        <v>20</v>
      </c>
      <c r="M1380" s="9">
        <v>16.333333</v>
      </c>
      <c r="N1380" s="9">
        <v>26.161995000000001</v>
      </c>
      <c r="O1380" s="9">
        <v>-25</v>
      </c>
      <c r="P1380" s="9">
        <v>53.846153999999999</v>
      </c>
      <c r="Q1380" s="9">
        <v>-12.18638</v>
      </c>
      <c r="R1380" s="9">
        <v>39.903717999999998</v>
      </c>
      <c r="S1380" s="9" t="s">
        <v>1059</v>
      </c>
      <c r="T1380" s="9">
        <v>4304.9894670000003</v>
      </c>
      <c r="U1380" s="9">
        <v>1090017.216732</v>
      </c>
      <c r="V1380" t="s">
        <v>935</v>
      </c>
    </row>
    <row r="1381" spans="1:22" x14ac:dyDescent="0.25">
      <c r="A1381" s="70" t="e">
        <f>VLOOKUP(B1381,'Lake Assessments'!$D$2:$E$52,2,0)</f>
        <v>#N/A</v>
      </c>
      <c r="B1381">
        <v>21026400</v>
      </c>
      <c r="C1381" t="s">
        <v>1828</v>
      </c>
      <c r="D1381" t="s">
        <v>878</v>
      </c>
      <c r="E1381" s="107">
        <v>38184</v>
      </c>
      <c r="F1381" s="9">
        <v>12</v>
      </c>
      <c r="G1381" s="9">
        <v>17.031832999999999</v>
      </c>
      <c r="H1381" s="9">
        <v>0</v>
      </c>
      <c r="I1381" s="9">
        <v>-4.8500949999999996</v>
      </c>
      <c r="J1381" s="9">
        <v>3</v>
      </c>
      <c r="K1381" s="9">
        <v>12</v>
      </c>
      <c r="L1381" s="9">
        <v>13</v>
      </c>
      <c r="M1381" s="9">
        <v>17.031832999999999</v>
      </c>
      <c r="N1381" s="9">
        <v>18.582457000000002</v>
      </c>
      <c r="O1381" s="9">
        <v>0</v>
      </c>
      <c r="P1381" s="9">
        <v>18.181818</v>
      </c>
      <c r="Q1381" s="9">
        <v>-4.8500949999999996</v>
      </c>
      <c r="R1381" s="9">
        <v>4.395823</v>
      </c>
      <c r="S1381" s="9" t="s">
        <v>1059</v>
      </c>
      <c r="T1381" s="9">
        <v>6462.354926</v>
      </c>
      <c r="U1381" s="9">
        <v>1521719.320292</v>
      </c>
      <c r="V1381" t="s">
        <v>935</v>
      </c>
    </row>
    <row r="1382" spans="1:22" x14ac:dyDescent="0.25">
      <c r="A1382" s="70" t="e">
        <f>VLOOKUP(B1382,'Lake Assessments'!$D$2:$E$52,2,0)</f>
        <v>#N/A</v>
      </c>
      <c r="B1382">
        <v>21033600</v>
      </c>
      <c r="C1382" t="s">
        <v>1829</v>
      </c>
      <c r="D1382" t="s">
        <v>878</v>
      </c>
      <c r="E1382" s="107">
        <v>39274</v>
      </c>
      <c r="F1382" s="9">
        <v>6</v>
      </c>
      <c r="G1382" s="9">
        <v>12.655697</v>
      </c>
      <c r="H1382" s="9">
        <v>-33.333333000000003</v>
      </c>
      <c r="I1382" s="9">
        <v>-18.350342000000001</v>
      </c>
      <c r="J1382" s="9">
        <v>1</v>
      </c>
      <c r="K1382" s="9">
        <v>6</v>
      </c>
      <c r="L1382" s="9">
        <v>6</v>
      </c>
      <c r="M1382" s="9">
        <v>12.655697</v>
      </c>
      <c r="N1382" s="9">
        <v>12.655697</v>
      </c>
      <c r="O1382" s="9">
        <v>-33.333333000000003</v>
      </c>
      <c r="P1382" s="9">
        <v>-33.333333000000003</v>
      </c>
      <c r="Q1382" s="9">
        <v>-18.350342000000001</v>
      </c>
      <c r="R1382" s="9">
        <v>-18.350342000000001</v>
      </c>
      <c r="S1382" s="9" t="s">
        <v>1059</v>
      </c>
      <c r="T1382" s="9">
        <v>1533.057597</v>
      </c>
      <c r="U1382" s="9">
        <v>150965.54221499999</v>
      </c>
      <c r="V1382" t="s">
        <v>932</v>
      </c>
    </row>
    <row r="1383" spans="1:22" x14ac:dyDescent="0.25">
      <c r="A1383" s="70" t="e">
        <f>VLOOKUP(B1383,'Lake Assessments'!$D$2:$E$52,2,0)</f>
        <v>#N/A</v>
      </c>
      <c r="B1383">
        <v>56019100</v>
      </c>
      <c r="C1383" t="s">
        <v>1830</v>
      </c>
      <c r="D1383" t="s">
        <v>878</v>
      </c>
      <c r="E1383" s="107">
        <v>35968</v>
      </c>
      <c r="F1383" s="9">
        <v>18</v>
      </c>
      <c r="G1383" s="9">
        <v>24.984439999999999</v>
      </c>
      <c r="H1383" s="9">
        <v>50</v>
      </c>
      <c r="I1383" s="9">
        <v>34.324944000000002</v>
      </c>
      <c r="J1383" s="9">
        <v>1</v>
      </c>
      <c r="K1383" s="9">
        <v>18</v>
      </c>
      <c r="L1383" s="9">
        <v>18</v>
      </c>
      <c r="M1383" s="9">
        <v>24.984439999999999</v>
      </c>
      <c r="N1383" s="9">
        <v>24.984439999999999</v>
      </c>
      <c r="O1383" s="9">
        <v>50</v>
      </c>
      <c r="P1383" s="9">
        <v>50</v>
      </c>
      <c r="Q1383" s="9">
        <v>34.324944000000002</v>
      </c>
      <c r="R1383" s="9">
        <v>34.324944000000002</v>
      </c>
      <c r="S1383" s="9" t="s">
        <v>1059</v>
      </c>
      <c r="T1383" s="9">
        <v>12938.961583</v>
      </c>
      <c r="U1383" s="9">
        <v>3023117.6169099999</v>
      </c>
      <c r="V1383" t="s">
        <v>935</v>
      </c>
    </row>
    <row r="1384" spans="1:22" x14ac:dyDescent="0.25">
      <c r="A1384" s="70" t="e">
        <f>VLOOKUP(B1384,'Lake Assessments'!$D$2:$E$52,2,0)</f>
        <v>#N/A</v>
      </c>
      <c r="B1384">
        <v>56034500</v>
      </c>
      <c r="C1384" t="s">
        <v>986</v>
      </c>
      <c r="D1384" t="s">
        <v>878</v>
      </c>
      <c r="E1384" s="107">
        <v>34135</v>
      </c>
      <c r="F1384" s="9">
        <v>18</v>
      </c>
      <c r="G1384" s="9">
        <v>24.984439999999999</v>
      </c>
      <c r="H1384" s="9">
        <v>50</v>
      </c>
      <c r="I1384" s="9">
        <v>34.324944000000002</v>
      </c>
      <c r="J1384" s="9">
        <v>1</v>
      </c>
      <c r="K1384" s="9">
        <v>18</v>
      </c>
      <c r="L1384" s="9">
        <v>18</v>
      </c>
      <c r="M1384" s="9">
        <v>24.984439999999999</v>
      </c>
      <c r="N1384" s="9">
        <v>24.984439999999999</v>
      </c>
      <c r="O1384" s="9">
        <v>50</v>
      </c>
      <c r="P1384" s="9">
        <v>50</v>
      </c>
      <c r="Q1384" s="9">
        <v>34.324944000000002</v>
      </c>
      <c r="R1384" s="9">
        <v>34.324944000000002</v>
      </c>
      <c r="S1384" s="9" t="s">
        <v>1059</v>
      </c>
      <c r="T1384" s="9">
        <v>5707.3727650000001</v>
      </c>
      <c r="U1384" s="9">
        <v>833617.02264700003</v>
      </c>
      <c r="V1384" t="s">
        <v>935</v>
      </c>
    </row>
    <row r="1385" spans="1:22" x14ac:dyDescent="0.25">
      <c r="A1385" s="70" t="e">
        <f>VLOOKUP(B1385,'Lake Assessments'!$D$2:$E$52,2,0)</f>
        <v>#N/A</v>
      </c>
      <c r="B1385">
        <v>56018700</v>
      </c>
      <c r="C1385" t="s">
        <v>1831</v>
      </c>
      <c r="D1385" t="s">
        <v>878</v>
      </c>
      <c r="E1385" s="107">
        <v>38544</v>
      </c>
      <c r="F1385" s="9">
        <v>14</v>
      </c>
      <c r="G1385" s="9">
        <v>21.915422</v>
      </c>
      <c r="H1385" s="9">
        <v>16.666667</v>
      </c>
      <c r="I1385" s="9">
        <v>22.432524000000001</v>
      </c>
      <c r="J1385" s="9">
        <v>1</v>
      </c>
      <c r="K1385" s="9">
        <v>14</v>
      </c>
      <c r="L1385" s="9">
        <v>14</v>
      </c>
      <c r="M1385" s="9">
        <v>21.915422</v>
      </c>
      <c r="N1385" s="9">
        <v>21.915422</v>
      </c>
      <c r="O1385" s="9">
        <v>16.666667</v>
      </c>
      <c r="P1385" s="9">
        <v>16.666667</v>
      </c>
      <c r="Q1385" s="9">
        <v>22.432524000000001</v>
      </c>
      <c r="R1385" s="9">
        <v>22.432524000000001</v>
      </c>
      <c r="S1385" s="9" t="s">
        <v>1059</v>
      </c>
      <c r="T1385" s="9">
        <v>3898.7486739999999</v>
      </c>
      <c r="U1385" s="9">
        <v>418550.20160299999</v>
      </c>
      <c r="V1385" t="s">
        <v>935</v>
      </c>
    </row>
    <row r="1386" spans="1:22" x14ac:dyDescent="0.25">
      <c r="A1386" s="70" t="e">
        <f>VLOOKUP(B1386,'Lake Assessments'!$D$2:$E$52,2,0)</f>
        <v>#N/A</v>
      </c>
      <c r="B1386">
        <v>21024200</v>
      </c>
      <c r="C1386" t="s">
        <v>1832</v>
      </c>
      <c r="D1386" t="s">
        <v>878</v>
      </c>
      <c r="E1386" s="107">
        <v>40357</v>
      </c>
      <c r="F1386" s="9">
        <v>17</v>
      </c>
      <c r="G1386" s="9">
        <v>26.436382999999999</v>
      </c>
      <c r="H1386" s="9">
        <v>41.666666999999997</v>
      </c>
      <c r="I1386" s="9">
        <v>42.131092000000002</v>
      </c>
      <c r="J1386" s="9">
        <v>2</v>
      </c>
      <c r="K1386" s="9">
        <v>15</v>
      </c>
      <c r="L1386" s="9">
        <v>17</v>
      </c>
      <c r="M1386" s="9">
        <v>21.430508</v>
      </c>
      <c r="N1386" s="9">
        <v>26.436382999999999</v>
      </c>
      <c r="O1386" s="9">
        <v>25</v>
      </c>
      <c r="P1386" s="9">
        <v>41.666666999999997</v>
      </c>
      <c r="Q1386" s="9">
        <v>15.217784</v>
      </c>
      <c r="R1386" s="9">
        <v>42.131092000000002</v>
      </c>
      <c r="S1386" s="9" t="s">
        <v>1059</v>
      </c>
      <c r="T1386" s="9">
        <v>7918.6191259999996</v>
      </c>
      <c r="U1386" s="9">
        <v>2469825.0512020001</v>
      </c>
      <c r="V1386" t="s">
        <v>935</v>
      </c>
    </row>
    <row r="1387" spans="1:22" x14ac:dyDescent="0.25">
      <c r="A1387" s="70" t="e">
        <f>VLOOKUP(B1387,'Lake Assessments'!$D$2:$E$52,2,0)</f>
        <v>#N/A</v>
      </c>
      <c r="B1387">
        <v>21026500</v>
      </c>
      <c r="C1387" t="s">
        <v>1833</v>
      </c>
      <c r="D1387" t="s">
        <v>878</v>
      </c>
      <c r="E1387" s="107">
        <v>37832</v>
      </c>
      <c r="F1387" s="9">
        <v>10</v>
      </c>
      <c r="G1387" s="9">
        <v>18.024982999999999</v>
      </c>
      <c r="H1387" s="9">
        <v>-9.0909089999999999</v>
      </c>
      <c r="I1387" s="9">
        <v>1.2639480000000001</v>
      </c>
      <c r="J1387" s="9">
        <v>2</v>
      </c>
      <c r="K1387" s="9">
        <v>10</v>
      </c>
      <c r="L1387" s="9">
        <v>21</v>
      </c>
      <c r="M1387" s="9">
        <v>18.024982999999999</v>
      </c>
      <c r="N1387" s="9">
        <v>25.967929000000002</v>
      </c>
      <c r="O1387" s="9">
        <v>-9.0909089999999999</v>
      </c>
      <c r="P1387" s="9">
        <v>75</v>
      </c>
      <c r="Q1387" s="9">
        <v>1.2639480000000001</v>
      </c>
      <c r="R1387" s="9">
        <v>45.072229</v>
      </c>
      <c r="S1387" s="9" t="s">
        <v>1059</v>
      </c>
      <c r="T1387" s="9">
        <v>8025.3736849999996</v>
      </c>
      <c r="U1387" s="9">
        <v>1024725.677877</v>
      </c>
      <c r="V1387" t="s">
        <v>932</v>
      </c>
    </row>
    <row r="1388" spans="1:22" x14ac:dyDescent="0.25">
      <c r="A1388" s="70" t="e">
        <f>VLOOKUP(B1388,'Lake Assessments'!$D$2:$E$52,2,0)</f>
        <v>#N/A</v>
      </c>
      <c r="B1388">
        <v>56016000</v>
      </c>
      <c r="C1388" t="s">
        <v>1834</v>
      </c>
      <c r="D1388" t="s">
        <v>878</v>
      </c>
      <c r="E1388" s="107">
        <v>38539</v>
      </c>
      <c r="F1388" s="9">
        <v>20</v>
      </c>
      <c r="G1388" s="9">
        <v>25.043960999999999</v>
      </c>
      <c r="H1388" s="9">
        <v>53.846153999999999</v>
      </c>
      <c r="I1388" s="9">
        <v>33.924926999999997</v>
      </c>
      <c r="J1388" s="9">
        <v>2</v>
      </c>
      <c r="K1388" s="9">
        <v>20</v>
      </c>
      <c r="L1388" s="9">
        <v>22</v>
      </c>
      <c r="M1388" s="9">
        <v>25.043960999999999</v>
      </c>
      <c r="N1388" s="9">
        <v>28.568895999999999</v>
      </c>
      <c r="O1388" s="9">
        <v>53.846153999999999</v>
      </c>
      <c r="P1388" s="9">
        <v>83.333332999999996</v>
      </c>
      <c r="Q1388" s="9">
        <v>33.924926999999997</v>
      </c>
      <c r="R1388" s="9">
        <v>53.596215000000001</v>
      </c>
      <c r="S1388" s="9" t="s">
        <v>1059</v>
      </c>
      <c r="T1388" s="9">
        <v>33343.425866999998</v>
      </c>
      <c r="U1388" s="9">
        <v>2959835.30113</v>
      </c>
      <c r="V1388" t="s">
        <v>935</v>
      </c>
    </row>
    <row r="1389" spans="1:22" x14ac:dyDescent="0.25">
      <c r="A1389" s="70" t="e">
        <f>VLOOKUP(B1389,'Lake Assessments'!$D$2:$E$52,2,0)</f>
        <v>#N/A</v>
      </c>
      <c r="B1389">
        <v>56020400</v>
      </c>
      <c r="C1389" t="s">
        <v>1409</v>
      </c>
      <c r="D1389" t="s">
        <v>878</v>
      </c>
      <c r="E1389" s="107">
        <v>38519</v>
      </c>
      <c r="F1389" s="9">
        <v>18</v>
      </c>
      <c r="G1389" s="9">
        <v>24.513034999999999</v>
      </c>
      <c r="H1389" s="9">
        <v>38.461537999999997</v>
      </c>
      <c r="I1389" s="9">
        <v>31.085749</v>
      </c>
      <c r="J1389" s="9">
        <v>1</v>
      </c>
      <c r="K1389" s="9">
        <v>18</v>
      </c>
      <c r="L1389" s="9">
        <v>18</v>
      </c>
      <c r="M1389" s="9">
        <v>24.513034999999999</v>
      </c>
      <c r="N1389" s="9">
        <v>24.513034999999999</v>
      </c>
      <c r="O1389" s="9">
        <v>38.461537999999997</v>
      </c>
      <c r="P1389" s="9">
        <v>38.461537999999997</v>
      </c>
      <c r="Q1389" s="9">
        <v>31.085749</v>
      </c>
      <c r="R1389" s="9">
        <v>31.085749</v>
      </c>
      <c r="S1389" s="9" t="s">
        <v>1059</v>
      </c>
      <c r="T1389" s="9">
        <v>2935.5738110000002</v>
      </c>
      <c r="U1389" s="9">
        <v>288717.94248299999</v>
      </c>
      <c r="V1389" t="s">
        <v>935</v>
      </c>
    </row>
    <row r="1390" spans="1:22" x14ac:dyDescent="0.25">
      <c r="A1390" s="70" t="e">
        <f>VLOOKUP(B1390,'Lake Assessments'!$D$2:$E$52,2,0)</f>
        <v>#N/A</v>
      </c>
      <c r="B1390">
        <v>56025300</v>
      </c>
      <c r="C1390" t="s">
        <v>300</v>
      </c>
      <c r="D1390" t="s">
        <v>878</v>
      </c>
      <c r="E1390" s="107">
        <v>38539</v>
      </c>
      <c r="F1390" s="9">
        <v>9</v>
      </c>
      <c r="G1390" s="9">
        <v>19</v>
      </c>
      <c r="H1390" s="9">
        <v>-30.769231000000001</v>
      </c>
      <c r="I1390" s="9">
        <v>1.6042780000000001</v>
      </c>
      <c r="J1390" s="9">
        <v>1</v>
      </c>
      <c r="K1390" s="9">
        <v>9</v>
      </c>
      <c r="L1390" s="9">
        <v>9</v>
      </c>
      <c r="M1390" s="9">
        <v>19</v>
      </c>
      <c r="N1390" s="9">
        <v>19</v>
      </c>
      <c r="O1390" s="9">
        <v>-30.769231000000001</v>
      </c>
      <c r="P1390" s="9">
        <v>-30.769231000000001</v>
      </c>
      <c r="Q1390" s="9">
        <v>1.6042780000000001</v>
      </c>
      <c r="R1390" s="9">
        <v>1.6042780000000001</v>
      </c>
      <c r="S1390" s="9" t="s">
        <v>1059</v>
      </c>
      <c r="T1390" s="9">
        <v>7191.2835990000003</v>
      </c>
      <c r="U1390" s="9">
        <v>3671949.3679220001</v>
      </c>
      <c r="V1390" t="s">
        <v>932</v>
      </c>
    </row>
    <row r="1391" spans="1:22" x14ac:dyDescent="0.25">
      <c r="A1391" s="70" t="e">
        <f>VLOOKUP(B1391,'Lake Assessments'!$D$2:$E$52,2,0)</f>
        <v>#N/A</v>
      </c>
      <c r="B1391">
        <v>56020200</v>
      </c>
      <c r="C1391" t="s">
        <v>1835</v>
      </c>
      <c r="D1391" t="s">
        <v>878</v>
      </c>
      <c r="E1391" s="107">
        <v>37832</v>
      </c>
      <c r="F1391" s="9">
        <v>21</v>
      </c>
      <c r="G1391" s="9">
        <v>26.622582999999999</v>
      </c>
      <c r="H1391" s="9">
        <v>75</v>
      </c>
      <c r="I1391" s="9">
        <v>48.729512</v>
      </c>
      <c r="J1391" s="9">
        <v>1</v>
      </c>
      <c r="K1391" s="9">
        <v>21</v>
      </c>
      <c r="L1391" s="9">
        <v>21</v>
      </c>
      <c r="M1391" s="9">
        <v>26.622582999999999</v>
      </c>
      <c r="N1391" s="9">
        <v>26.622582999999999</v>
      </c>
      <c r="O1391" s="9">
        <v>75</v>
      </c>
      <c r="P1391" s="9">
        <v>75</v>
      </c>
      <c r="Q1391" s="9">
        <v>48.729512</v>
      </c>
      <c r="R1391" s="9">
        <v>48.729512</v>
      </c>
      <c r="S1391" s="9" t="s">
        <v>1059</v>
      </c>
      <c r="T1391" s="9">
        <v>1993.5677459999999</v>
      </c>
      <c r="U1391" s="9">
        <v>180751.00065</v>
      </c>
      <c r="V1391" t="s">
        <v>935</v>
      </c>
    </row>
    <row r="1392" spans="1:22" x14ac:dyDescent="0.25">
      <c r="A1392" s="70" t="e">
        <f>VLOOKUP(B1392,'Lake Assessments'!$D$2:$E$52,2,0)</f>
        <v>#N/A</v>
      </c>
      <c r="B1392">
        <v>56024000</v>
      </c>
      <c r="C1392" t="s">
        <v>1836</v>
      </c>
      <c r="D1392" t="s">
        <v>878</v>
      </c>
      <c r="E1392" s="107">
        <v>38552</v>
      </c>
      <c r="F1392" s="9">
        <v>15</v>
      </c>
      <c r="G1392" s="9">
        <v>22.721502000000001</v>
      </c>
      <c r="H1392" s="9">
        <v>15.384615</v>
      </c>
      <c r="I1392" s="9">
        <v>21.50536</v>
      </c>
      <c r="J1392" s="9">
        <v>1</v>
      </c>
      <c r="K1392" s="9">
        <v>15</v>
      </c>
      <c r="L1392" s="9">
        <v>15</v>
      </c>
      <c r="M1392" s="9">
        <v>22.721502000000001</v>
      </c>
      <c r="N1392" s="9">
        <v>22.721502000000001</v>
      </c>
      <c r="O1392" s="9">
        <v>15.384615</v>
      </c>
      <c r="P1392" s="9">
        <v>15.384615</v>
      </c>
      <c r="Q1392" s="9">
        <v>21.50536</v>
      </c>
      <c r="R1392" s="9">
        <v>21.50536</v>
      </c>
      <c r="S1392" s="9" t="s">
        <v>1059</v>
      </c>
      <c r="T1392" s="9">
        <v>9014.5789150000001</v>
      </c>
      <c r="U1392" s="9">
        <v>5244404.3306670003</v>
      </c>
      <c r="V1392" t="s">
        <v>935</v>
      </c>
    </row>
    <row r="1393" spans="1:22" x14ac:dyDescent="0.25">
      <c r="A1393" s="70" t="e">
        <f>VLOOKUP(B1393,'Lake Assessments'!$D$2:$E$52,2,0)</f>
        <v>#N/A</v>
      </c>
      <c r="B1393">
        <v>56024100</v>
      </c>
      <c r="C1393" t="s">
        <v>1837</v>
      </c>
      <c r="D1393" t="s">
        <v>878</v>
      </c>
      <c r="E1393" s="107">
        <v>37830</v>
      </c>
      <c r="F1393" s="9">
        <v>17</v>
      </c>
      <c r="G1393" s="9">
        <v>23.28342</v>
      </c>
      <c r="H1393" s="9">
        <v>30.769231000000001</v>
      </c>
      <c r="I1393" s="9">
        <v>24.510266999999999</v>
      </c>
      <c r="J1393" s="9">
        <v>1</v>
      </c>
      <c r="K1393" s="9">
        <v>17</v>
      </c>
      <c r="L1393" s="9">
        <v>17</v>
      </c>
      <c r="M1393" s="9">
        <v>23.28342</v>
      </c>
      <c r="N1393" s="9">
        <v>23.28342</v>
      </c>
      <c r="O1393" s="9">
        <v>30.769231000000001</v>
      </c>
      <c r="P1393" s="9">
        <v>30.769231000000001</v>
      </c>
      <c r="Q1393" s="9">
        <v>24.510266999999999</v>
      </c>
      <c r="R1393" s="9">
        <v>24.510266999999999</v>
      </c>
      <c r="S1393" s="9" t="s">
        <v>1059</v>
      </c>
      <c r="T1393" s="9">
        <v>4550.7838089999996</v>
      </c>
      <c r="U1393" s="9">
        <v>1434196.863717</v>
      </c>
      <c r="V1393" t="s">
        <v>935</v>
      </c>
    </row>
    <row r="1394" spans="1:22" x14ac:dyDescent="0.25">
      <c r="A1394" s="70" t="e">
        <f>VLOOKUP(B1394,'Lake Assessments'!$D$2:$E$52,2,0)</f>
        <v>#N/A</v>
      </c>
      <c r="B1394">
        <v>56017800</v>
      </c>
      <c r="C1394" t="s">
        <v>1838</v>
      </c>
      <c r="D1394" t="s">
        <v>878</v>
      </c>
      <c r="E1394" s="107">
        <v>37831</v>
      </c>
      <c r="F1394" s="9">
        <v>19</v>
      </c>
      <c r="G1394" s="9">
        <v>23.859235999999999</v>
      </c>
      <c r="H1394" s="9">
        <v>46.153846000000001</v>
      </c>
      <c r="I1394" s="9">
        <v>27.589499</v>
      </c>
      <c r="J1394" s="9">
        <v>1</v>
      </c>
      <c r="K1394" s="9">
        <v>19</v>
      </c>
      <c r="L1394" s="9">
        <v>19</v>
      </c>
      <c r="M1394" s="9">
        <v>23.859235999999999</v>
      </c>
      <c r="N1394" s="9">
        <v>23.859235999999999</v>
      </c>
      <c r="O1394" s="9">
        <v>46.153846000000001</v>
      </c>
      <c r="P1394" s="9">
        <v>46.153846000000001</v>
      </c>
      <c r="Q1394" s="9">
        <v>27.589499</v>
      </c>
      <c r="R1394" s="9">
        <v>27.589499</v>
      </c>
      <c r="S1394" s="9" t="s">
        <v>1059</v>
      </c>
      <c r="T1394" s="9">
        <v>4343.3513990000001</v>
      </c>
      <c r="U1394" s="9">
        <v>611672.32464899996</v>
      </c>
      <c r="V1394" t="s">
        <v>935</v>
      </c>
    </row>
    <row r="1395" spans="1:22" x14ac:dyDescent="0.25">
      <c r="A1395" s="70" t="e">
        <f>VLOOKUP(B1395,'Lake Assessments'!$D$2:$E$52,2,0)</f>
        <v>#N/A</v>
      </c>
      <c r="B1395">
        <v>56031100</v>
      </c>
      <c r="C1395" t="s">
        <v>1839</v>
      </c>
      <c r="D1395" t="s">
        <v>878</v>
      </c>
      <c r="E1395" s="107">
        <v>39274</v>
      </c>
      <c r="F1395" s="9">
        <v>8</v>
      </c>
      <c r="G1395" s="9">
        <v>15.909903</v>
      </c>
      <c r="H1395" s="9">
        <v>-27.272727</v>
      </c>
      <c r="I1395" s="9">
        <v>-10.618525</v>
      </c>
      <c r="J1395" s="9">
        <v>2</v>
      </c>
      <c r="K1395" s="9">
        <v>8</v>
      </c>
      <c r="L1395" s="9">
        <v>20</v>
      </c>
      <c r="M1395" s="9">
        <v>15.909903</v>
      </c>
      <c r="N1395" s="9">
        <v>25.267568000000001</v>
      </c>
      <c r="O1395" s="9">
        <v>-27.272727</v>
      </c>
      <c r="P1395" s="9">
        <v>66.666667000000004</v>
      </c>
      <c r="Q1395" s="9">
        <v>-10.618525</v>
      </c>
      <c r="R1395" s="9">
        <v>41.159599</v>
      </c>
      <c r="S1395" s="9" t="s">
        <v>1059</v>
      </c>
      <c r="T1395" s="9">
        <v>2664.5037539999998</v>
      </c>
      <c r="U1395" s="9">
        <v>277711.33627899998</v>
      </c>
      <c r="V1395" t="s">
        <v>932</v>
      </c>
    </row>
    <row r="1396" spans="1:22" x14ac:dyDescent="0.25">
      <c r="A1396" s="70" t="e">
        <f>VLOOKUP(B1396,'Lake Assessments'!$D$2:$E$52,2,0)</f>
        <v>#N/A</v>
      </c>
      <c r="B1396">
        <v>56032400</v>
      </c>
      <c r="C1396" t="s">
        <v>1840</v>
      </c>
      <c r="D1396" t="s">
        <v>878</v>
      </c>
      <c r="E1396" s="107">
        <v>39671</v>
      </c>
      <c r="F1396" s="9">
        <v>5</v>
      </c>
      <c r="G1396" s="9">
        <v>11.627553000000001</v>
      </c>
      <c r="H1396" s="9">
        <v>-54.545454999999997</v>
      </c>
      <c r="I1396" s="9">
        <v>-34.676665999999997</v>
      </c>
      <c r="J1396" s="9">
        <v>1</v>
      </c>
      <c r="K1396" s="9">
        <v>5</v>
      </c>
      <c r="L1396" s="9">
        <v>5</v>
      </c>
      <c r="M1396" s="9">
        <v>11.627553000000001</v>
      </c>
      <c r="N1396" s="9">
        <v>11.627553000000001</v>
      </c>
      <c r="O1396" s="9">
        <v>-54.545454999999997</v>
      </c>
      <c r="P1396" s="9">
        <v>-54.545454999999997</v>
      </c>
      <c r="Q1396" s="9">
        <v>-34.676665999999997</v>
      </c>
      <c r="R1396" s="9">
        <v>-34.676665999999997</v>
      </c>
      <c r="S1396" s="9" t="s">
        <v>1059</v>
      </c>
      <c r="T1396" s="9">
        <v>5652.511434</v>
      </c>
      <c r="U1396" s="9">
        <v>540948.85121600004</v>
      </c>
      <c r="V1396" t="s">
        <v>932</v>
      </c>
    </row>
    <row r="1397" spans="1:22" x14ac:dyDescent="0.25">
      <c r="A1397" s="70" t="e">
        <f>VLOOKUP(B1397,'Lake Assessments'!$D$2:$E$52,2,0)</f>
        <v>#N/A</v>
      </c>
      <c r="B1397">
        <v>56030201</v>
      </c>
      <c r="C1397" t="s">
        <v>1841</v>
      </c>
      <c r="D1397" t="s">
        <v>878</v>
      </c>
      <c r="E1397" s="107">
        <v>35254</v>
      </c>
      <c r="F1397" s="9">
        <v>16</v>
      </c>
      <c r="G1397" s="9">
        <v>25.25</v>
      </c>
      <c r="H1397" s="9">
        <v>33.333333000000003</v>
      </c>
      <c r="I1397" s="9">
        <v>35.752687999999999</v>
      </c>
      <c r="J1397" s="9">
        <v>1</v>
      </c>
      <c r="K1397" s="9">
        <v>16</v>
      </c>
      <c r="L1397" s="9">
        <v>16</v>
      </c>
      <c r="M1397" s="9">
        <v>25.25</v>
      </c>
      <c r="N1397" s="9">
        <v>25.25</v>
      </c>
      <c r="O1397" s="9">
        <v>33.333333000000003</v>
      </c>
      <c r="P1397" s="9">
        <v>33.333333000000003</v>
      </c>
      <c r="Q1397" s="9">
        <v>35.752687999999999</v>
      </c>
      <c r="R1397" s="9">
        <v>35.752687999999999</v>
      </c>
      <c r="S1397" s="9" t="s">
        <v>1059</v>
      </c>
      <c r="T1397" s="9">
        <v>6523.5441549999996</v>
      </c>
      <c r="U1397" s="9">
        <v>2137280.7672120002</v>
      </c>
      <c r="V1397" t="s">
        <v>935</v>
      </c>
    </row>
    <row r="1398" spans="1:22" x14ac:dyDescent="0.25">
      <c r="A1398" s="70" t="e">
        <f>VLOOKUP(B1398,'Lake Assessments'!$D$2:$E$52,2,0)</f>
        <v>#N/A</v>
      </c>
      <c r="B1398">
        <v>56010100</v>
      </c>
      <c r="C1398" t="s">
        <v>879</v>
      </c>
      <c r="D1398" t="s">
        <v>878</v>
      </c>
      <c r="E1398" s="107">
        <v>38544</v>
      </c>
      <c r="F1398" s="9">
        <v>13</v>
      </c>
      <c r="G1398" s="9">
        <v>20.246556999999999</v>
      </c>
      <c r="H1398" s="9">
        <v>8.3333329999999997</v>
      </c>
      <c r="I1398" s="9">
        <v>13.109258000000001</v>
      </c>
      <c r="J1398" s="9">
        <v>1</v>
      </c>
      <c r="K1398" s="9">
        <v>13</v>
      </c>
      <c r="L1398" s="9">
        <v>13</v>
      </c>
      <c r="M1398" s="9">
        <v>20.246556999999999</v>
      </c>
      <c r="N1398" s="9">
        <v>20.246556999999999</v>
      </c>
      <c r="O1398" s="9">
        <v>8.3333329999999997</v>
      </c>
      <c r="P1398" s="9">
        <v>8.3333329999999997</v>
      </c>
      <c r="Q1398" s="9">
        <v>13.109258000000001</v>
      </c>
      <c r="R1398" s="9">
        <v>13.109258000000001</v>
      </c>
      <c r="S1398" s="9" t="s">
        <v>1059</v>
      </c>
      <c r="T1398" s="9">
        <v>1029.3651400000001</v>
      </c>
      <c r="U1398" s="9">
        <v>67737.225869999995</v>
      </c>
      <c r="V1398" t="s">
        <v>935</v>
      </c>
    </row>
    <row r="1399" spans="1:22" x14ac:dyDescent="0.25">
      <c r="A1399" s="70" t="e">
        <f>VLOOKUP(B1399,'Lake Assessments'!$D$2:$E$52,2,0)</f>
        <v>#N/A</v>
      </c>
      <c r="B1399">
        <v>56007900</v>
      </c>
      <c r="C1399" t="s">
        <v>1842</v>
      </c>
      <c r="D1399" t="s">
        <v>878</v>
      </c>
      <c r="E1399" s="107">
        <v>37866</v>
      </c>
      <c r="F1399" s="9">
        <v>11</v>
      </c>
      <c r="G1399" s="9">
        <v>20.201260000000001</v>
      </c>
      <c r="H1399" s="9">
        <v>-15.384615</v>
      </c>
      <c r="I1399" s="9">
        <v>8.0281289999999998</v>
      </c>
      <c r="J1399" s="9">
        <v>1</v>
      </c>
      <c r="K1399" s="9">
        <v>11</v>
      </c>
      <c r="L1399" s="9">
        <v>11</v>
      </c>
      <c r="M1399" s="9">
        <v>20.201260000000001</v>
      </c>
      <c r="N1399" s="9">
        <v>20.201260000000001</v>
      </c>
      <c r="O1399" s="9">
        <v>-15.384615</v>
      </c>
      <c r="P1399" s="9">
        <v>-15.384615</v>
      </c>
      <c r="Q1399" s="9">
        <v>8.0281289999999998</v>
      </c>
      <c r="R1399" s="9">
        <v>8.0281289999999998</v>
      </c>
      <c r="S1399" s="9" t="s">
        <v>1059</v>
      </c>
      <c r="T1399" s="9">
        <v>5490.0244460000004</v>
      </c>
      <c r="U1399" s="9">
        <v>1172800.209915</v>
      </c>
      <c r="V1399" t="s">
        <v>932</v>
      </c>
    </row>
    <row r="1400" spans="1:22" x14ac:dyDescent="0.25">
      <c r="A1400" s="70" t="e">
        <f>VLOOKUP(B1400,'Lake Assessments'!$D$2:$E$52,2,0)</f>
        <v>#N/A</v>
      </c>
      <c r="B1400">
        <v>21013600</v>
      </c>
      <c r="C1400" t="s">
        <v>957</v>
      </c>
      <c r="D1400" t="s">
        <v>878</v>
      </c>
      <c r="E1400" s="107">
        <v>37809</v>
      </c>
      <c r="F1400" s="9">
        <v>27</v>
      </c>
      <c r="G1400" s="9">
        <v>27.520363</v>
      </c>
      <c r="H1400" s="9">
        <v>107.692308</v>
      </c>
      <c r="I1400" s="9">
        <v>47.167715999999999</v>
      </c>
      <c r="J1400" s="9">
        <v>2</v>
      </c>
      <c r="K1400" s="9">
        <v>10</v>
      </c>
      <c r="L1400" s="9">
        <v>27</v>
      </c>
      <c r="M1400" s="9">
        <v>17.076298999999999</v>
      </c>
      <c r="N1400" s="9">
        <v>27.520363</v>
      </c>
      <c r="O1400" s="9">
        <v>-16.666667</v>
      </c>
      <c r="P1400" s="9">
        <v>107.692308</v>
      </c>
      <c r="Q1400" s="9">
        <v>-8.1919389999999996</v>
      </c>
      <c r="R1400" s="9">
        <v>47.167715999999999</v>
      </c>
      <c r="S1400" s="9" t="s">
        <v>1059</v>
      </c>
      <c r="T1400" s="9">
        <v>3783.7487550000001</v>
      </c>
      <c r="U1400" s="9">
        <v>400487.31674500002</v>
      </c>
      <c r="V1400" t="s">
        <v>935</v>
      </c>
    </row>
    <row r="1401" spans="1:22" x14ac:dyDescent="0.25">
      <c r="A1401" s="70" t="e">
        <f>VLOOKUP(B1401,'Lake Assessments'!$D$2:$E$52,2,0)</f>
        <v>#N/A</v>
      </c>
      <c r="B1401">
        <v>21013000</v>
      </c>
      <c r="C1401" t="s">
        <v>1302</v>
      </c>
      <c r="D1401" t="s">
        <v>878</v>
      </c>
      <c r="E1401" s="107">
        <v>38188</v>
      </c>
      <c r="F1401" s="9">
        <v>19</v>
      </c>
      <c r="G1401" s="9">
        <v>25.006315000000001</v>
      </c>
      <c r="H1401" s="9">
        <v>46.153846000000001</v>
      </c>
      <c r="I1401" s="9">
        <v>33.723610000000001</v>
      </c>
      <c r="J1401" s="9">
        <v>1</v>
      </c>
      <c r="K1401" s="9">
        <v>19</v>
      </c>
      <c r="L1401" s="9">
        <v>19</v>
      </c>
      <c r="M1401" s="9">
        <v>25.006315000000001</v>
      </c>
      <c r="N1401" s="9">
        <v>25.006315000000001</v>
      </c>
      <c r="O1401" s="9">
        <v>46.153846000000001</v>
      </c>
      <c r="P1401" s="9">
        <v>46.153846000000001</v>
      </c>
      <c r="Q1401" s="9">
        <v>33.723610000000001</v>
      </c>
      <c r="R1401" s="9">
        <v>33.723610000000001</v>
      </c>
      <c r="S1401" s="9" t="s">
        <v>1059</v>
      </c>
      <c r="T1401" s="9">
        <v>4419.818327</v>
      </c>
      <c r="U1401" s="9">
        <v>474219.77489599999</v>
      </c>
      <c r="V1401" t="s">
        <v>935</v>
      </c>
    </row>
    <row r="1402" spans="1:22" x14ac:dyDescent="0.25">
      <c r="A1402" s="70" t="e">
        <f>VLOOKUP(B1402,'Lake Assessments'!$D$2:$E$52,2,0)</f>
        <v>#N/A</v>
      </c>
      <c r="B1402">
        <v>56011601</v>
      </c>
      <c r="C1402" t="s">
        <v>1843</v>
      </c>
      <c r="D1402" t="s">
        <v>878</v>
      </c>
      <c r="E1402" s="107">
        <v>34540</v>
      </c>
      <c r="F1402" s="9">
        <v>25</v>
      </c>
      <c r="G1402" s="9">
        <v>30</v>
      </c>
      <c r="H1402" s="9">
        <v>108.333333</v>
      </c>
      <c r="I1402" s="9">
        <v>61.290323000000001</v>
      </c>
      <c r="J1402" s="9">
        <v>1</v>
      </c>
      <c r="K1402" s="9">
        <v>25</v>
      </c>
      <c r="L1402" s="9">
        <v>25</v>
      </c>
      <c r="M1402" s="9">
        <v>30</v>
      </c>
      <c r="N1402" s="9">
        <v>30</v>
      </c>
      <c r="O1402" s="9">
        <v>108.333333</v>
      </c>
      <c r="P1402" s="9">
        <v>108.333333</v>
      </c>
      <c r="Q1402" s="9">
        <v>61.290323000000001</v>
      </c>
      <c r="R1402" s="9">
        <v>61.290323000000001</v>
      </c>
      <c r="S1402" s="9" t="s">
        <v>1059</v>
      </c>
      <c r="T1402" s="9">
        <v>7052.6299570000001</v>
      </c>
      <c r="U1402" s="9">
        <v>1635502.0177490001</v>
      </c>
      <c r="V1402" t="s">
        <v>935</v>
      </c>
    </row>
    <row r="1403" spans="1:22" x14ac:dyDescent="0.25">
      <c r="A1403" s="70" t="e">
        <f>VLOOKUP(B1403,'Lake Assessments'!$D$2:$E$52,2,0)</f>
        <v>#N/A</v>
      </c>
      <c r="B1403">
        <v>21014500</v>
      </c>
      <c r="C1403" t="s">
        <v>1225</v>
      </c>
      <c r="D1403" t="s">
        <v>878</v>
      </c>
      <c r="E1403" s="107">
        <v>41491</v>
      </c>
      <c r="F1403" s="9">
        <v>15</v>
      </c>
      <c r="G1403" s="9">
        <v>22.463303</v>
      </c>
      <c r="H1403" s="9">
        <v>25</v>
      </c>
      <c r="I1403" s="9">
        <v>20.770447999999998</v>
      </c>
      <c r="J1403" s="9">
        <v>2</v>
      </c>
      <c r="K1403" s="9">
        <v>13</v>
      </c>
      <c r="L1403" s="9">
        <v>15</v>
      </c>
      <c r="M1403" s="9">
        <v>20.801257</v>
      </c>
      <c r="N1403" s="9">
        <v>22.463303</v>
      </c>
      <c r="O1403" s="9">
        <v>8.3333329999999997</v>
      </c>
      <c r="P1403" s="9">
        <v>25</v>
      </c>
      <c r="Q1403" s="9">
        <v>11.834716999999999</v>
      </c>
      <c r="R1403" s="9">
        <v>20.770447999999998</v>
      </c>
      <c r="S1403" s="9" t="s">
        <v>1059</v>
      </c>
      <c r="T1403" s="9">
        <v>22152.867430999999</v>
      </c>
      <c r="U1403" s="9">
        <v>4755225.9129860001</v>
      </c>
      <c r="V1403" t="s">
        <v>935</v>
      </c>
    </row>
    <row r="1404" spans="1:22" x14ac:dyDescent="0.25">
      <c r="A1404" s="70" t="e">
        <f>VLOOKUP(B1404,'Lake Assessments'!$D$2:$E$52,2,0)</f>
        <v>#N/A</v>
      </c>
      <c r="B1404">
        <v>56009400</v>
      </c>
      <c r="C1404" t="s">
        <v>879</v>
      </c>
      <c r="D1404" t="s">
        <v>878</v>
      </c>
      <c r="E1404" s="107">
        <v>39290</v>
      </c>
      <c r="F1404" s="9">
        <v>12</v>
      </c>
      <c r="G1404" s="9">
        <v>21.939309999999999</v>
      </c>
      <c r="H1404" s="9">
        <v>9.0909089999999999</v>
      </c>
      <c r="I1404" s="9">
        <v>23.254552</v>
      </c>
      <c r="J1404" s="9">
        <v>1</v>
      </c>
      <c r="K1404" s="9">
        <v>12</v>
      </c>
      <c r="L1404" s="9">
        <v>12</v>
      </c>
      <c r="M1404" s="9">
        <v>21.939309999999999</v>
      </c>
      <c r="N1404" s="9">
        <v>21.939309999999999</v>
      </c>
      <c r="O1404" s="9">
        <v>9.0909089999999999</v>
      </c>
      <c r="P1404" s="9">
        <v>9.0909089999999999</v>
      </c>
      <c r="Q1404" s="9">
        <v>23.254552</v>
      </c>
      <c r="R1404" s="9">
        <v>23.254552</v>
      </c>
      <c r="S1404" s="9" t="s">
        <v>1059</v>
      </c>
      <c r="T1404" s="9">
        <v>1212.9187440000001</v>
      </c>
      <c r="U1404" s="9">
        <v>90273.575649999999</v>
      </c>
      <c r="V1404" t="s">
        <v>935</v>
      </c>
    </row>
    <row r="1405" spans="1:22" x14ac:dyDescent="0.25">
      <c r="A1405" s="70" t="e">
        <f>VLOOKUP(B1405,'Lake Assessments'!$D$2:$E$52,2,0)</f>
        <v>#N/A</v>
      </c>
      <c r="B1405">
        <v>56020000</v>
      </c>
      <c r="C1405" t="s">
        <v>1845</v>
      </c>
      <c r="D1405" t="s">
        <v>878</v>
      </c>
      <c r="E1405" s="107">
        <v>35625</v>
      </c>
      <c r="F1405" s="9">
        <v>13</v>
      </c>
      <c r="G1405" s="9">
        <v>21.910658000000002</v>
      </c>
      <c r="H1405" s="9">
        <v>8.3333329999999997</v>
      </c>
      <c r="I1405" s="9">
        <v>17.799234999999999</v>
      </c>
      <c r="J1405" s="9">
        <v>1</v>
      </c>
      <c r="K1405" s="9">
        <v>13</v>
      </c>
      <c r="L1405" s="9">
        <v>13</v>
      </c>
      <c r="M1405" s="9">
        <v>21.910658000000002</v>
      </c>
      <c r="N1405" s="9">
        <v>21.910658000000002</v>
      </c>
      <c r="O1405" s="9">
        <v>8.3333329999999997</v>
      </c>
      <c r="P1405" s="9">
        <v>8.3333329999999997</v>
      </c>
      <c r="Q1405" s="9">
        <v>17.799234999999999</v>
      </c>
      <c r="R1405" s="9">
        <v>17.799234999999999</v>
      </c>
      <c r="S1405" s="9" t="s">
        <v>1059</v>
      </c>
      <c r="T1405" s="9">
        <v>3416.4746679999998</v>
      </c>
      <c r="U1405" s="9">
        <v>669765.40154600004</v>
      </c>
      <c r="V1405" t="s">
        <v>935</v>
      </c>
    </row>
    <row r="1406" spans="1:22" x14ac:dyDescent="0.25">
      <c r="A1406" s="70" t="e">
        <f>VLOOKUP(B1406,'Lake Assessments'!$D$2:$E$52,2,0)</f>
        <v>#N/A</v>
      </c>
      <c r="B1406">
        <v>56011400</v>
      </c>
      <c r="C1406" t="s">
        <v>1846</v>
      </c>
      <c r="D1406" t="s">
        <v>878</v>
      </c>
      <c r="E1406" s="107">
        <v>39295</v>
      </c>
      <c r="F1406" s="9">
        <v>17</v>
      </c>
      <c r="G1406" s="9">
        <v>25.223704999999999</v>
      </c>
      <c r="H1406" s="9">
        <v>70</v>
      </c>
      <c r="I1406" s="9">
        <v>54.746656000000002</v>
      </c>
      <c r="J1406" s="9">
        <v>2</v>
      </c>
      <c r="K1406" s="9">
        <v>17</v>
      </c>
      <c r="L1406" s="9">
        <v>24</v>
      </c>
      <c r="M1406" s="9">
        <v>25.223704999999999</v>
      </c>
      <c r="N1406" s="9">
        <v>30.210373000000001</v>
      </c>
      <c r="O1406" s="9">
        <v>70</v>
      </c>
      <c r="P1406" s="9">
        <v>100</v>
      </c>
      <c r="Q1406" s="9">
        <v>54.746656000000002</v>
      </c>
      <c r="R1406" s="9">
        <v>62.421362999999999</v>
      </c>
      <c r="S1406" s="9" t="s">
        <v>1059</v>
      </c>
      <c r="T1406" s="9">
        <v>11143.806113000001</v>
      </c>
      <c r="U1406" s="9">
        <v>2832792.5882970002</v>
      </c>
      <c r="V1406" t="s">
        <v>935</v>
      </c>
    </row>
    <row r="1407" spans="1:22" x14ac:dyDescent="0.25">
      <c r="A1407" s="70" t="e">
        <f>VLOOKUP(B1407,'Lake Assessments'!$D$2:$E$52,2,0)</f>
        <v>#N/A</v>
      </c>
      <c r="B1407">
        <v>56020900</v>
      </c>
      <c r="C1407" t="s">
        <v>1847</v>
      </c>
      <c r="D1407" t="s">
        <v>878</v>
      </c>
      <c r="E1407" s="107">
        <v>38519</v>
      </c>
      <c r="F1407" s="9">
        <v>9</v>
      </c>
      <c r="G1407" s="9">
        <v>18.666667</v>
      </c>
      <c r="H1407" s="9">
        <v>-30.769231000000001</v>
      </c>
      <c r="I1407" s="9">
        <v>-0.17825299999999999</v>
      </c>
      <c r="J1407" s="9">
        <v>1</v>
      </c>
      <c r="K1407" s="9">
        <v>9</v>
      </c>
      <c r="L1407" s="9">
        <v>9</v>
      </c>
      <c r="M1407" s="9">
        <v>18.666667</v>
      </c>
      <c r="N1407" s="9">
        <v>18.666667</v>
      </c>
      <c r="O1407" s="9">
        <v>-30.769231000000001</v>
      </c>
      <c r="P1407" s="9">
        <v>-30.769231000000001</v>
      </c>
      <c r="Q1407" s="9">
        <v>-0.17825299999999999</v>
      </c>
      <c r="R1407" s="9">
        <v>-0.17825299999999999</v>
      </c>
      <c r="S1407" s="9" t="s">
        <v>1059</v>
      </c>
      <c r="T1407" s="9">
        <v>12947.365335</v>
      </c>
      <c r="U1407" s="9">
        <v>3897473.5464590001</v>
      </c>
      <c r="V1407" t="s">
        <v>932</v>
      </c>
    </row>
    <row r="1408" spans="1:22" x14ac:dyDescent="0.25">
      <c r="A1408" s="70" t="e">
        <f>VLOOKUP(B1408,'Lake Assessments'!$D$2:$E$52,2,0)</f>
        <v>#N/A</v>
      </c>
      <c r="B1408">
        <v>56014001</v>
      </c>
      <c r="C1408" t="s">
        <v>1848</v>
      </c>
      <c r="D1408" t="s">
        <v>878</v>
      </c>
      <c r="E1408" s="107">
        <v>38559</v>
      </c>
      <c r="F1408" s="9">
        <v>14</v>
      </c>
      <c r="G1408" s="9">
        <v>21.380898999999999</v>
      </c>
      <c r="H1408" s="9">
        <v>7.6923079999999997</v>
      </c>
      <c r="I1408" s="9">
        <v>14.336360000000001</v>
      </c>
      <c r="J1408" s="9">
        <v>2</v>
      </c>
      <c r="K1408" s="9">
        <v>13</v>
      </c>
      <c r="L1408" s="9">
        <v>14</v>
      </c>
      <c r="M1408" s="9">
        <v>21.380898999999999</v>
      </c>
      <c r="N1408" s="9">
        <v>24.406808999999999</v>
      </c>
      <c r="O1408" s="9">
        <v>7.6923079999999997</v>
      </c>
      <c r="P1408" s="9">
        <v>8.3333329999999997</v>
      </c>
      <c r="Q1408" s="9">
        <v>14.336360000000001</v>
      </c>
      <c r="R1408" s="9">
        <v>31.219401000000001</v>
      </c>
      <c r="S1408" s="9" t="s">
        <v>1059</v>
      </c>
      <c r="T1408" s="9">
        <v>4086.0825460000001</v>
      </c>
      <c r="U1408" s="9">
        <v>1088913.7802510001</v>
      </c>
      <c r="V1408" t="s">
        <v>935</v>
      </c>
    </row>
    <row r="1409" spans="1:22" x14ac:dyDescent="0.25">
      <c r="A1409" s="70" t="e">
        <f>VLOOKUP(B1409,'Lake Assessments'!$D$2:$E$52,2,0)</f>
        <v>#N/A</v>
      </c>
      <c r="B1409">
        <v>56010000</v>
      </c>
      <c r="C1409" t="s">
        <v>1850</v>
      </c>
      <c r="D1409" t="s">
        <v>878</v>
      </c>
      <c r="E1409" s="107">
        <v>39303</v>
      </c>
      <c r="F1409" s="9">
        <v>7</v>
      </c>
      <c r="G1409" s="9">
        <v>15.496543000000001</v>
      </c>
      <c r="H1409" s="9">
        <v>-36.363636</v>
      </c>
      <c r="I1409" s="9">
        <v>-12.940766999999999</v>
      </c>
      <c r="J1409" s="9">
        <v>1</v>
      </c>
      <c r="K1409" s="9">
        <v>7</v>
      </c>
      <c r="L1409" s="9">
        <v>7</v>
      </c>
      <c r="M1409" s="9">
        <v>15.496543000000001</v>
      </c>
      <c r="N1409" s="9">
        <v>15.496543000000001</v>
      </c>
      <c r="O1409" s="9">
        <v>-36.363636</v>
      </c>
      <c r="P1409" s="9">
        <v>-36.363636</v>
      </c>
      <c r="Q1409" s="9">
        <v>-12.940766999999999</v>
      </c>
      <c r="R1409" s="9">
        <v>-12.940766999999999</v>
      </c>
      <c r="S1409" s="9" t="s">
        <v>1059</v>
      </c>
      <c r="T1409" s="9">
        <v>2605.4145530000001</v>
      </c>
      <c r="U1409" s="9">
        <v>413793.80419400003</v>
      </c>
      <c r="V1409" t="s">
        <v>932</v>
      </c>
    </row>
    <row r="1410" spans="1:22" x14ac:dyDescent="0.25">
      <c r="A1410" s="70" t="e">
        <f>VLOOKUP(B1410,'Lake Assessments'!$D$2:$E$52,2,0)</f>
        <v>#N/A</v>
      </c>
      <c r="B1410">
        <v>56014100</v>
      </c>
      <c r="C1410" t="s">
        <v>1531</v>
      </c>
      <c r="D1410" t="s">
        <v>878</v>
      </c>
      <c r="E1410" s="107">
        <v>36024</v>
      </c>
      <c r="F1410" s="9">
        <v>33</v>
      </c>
      <c r="G1410" s="9">
        <v>35.511842000000001</v>
      </c>
      <c r="H1410" s="9">
        <v>175</v>
      </c>
      <c r="I1410" s="9">
        <v>90.923880999999994</v>
      </c>
      <c r="J1410" s="9">
        <v>1</v>
      </c>
      <c r="K1410" s="9">
        <v>33</v>
      </c>
      <c r="L1410" s="9">
        <v>33</v>
      </c>
      <c r="M1410" s="9">
        <v>35.511842000000001</v>
      </c>
      <c r="N1410" s="9">
        <v>35.511842000000001</v>
      </c>
      <c r="O1410" s="9">
        <v>175</v>
      </c>
      <c r="P1410" s="9">
        <v>175</v>
      </c>
      <c r="Q1410" s="9">
        <v>90.923880999999994</v>
      </c>
      <c r="R1410" s="9">
        <v>90.923880999999994</v>
      </c>
      <c r="S1410" s="9" t="s">
        <v>1059</v>
      </c>
      <c r="T1410" s="9">
        <v>25263.420430999999</v>
      </c>
      <c r="U1410" s="9">
        <v>21180346.293935999</v>
      </c>
      <c r="V1410" t="s">
        <v>935</v>
      </c>
    </row>
    <row r="1411" spans="1:22" x14ac:dyDescent="0.25">
      <c r="A1411" s="70" t="e">
        <f>VLOOKUP(B1411,'Lake Assessments'!$D$2:$E$52,2,0)</f>
        <v>#N/A</v>
      </c>
      <c r="B1411">
        <v>56011602</v>
      </c>
      <c r="C1411" t="s">
        <v>1844</v>
      </c>
      <c r="D1411" t="s">
        <v>878</v>
      </c>
      <c r="E1411" s="107">
        <v>38166</v>
      </c>
      <c r="F1411" s="9">
        <v>22</v>
      </c>
      <c r="G1411" s="9">
        <v>27.289691999999999</v>
      </c>
      <c r="H1411" s="9">
        <v>69.230768999999995</v>
      </c>
      <c r="I1411" s="9">
        <v>45.934179999999998</v>
      </c>
      <c r="J1411" s="9">
        <v>2</v>
      </c>
      <c r="K1411" s="9">
        <v>22</v>
      </c>
      <c r="L1411" s="9">
        <v>22</v>
      </c>
      <c r="M1411" s="9">
        <v>27.289691999999999</v>
      </c>
      <c r="N1411" s="9">
        <v>27.502891999999999</v>
      </c>
      <c r="O1411" s="9">
        <v>69.230768999999995</v>
      </c>
      <c r="P1411" s="9">
        <v>83.333332999999996</v>
      </c>
      <c r="Q1411" s="9">
        <v>45.934179999999998</v>
      </c>
      <c r="R1411" s="9">
        <v>47.865012999999998</v>
      </c>
      <c r="S1411" s="9" t="s">
        <v>1059</v>
      </c>
      <c r="T1411" s="9">
        <v>6854.2152919999999</v>
      </c>
      <c r="U1411" s="9">
        <v>1712088.9499929999</v>
      </c>
      <c r="V1411" t="s">
        <v>935</v>
      </c>
    </row>
    <row r="1412" spans="1:22" x14ac:dyDescent="0.25">
      <c r="A1412" s="70" t="e">
        <f>VLOOKUP(B1412,'Lake Assessments'!$D$2:$E$52,2,0)</f>
        <v>#N/A</v>
      </c>
      <c r="B1412">
        <v>56012600</v>
      </c>
      <c r="C1412" t="s">
        <v>1851</v>
      </c>
      <c r="D1412" t="s">
        <v>878</v>
      </c>
      <c r="E1412" s="107">
        <v>38167</v>
      </c>
      <c r="F1412" s="9">
        <v>16</v>
      </c>
      <c r="G1412" s="9">
        <v>27</v>
      </c>
      <c r="H1412" s="9">
        <v>23.076923000000001</v>
      </c>
      <c r="I1412" s="9">
        <v>44.385027000000001</v>
      </c>
      <c r="J1412" s="9">
        <v>2</v>
      </c>
      <c r="K1412" s="9">
        <v>16</v>
      </c>
      <c r="L1412" s="9">
        <v>18</v>
      </c>
      <c r="M1412" s="9">
        <v>24.984439999999999</v>
      </c>
      <c r="N1412" s="9">
        <v>27</v>
      </c>
      <c r="O1412" s="9">
        <v>23.076923000000001</v>
      </c>
      <c r="P1412" s="9">
        <v>50</v>
      </c>
      <c r="Q1412" s="9">
        <v>34.324944000000002</v>
      </c>
      <c r="R1412" s="9">
        <v>44.385027000000001</v>
      </c>
      <c r="S1412" s="9" t="s">
        <v>1059</v>
      </c>
      <c r="T1412" s="9">
        <v>2608.8935919999999</v>
      </c>
      <c r="U1412" s="9">
        <v>304026.36365299998</v>
      </c>
      <c r="V1412" t="s">
        <v>935</v>
      </c>
    </row>
    <row r="1413" spans="1:22" x14ac:dyDescent="0.25">
      <c r="A1413" s="70" t="e">
        <f>VLOOKUP(B1413,'Lake Assessments'!$D$2:$E$52,2,0)</f>
        <v>#N/A</v>
      </c>
      <c r="B1413">
        <v>56006600</v>
      </c>
      <c r="C1413" t="s">
        <v>526</v>
      </c>
      <c r="D1413" t="s">
        <v>878</v>
      </c>
      <c r="E1413" s="107">
        <v>37866</v>
      </c>
      <c r="F1413" s="9">
        <v>18</v>
      </c>
      <c r="G1413" s="9">
        <v>21.448906000000001</v>
      </c>
      <c r="H1413" s="9">
        <v>38.461537999999997</v>
      </c>
      <c r="I1413" s="9">
        <v>14.70003</v>
      </c>
      <c r="J1413" s="9">
        <v>1</v>
      </c>
      <c r="K1413" s="9">
        <v>18</v>
      </c>
      <c r="L1413" s="9">
        <v>18</v>
      </c>
      <c r="M1413" s="9">
        <v>21.448906000000001</v>
      </c>
      <c r="N1413" s="9">
        <v>21.448906000000001</v>
      </c>
      <c r="O1413" s="9">
        <v>38.461537999999997</v>
      </c>
      <c r="P1413" s="9">
        <v>38.461537999999997</v>
      </c>
      <c r="Q1413" s="9">
        <v>14.70003</v>
      </c>
      <c r="R1413" s="9">
        <v>14.70003</v>
      </c>
      <c r="S1413" s="9" t="s">
        <v>1059</v>
      </c>
      <c r="T1413" s="9">
        <v>19197.940450999999</v>
      </c>
      <c r="U1413" s="9">
        <v>1980302.1387499999</v>
      </c>
      <c r="V1413" t="s">
        <v>935</v>
      </c>
    </row>
    <row r="1414" spans="1:22" x14ac:dyDescent="0.25">
      <c r="A1414" s="70" t="e">
        <f>VLOOKUP(B1414,'Lake Assessments'!$D$2:$E$52,2,0)</f>
        <v>#N/A</v>
      </c>
      <c r="B1414">
        <v>56013900</v>
      </c>
      <c r="C1414" t="s">
        <v>1852</v>
      </c>
      <c r="D1414" t="s">
        <v>878</v>
      </c>
      <c r="E1414" s="107">
        <v>40777</v>
      </c>
      <c r="F1414" s="9">
        <v>13</v>
      </c>
      <c r="G1414" s="9">
        <v>21.355958000000001</v>
      </c>
      <c r="H1414" s="9">
        <v>18.181818</v>
      </c>
      <c r="I1414" s="9">
        <v>19.97729</v>
      </c>
      <c r="J1414" s="9">
        <v>2</v>
      </c>
      <c r="K1414" s="9">
        <v>13</v>
      </c>
      <c r="L1414" s="9">
        <v>20</v>
      </c>
      <c r="M1414" s="9">
        <v>21.355958000000001</v>
      </c>
      <c r="N1414" s="9">
        <v>27.280028999999999</v>
      </c>
      <c r="O1414" s="9">
        <v>18.181818</v>
      </c>
      <c r="P1414" s="9">
        <v>81.818181999999993</v>
      </c>
      <c r="Q1414" s="9">
        <v>19.97729</v>
      </c>
      <c r="R1414" s="9">
        <v>53.258592</v>
      </c>
      <c r="S1414" s="9" t="s">
        <v>1059</v>
      </c>
      <c r="T1414" s="9">
        <v>12243.921804</v>
      </c>
      <c r="U1414" s="9">
        <v>3850917.820816</v>
      </c>
      <c r="V1414" t="s">
        <v>935</v>
      </c>
    </row>
    <row r="1415" spans="1:22" x14ac:dyDescent="0.25">
      <c r="A1415" s="70" t="e">
        <f>VLOOKUP(B1415,'Lake Assessments'!$D$2:$E$52,2,0)</f>
        <v>#N/A</v>
      </c>
      <c r="B1415">
        <v>56011000</v>
      </c>
      <c r="C1415" t="s">
        <v>1853</v>
      </c>
      <c r="D1415" t="s">
        <v>878</v>
      </c>
      <c r="E1415" s="107">
        <v>39288</v>
      </c>
      <c r="F1415" s="9">
        <v>25</v>
      </c>
      <c r="G1415" s="9">
        <v>32.200000000000003</v>
      </c>
      <c r="H1415" s="9">
        <v>127.272727</v>
      </c>
      <c r="I1415" s="9">
        <v>80.898876000000001</v>
      </c>
      <c r="J1415" s="9">
        <v>1</v>
      </c>
      <c r="K1415" s="9">
        <v>25</v>
      </c>
      <c r="L1415" s="9">
        <v>25</v>
      </c>
      <c r="M1415" s="9">
        <v>32.200000000000003</v>
      </c>
      <c r="N1415" s="9">
        <v>32.200000000000003</v>
      </c>
      <c r="O1415" s="9">
        <v>127.272727</v>
      </c>
      <c r="P1415" s="9">
        <v>127.272727</v>
      </c>
      <c r="Q1415" s="9">
        <v>80.898876000000001</v>
      </c>
      <c r="R1415" s="9">
        <v>80.898876000000001</v>
      </c>
      <c r="S1415" s="9" t="s">
        <v>1059</v>
      </c>
      <c r="T1415" s="9">
        <v>3263.3273789999998</v>
      </c>
      <c r="U1415" s="9">
        <v>217384.068783</v>
      </c>
      <c r="V1415" t="s">
        <v>935</v>
      </c>
    </row>
    <row r="1416" spans="1:22" x14ac:dyDescent="0.25">
      <c r="A1416" s="70" t="e">
        <f>VLOOKUP(B1416,'Lake Assessments'!$D$2:$E$52,2,0)</f>
        <v>#N/A</v>
      </c>
      <c r="B1416">
        <v>56020100</v>
      </c>
      <c r="C1416" t="s">
        <v>615</v>
      </c>
      <c r="D1416" t="s">
        <v>878</v>
      </c>
      <c r="E1416" s="107">
        <v>38519</v>
      </c>
      <c r="F1416" s="9">
        <v>16</v>
      </c>
      <c r="G1416" s="9">
        <v>22.75</v>
      </c>
      <c r="H1416" s="9">
        <v>23.076923000000001</v>
      </c>
      <c r="I1416" s="9">
        <v>21.657754000000001</v>
      </c>
      <c r="J1416" s="9">
        <v>1</v>
      </c>
      <c r="K1416" s="9">
        <v>16</v>
      </c>
      <c r="L1416" s="9">
        <v>16</v>
      </c>
      <c r="M1416" s="9">
        <v>22.75</v>
      </c>
      <c r="N1416" s="9">
        <v>22.75</v>
      </c>
      <c r="O1416" s="9">
        <v>23.076923000000001</v>
      </c>
      <c r="P1416" s="9">
        <v>23.076923000000001</v>
      </c>
      <c r="Q1416" s="9">
        <v>21.657754000000001</v>
      </c>
      <c r="R1416" s="9">
        <v>21.657754000000001</v>
      </c>
      <c r="S1416" s="9" t="s">
        <v>1059</v>
      </c>
      <c r="T1416" s="9">
        <v>4712.3962030000002</v>
      </c>
      <c r="U1416" s="9">
        <v>399303.07502300001</v>
      </c>
      <c r="V1416" t="s">
        <v>935</v>
      </c>
    </row>
    <row r="1417" spans="1:22" x14ac:dyDescent="0.25">
      <c r="A1417" s="70" t="e">
        <f>VLOOKUP(B1417,'Lake Assessments'!$D$2:$E$52,2,0)</f>
        <v>#N/A</v>
      </c>
      <c r="B1417">
        <v>21005800</v>
      </c>
      <c r="C1417" t="s">
        <v>1854</v>
      </c>
      <c r="D1417" t="s">
        <v>878</v>
      </c>
      <c r="E1417" s="107">
        <v>37813</v>
      </c>
      <c r="F1417" s="9">
        <v>12</v>
      </c>
      <c r="G1417" s="9">
        <v>18.763884000000001</v>
      </c>
      <c r="H1417" s="9">
        <v>-7.6923079999999997</v>
      </c>
      <c r="I1417" s="9">
        <v>0.34162399999999998</v>
      </c>
      <c r="J1417" s="9">
        <v>1</v>
      </c>
      <c r="K1417" s="9">
        <v>12</v>
      </c>
      <c r="L1417" s="9">
        <v>12</v>
      </c>
      <c r="M1417" s="9">
        <v>18.763884000000001</v>
      </c>
      <c r="N1417" s="9">
        <v>18.763884000000001</v>
      </c>
      <c r="O1417" s="9">
        <v>-7.6923079999999997</v>
      </c>
      <c r="P1417" s="9">
        <v>-7.6923079999999997</v>
      </c>
      <c r="Q1417" s="9">
        <v>0.34162399999999998</v>
      </c>
      <c r="R1417" s="9">
        <v>0.34162399999999998</v>
      </c>
      <c r="S1417" s="9" t="s">
        <v>1059</v>
      </c>
      <c r="T1417" s="9">
        <v>1642.3589489999999</v>
      </c>
      <c r="U1417" s="9">
        <v>56240.457933999998</v>
      </c>
      <c r="V1417" t="s">
        <v>932</v>
      </c>
    </row>
    <row r="1418" spans="1:22" x14ac:dyDescent="0.25">
      <c r="A1418" s="70" t="e">
        <f>VLOOKUP(B1418,'Lake Assessments'!$D$2:$E$52,2,0)</f>
        <v>#N/A</v>
      </c>
      <c r="B1418">
        <v>56000800</v>
      </c>
      <c r="C1418" t="s">
        <v>615</v>
      </c>
      <c r="D1418" t="s">
        <v>878</v>
      </c>
      <c r="E1418" s="107">
        <v>38538</v>
      </c>
      <c r="F1418" s="9">
        <v>12</v>
      </c>
      <c r="G1418" s="9">
        <v>18.186533000000001</v>
      </c>
      <c r="H1418" s="9">
        <v>0</v>
      </c>
      <c r="I1418" s="9">
        <v>1.600746</v>
      </c>
      <c r="J1418" s="9">
        <v>1</v>
      </c>
      <c r="K1418" s="9">
        <v>12</v>
      </c>
      <c r="L1418" s="9">
        <v>12</v>
      </c>
      <c r="M1418" s="9">
        <v>18.186533000000001</v>
      </c>
      <c r="N1418" s="9">
        <v>18.186533000000001</v>
      </c>
      <c r="O1418" s="9">
        <v>0</v>
      </c>
      <c r="P1418" s="9">
        <v>0</v>
      </c>
      <c r="Q1418" s="9">
        <v>1.600746</v>
      </c>
      <c r="R1418" s="9">
        <v>1.600746</v>
      </c>
      <c r="S1418" s="9" t="s">
        <v>1059</v>
      </c>
      <c r="T1418" s="9">
        <v>3649.8356480000002</v>
      </c>
      <c r="U1418" s="9">
        <v>379561.09075700003</v>
      </c>
      <c r="V1418" t="s">
        <v>935</v>
      </c>
    </row>
    <row r="1419" spans="1:22" x14ac:dyDescent="0.25">
      <c r="A1419" s="70" t="e">
        <f>VLOOKUP(B1419,'Lake Assessments'!$D$2:$E$52,2,0)</f>
        <v>#N/A</v>
      </c>
      <c r="B1419">
        <v>21007500</v>
      </c>
      <c r="C1419" t="s">
        <v>879</v>
      </c>
      <c r="D1419" t="s">
        <v>878</v>
      </c>
      <c r="E1419" s="107">
        <v>39304</v>
      </c>
      <c r="F1419" s="9">
        <v>14</v>
      </c>
      <c r="G1419" s="9">
        <v>24.053512000000001</v>
      </c>
      <c r="H1419" s="9">
        <v>27.272727</v>
      </c>
      <c r="I1419" s="9">
        <v>35.132089000000001</v>
      </c>
      <c r="J1419" s="9">
        <v>1</v>
      </c>
      <c r="K1419" s="9">
        <v>14</v>
      </c>
      <c r="L1419" s="9">
        <v>14</v>
      </c>
      <c r="M1419" s="9">
        <v>24.053512000000001</v>
      </c>
      <c r="N1419" s="9">
        <v>24.053512000000001</v>
      </c>
      <c r="O1419" s="9">
        <v>27.272727</v>
      </c>
      <c r="P1419" s="9">
        <v>27.272727</v>
      </c>
      <c r="Q1419" s="9">
        <v>35.132089000000001</v>
      </c>
      <c r="R1419" s="9">
        <v>35.132089000000001</v>
      </c>
      <c r="S1419" s="9" t="s">
        <v>1059</v>
      </c>
      <c r="T1419" s="9">
        <v>1377.8180170000001</v>
      </c>
      <c r="U1419" s="9">
        <v>133833.02388200001</v>
      </c>
      <c r="V1419" t="s">
        <v>935</v>
      </c>
    </row>
    <row r="1420" spans="1:22" x14ac:dyDescent="0.25">
      <c r="A1420" s="70" t="e">
        <f>VLOOKUP(B1420,'Lake Assessments'!$D$2:$E$52,2,0)</f>
        <v>#N/A</v>
      </c>
      <c r="B1420">
        <v>21003400</v>
      </c>
      <c r="C1420" t="s">
        <v>1049</v>
      </c>
      <c r="D1420" t="s">
        <v>878</v>
      </c>
      <c r="E1420" s="107">
        <v>39296</v>
      </c>
      <c r="F1420" s="9">
        <v>15</v>
      </c>
      <c r="G1420" s="9">
        <v>22.979700999999999</v>
      </c>
      <c r="H1420" s="9">
        <v>36.363636</v>
      </c>
      <c r="I1420" s="9">
        <v>29.099444999999999</v>
      </c>
      <c r="J1420" s="9">
        <v>2</v>
      </c>
      <c r="K1420" s="9">
        <v>15</v>
      </c>
      <c r="L1420" s="9">
        <v>20</v>
      </c>
      <c r="M1420" s="9">
        <v>22.979700999999999</v>
      </c>
      <c r="N1420" s="9">
        <v>23.702321000000001</v>
      </c>
      <c r="O1420" s="9">
        <v>36.363636</v>
      </c>
      <c r="P1420" s="9">
        <v>66.666667000000004</v>
      </c>
      <c r="Q1420" s="9">
        <v>29.099444999999999</v>
      </c>
      <c r="R1420" s="9">
        <v>32.415199000000001</v>
      </c>
      <c r="S1420" s="9" t="s">
        <v>1059</v>
      </c>
      <c r="T1420" s="9">
        <v>5309.1971620000004</v>
      </c>
      <c r="U1420" s="9">
        <v>220189.853248</v>
      </c>
      <c r="V1420" t="s">
        <v>935</v>
      </c>
    </row>
    <row r="1421" spans="1:22" x14ac:dyDescent="0.25">
      <c r="A1421" s="70" t="e">
        <f>VLOOKUP(B1421,'Lake Assessments'!$D$2:$E$52,2,0)</f>
        <v>#N/A</v>
      </c>
      <c r="B1421">
        <v>56002200</v>
      </c>
      <c r="C1421" t="s">
        <v>1855</v>
      </c>
      <c r="D1421" t="s">
        <v>878</v>
      </c>
      <c r="E1421" s="107">
        <v>38538</v>
      </c>
      <c r="F1421" s="9">
        <v>11</v>
      </c>
      <c r="G1421" s="9">
        <v>15.980100999999999</v>
      </c>
      <c r="H1421" s="9">
        <v>-8.3333329999999997</v>
      </c>
      <c r="I1421" s="9">
        <v>-10.725690999999999</v>
      </c>
      <c r="J1421" s="9">
        <v>1</v>
      </c>
      <c r="K1421" s="9">
        <v>11</v>
      </c>
      <c r="L1421" s="9">
        <v>11</v>
      </c>
      <c r="M1421" s="9">
        <v>15.980100999999999</v>
      </c>
      <c r="N1421" s="9">
        <v>15.980100999999999</v>
      </c>
      <c r="O1421" s="9">
        <v>-8.3333329999999997</v>
      </c>
      <c r="P1421" s="9">
        <v>-8.3333329999999997</v>
      </c>
      <c r="Q1421" s="9">
        <v>-10.725690999999999</v>
      </c>
      <c r="R1421" s="9">
        <v>-10.725690999999999</v>
      </c>
      <c r="S1421" s="9" t="s">
        <v>1059</v>
      </c>
      <c r="T1421" s="9">
        <v>6219.4755089999999</v>
      </c>
      <c r="U1421" s="9">
        <v>689785.22364700004</v>
      </c>
      <c r="V1421" t="s">
        <v>932</v>
      </c>
    </row>
    <row r="1422" spans="1:22" x14ac:dyDescent="0.25">
      <c r="A1422" s="70" t="e">
        <f>VLOOKUP(B1422,'Lake Assessments'!$D$2:$E$52,2,0)</f>
        <v>#N/A</v>
      </c>
      <c r="B1422">
        <v>56004900</v>
      </c>
      <c r="C1422" t="s">
        <v>1856</v>
      </c>
      <c r="D1422" t="s">
        <v>878</v>
      </c>
      <c r="E1422" s="107">
        <v>38538</v>
      </c>
      <c r="F1422" s="9">
        <v>19</v>
      </c>
      <c r="G1422" s="9">
        <v>25.694562000000001</v>
      </c>
      <c r="H1422" s="9">
        <v>58.333333000000003</v>
      </c>
      <c r="I1422" s="9">
        <v>43.54504</v>
      </c>
      <c r="J1422" s="9">
        <v>1</v>
      </c>
      <c r="K1422" s="9">
        <v>19</v>
      </c>
      <c r="L1422" s="9">
        <v>19</v>
      </c>
      <c r="M1422" s="9">
        <v>25.694562000000001</v>
      </c>
      <c r="N1422" s="9">
        <v>25.694562000000001</v>
      </c>
      <c r="O1422" s="9">
        <v>58.333333000000003</v>
      </c>
      <c r="P1422" s="9">
        <v>58.333333000000003</v>
      </c>
      <c r="Q1422" s="9">
        <v>43.54504</v>
      </c>
      <c r="R1422" s="9">
        <v>43.54504</v>
      </c>
      <c r="S1422" s="9" t="s">
        <v>1059</v>
      </c>
      <c r="T1422" s="9">
        <v>2042.1616309999999</v>
      </c>
      <c r="U1422" s="9">
        <v>161804.05794500001</v>
      </c>
      <c r="V1422" t="s">
        <v>935</v>
      </c>
    </row>
    <row r="1423" spans="1:22" x14ac:dyDescent="0.25">
      <c r="A1423" s="70" t="e">
        <f>VLOOKUP(B1423,'Lake Assessments'!$D$2:$E$52,2,0)</f>
        <v>#N/A</v>
      </c>
      <c r="B1423">
        <v>21007600</v>
      </c>
      <c r="C1423" t="s">
        <v>409</v>
      </c>
      <c r="D1423" t="s">
        <v>878</v>
      </c>
      <c r="E1423" s="107">
        <v>40399</v>
      </c>
      <c r="F1423" s="9">
        <v>20</v>
      </c>
      <c r="G1423" s="9">
        <v>27.503636</v>
      </c>
      <c r="H1423" s="9">
        <v>66.666667000000004</v>
      </c>
      <c r="I1423" s="9">
        <v>47.869011</v>
      </c>
      <c r="J1423" s="9">
        <v>3</v>
      </c>
      <c r="K1423" s="9">
        <v>15</v>
      </c>
      <c r="L1423" s="9">
        <v>21</v>
      </c>
      <c r="M1423" s="9">
        <v>23.496099000000001</v>
      </c>
      <c r="N1423" s="9">
        <v>27.503636</v>
      </c>
      <c r="O1423" s="9">
        <v>25</v>
      </c>
      <c r="P1423" s="9">
        <v>66.666667000000004</v>
      </c>
      <c r="Q1423" s="9">
        <v>26.323112999999999</v>
      </c>
      <c r="R1423" s="9">
        <v>47.869011</v>
      </c>
      <c r="S1423" s="9" t="s">
        <v>1059</v>
      </c>
      <c r="T1423" s="9">
        <v>6712.2145010000004</v>
      </c>
      <c r="U1423" s="9">
        <v>2586993.7466750001</v>
      </c>
      <c r="V1423" t="s">
        <v>935</v>
      </c>
    </row>
    <row r="1424" spans="1:22" x14ac:dyDescent="0.25">
      <c r="A1424" s="70" t="e">
        <f>VLOOKUP(B1424,'Lake Assessments'!$D$2:$E$52,2,0)</f>
        <v>#N/A</v>
      </c>
      <c r="B1424">
        <v>56003100</v>
      </c>
      <c r="C1424" t="s">
        <v>1857</v>
      </c>
      <c r="D1424" t="s">
        <v>878</v>
      </c>
      <c r="E1424" s="107">
        <v>38166</v>
      </c>
      <c r="F1424" s="9">
        <v>12</v>
      </c>
      <c r="G1424" s="9">
        <v>19.341234</v>
      </c>
      <c r="H1424" s="9">
        <v>-7.6923079999999997</v>
      </c>
      <c r="I1424" s="9">
        <v>3.4290590000000001</v>
      </c>
      <c r="J1424" s="9">
        <v>1</v>
      </c>
      <c r="K1424" s="9">
        <v>12</v>
      </c>
      <c r="L1424" s="9">
        <v>12</v>
      </c>
      <c r="M1424" s="9">
        <v>19.341234</v>
      </c>
      <c r="N1424" s="9">
        <v>19.341234</v>
      </c>
      <c r="O1424" s="9">
        <v>-7.6923079999999997</v>
      </c>
      <c r="P1424" s="9">
        <v>-7.6923079999999997</v>
      </c>
      <c r="Q1424" s="9">
        <v>3.4290590000000001</v>
      </c>
      <c r="R1424" s="9">
        <v>3.4290590000000001</v>
      </c>
      <c r="S1424" s="9" t="s">
        <v>1059</v>
      </c>
      <c r="T1424" s="9">
        <v>9237.0546099999992</v>
      </c>
      <c r="U1424" s="9">
        <v>984162.86489700002</v>
      </c>
      <c r="V1424" t="s">
        <v>932</v>
      </c>
    </row>
    <row r="1425" spans="1:22" x14ac:dyDescent="0.25">
      <c r="A1425" s="70" t="e">
        <f>VLOOKUP(B1425,'Lake Assessments'!$D$2:$E$52,2,0)</f>
        <v>#N/A</v>
      </c>
      <c r="B1425">
        <v>21007300</v>
      </c>
      <c r="C1425" t="s">
        <v>1858</v>
      </c>
      <c r="D1425" t="s">
        <v>878</v>
      </c>
      <c r="E1425" s="107">
        <v>37809</v>
      </c>
      <c r="F1425" s="9">
        <v>24</v>
      </c>
      <c r="G1425" s="9">
        <v>27.760884000000001</v>
      </c>
      <c r="H1425" s="9">
        <v>84.615385000000003</v>
      </c>
      <c r="I1425" s="9">
        <v>48.453924000000001</v>
      </c>
      <c r="J1425" s="9">
        <v>2</v>
      </c>
      <c r="K1425" s="9">
        <v>23</v>
      </c>
      <c r="L1425" s="9">
        <v>24</v>
      </c>
      <c r="M1425" s="9">
        <v>27.760884000000001</v>
      </c>
      <c r="N1425" s="9">
        <v>30.860133000000001</v>
      </c>
      <c r="O1425" s="9">
        <v>84.615385000000003</v>
      </c>
      <c r="P1425" s="9">
        <v>91.666667000000004</v>
      </c>
      <c r="Q1425" s="9">
        <v>48.453924000000001</v>
      </c>
      <c r="R1425" s="9">
        <v>65.914694999999995</v>
      </c>
      <c r="S1425" s="9" t="s">
        <v>1059</v>
      </c>
      <c r="T1425" s="9">
        <v>10254.057661000001</v>
      </c>
      <c r="U1425" s="9">
        <v>1366123.351766</v>
      </c>
      <c r="V1425" t="s">
        <v>935</v>
      </c>
    </row>
    <row r="1426" spans="1:22" x14ac:dyDescent="0.25">
      <c r="A1426" s="70" t="e">
        <f>VLOOKUP(B1426,'Lake Assessments'!$D$2:$E$52,2,0)</f>
        <v>#N/A</v>
      </c>
      <c r="B1426">
        <v>21008300</v>
      </c>
      <c r="C1426" t="s">
        <v>1859</v>
      </c>
      <c r="D1426" t="s">
        <v>878</v>
      </c>
      <c r="E1426" s="107">
        <v>38182</v>
      </c>
      <c r="F1426" s="9">
        <v>24</v>
      </c>
      <c r="G1426" s="9">
        <v>27.556760000000001</v>
      </c>
      <c r="H1426" s="9">
        <v>84.615385000000003</v>
      </c>
      <c r="I1426" s="9">
        <v>47.362350999999997</v>
      </c>
      <c r="J1426" s="9">
        <v>2</v>
      </c>
      <c r="K1426" s="9">
        <v>20</v>
      </c>
      <c r="L1426" s="9">
        <v>24</v>
      </c>
      <c r="M1426" s="9">
        <v>27.556760000000001</v>
      </c>
      <c r="N1426" s="9">
        <v>27.727243000000001</v>
      </c>
      <c r="O1426" s="9">
        <v>66.666667000000004</v>
      </c>
      <c r="P1426" s="9">
        <v>84.615385000000003</v>
      </c>
      <c r="Q1426" s="9">
        <v>47.362350999999997</v>
      </c>
      <c r="R1426" s="9">
        <v>49.071198000000003</v>
      </c>
      <c r="S1426" s="9" t="s">
        <v>1059</v>
      </c>
      <c r="T1426" s="9">
        <v>27863.580289000001</v>
      </c>
      <c r="U1426" s="9">
        <v>23165411.922524001</v>
      </c>
      <c r="V1426" t="s">
        <v>935</v>
      </c>
    </row>
    <row r="1427" spans="1:22" x14ac:dyDescent="0.25">
      <c r="A1427" s="70" t="e">
        <f>VLOOKUP(B1427,'Lake Assessments'!$D$2:$E$52,2,0)</f>
        <v>#N/A</v>
      </c>
      <c r="B1427">
        <v>21041600</v>
      </c>
      <c r="C1427" t="s">
        <v>1860</v>
      </c>
      <c r="D1427" t="s">
        <v>878</v>
      </c>
      <c r="E1427" s="107">
        <v>37809</v>
      </c>
      <c r="F1427" s="9">
        <v>18</v>
      </c>
      <c r="G1427" s="9">
        <v>24.513034999999999</v>
      </c>
      <c r="H1427" s="9">
        <v>50</v>
      </c>
      <c r="I1427" s="9">
        <v>36.944330000000001</v>
      </c>
      <c r="J1427" s="9">
        <v>1</v>
      </c>
      <c r="K1427" s="9">
        <v>18</v>
      </c>
      <c r="L1427" s="9">
        <v>18</v>
      </c>
      <c r="M1427" s="9">
        <v>24.513034999999999</v>
      </c>
      <c r="N1427" s="9">
        <v>24.513034999999999</v>
      </c>
      <c r="O1427" s="9">
        <v>50</v>
      </c>
      <c r="P1427" s="9">
        <v>50</v>
      </c>
      <c r="Q1427" s="9">
        <v>36.944330000000001</v>
      </c>
      <c r="R1427" s="9">
        <v>36.944330000000001</v>
      </c>
      <c r="S1427" s="9" t="s">
        <v>1059</v>
      </c>
      <c r="T1427" s="9">
        <v>1427.560886</v>
      </c>
      <c r="U1427" s="9">
        <v>108105.140165</v>
      </c>
      <c r="V1427" t="s">
        <v>935</v>
      </c>
    </row>
    <row r="1428" spans="1:22" x14ac:dyDescent="0.25">
      <c r="A1428" s="70" t="e">
        <f>VLOOKUP(B1428,'Lake Assessments'!$D$2:$E$52,2,0)</f>
        <v>#N/A</v>
      </c>
      <c r="B1428">
        <v>56000100</v>
      </c>
      <c r="C1428" t="s">
        <v>1861</v>
      </c>
      <c r="D1428" t="s">
        <v>878</v>
      </c>
      <c r="E1428" s="107">
        <v>37804</v>
      </c>
      <c r="F1428" s="9">
        <v>24</v>
      </c>
      <c r="G1428" s="9">
        <v>28.781504000000002</v>
      </c>
      <c r="H1428" s="9">
        <v>100</v>
      </c>
      <c r="I1428" s="9">
        <v>60.790528000000002</v>
      </c>
      <c r="J1428" s="9">
        <v>1</v>
      </c>
      <c r="K1428" s="9">
        <v>24</v>
      </c>
      <c r="L1428" s="9">
        <v>24</v>
      </c>
      <c r="M1428" s="9">
        <v>28.781504000000002</v>
      </c>
      <c r="N1428" s="9">
        <v>28.781504000000002</v>
      </c>
      <c r="O1428" s="9">
        <v>100</v>
      </c>
      <c r="P1428" s="9">
        <v>100</v>
      </c>
      <c r="Q1428" s="9">
        <v>60.790528000000002</v>
      </c>
      <c r="R1428" s="9">
        <v>60.790528000000002</v>
      </c>
      <c r="S1428" s="9" t="s">
        <v>1059</v>
      </c>
      <c r="T1428" s="9">
        <v>2959.3583600000002</v>
      </c>
      <c r="U1428" s="9">
        <v>347469.83992499998</v>
      </c>
      <c r="V1428" t="s">
        <v>935</v>
      </c>
    </row>
    <row r="1429" spans="1:22" x14ac:dyDescent="0.25">
      <c r="A1429" s="70" t="e">
        <f>VLOOKUP(B1429,'Lake Assessments'!$D$2:$E$52,2,0)</f>
        <v>#N/A</v>
      </c>
      <c r="B1429">
        <v>80000500</v>
      </c>
      <c r="C1429" t="s">
        <v>1862</v>
      </c>
      <c r="D1429" t="s">
        <v>878</v>
      </c>
      <c r="E1429" s="107">
        <v>39321</v>
      </c>
      <c r="F1429" s="9">
        <v>18</v>
      </c>
      <c r="G1429" s="9">
        <v>27.10576</v>
      </c>
      <c r="H1429" s="9">
        <v>50</v>
      </c>
      <c r="I1429" s="9">
        <v>51.428826999999998</v>
      </c>
      <c r="J1429" s="9">
        <v>1</v>
      </c>
      <c r="K1429" s="9">
        <v>18</v>
      </c>
      <c r="L1429" s="9">
        <v>18</v>
      </c>
      <c r="M1429" s="9">
        <v>27.10576</v>
      </c>
      <c r="N1429" s="9">
        <v>27.10576</v>
      </c>
      <c r="O1429" s="9">
        <v>50</v>
      </c>
      <c r="P1429" s="9">
        <v>50</v>
      </c>
      <c r="Q1429" s="9">
        <v>51.428826999999998</v>
      </c>
      <c r="R1429" s="9">
        <v>51.428826999999998</v>
      </c>
      <c r="S1429" s="9" t="s">
        <v>1059</v>
      </c>
      <c r="T1429" s="9">
        <v>1336.5755300000001</v>
      </c>
      <c r="U1429" s="9">
        <v>120155.648755</v>
      </c>
      <c r="V1429" t="s">
        <v>935</v>
      </c>
    </row>
    <row r="1430" spans="1:22" x14ac:dyDescent="0.25">
      <c r="A1430" s="70" t="e">
        <f>VLOOKUP(B1430,'Lake Assessments'!$D$2:$E$52,2,0)</f>
        <v>#N/A</v>
      </c>
      <c r="B1430">
        <v>77005200</v>
      </c>
      <c r="C1430" t="s">
        <v>953</v>
      </c>
      <c r="D1430" t="s">
        <v>878</v>
      </c>
      <c r="E1430" s="107">
        <v>37798</v>
      </c>
      <c r="F1430" s="9">
        <v>21</v>
      </c>
      <c r="G1430" s="9">
        <v>26.186146999999998</v>
      </c>
      <c r="H1430" s="9">
        <v>75</v>
      </c>
      <c r="I1430" s="9">
        <v>46.291322999999998</v>
      </c>
      <c r="J1430" s="9">
        <v>1</v>
      </c>
      <c r="K1430" s="9">
        <v>21</v>
      </c>
      <c r="L1430" s="9">
        <v>21</v>
      </c>
      <c r="M1430" s="9">
        <v>26.186146999999998</v>
      </c>
      <c r="N1430" s="9">
        <v>26.186146999999998</v>
      </c>
      <c r="O1430" s="9">
        <v>75</v>
      </c>
      <c r="P1430" s="9">
        <v>75</v>
      </c>
      <c r="Q1430" s="9">
        <v>46.291322999999998</v>
      </c>
      <c r="R1430" s="9">
        <v>46.291322999999998</v>
      </c>
      <c r="S1430" s="9" t="s">
        <v>1059</v>
      </c>
      <c r="T1430" s="9">
        <v>1917.790477</v>
      </c>
      <c r="U1430" s="9">
        <v>201284.746675</v>
      </c>
      <c r="V1430" t="s">
        <v>935</v>
      </c>
    </row>
    <row r="1431" spans="1:22" x14ac:dyDescent="0.25">
      <c r="A1431" s="70" t="e">
        <f>VLOOKUP(B1431,'Lake Assessments'!$D$2:$E$52,2,0)</f>
        <v>#N/A</v>
      </c>
      <c r="B1431">
        <v>77007000</v>
      </c>
      <c r="C1431" t="s">
        <v>120</v>
      </c>
      <c r="D1431" t="s">
        <v>878</v>
      </c>
      <c r="E1431" s="107">
        <v>41130</v>
      </c>
      <c r="F1431" s="9">
        <v>11</v>
      </c>
      <c r="G1431" s="9">
        <v>22.010328000000001</v>
      </c>
      <c r="H1431" s="9">
        <v>57.142856999999999</v>
      </c>
      <c r="I1431" s="9">
        <v>32.592337999999998</v>
      </c>
      <c r="J1431" s="9">
        <v>1</v>
      </c>
      <c r="K1431" s="9">
        <v>11</v>
      </c>
      <c r="L1431" s="9">
        <v>11</v>
      </c>
      <c r="M1431" s="9">
        <v>22.010328000000001</v>
      </c>
      <c r="N1431" s="9">
        <v>22.010328000000001</v>
      </c>
      <c r="O1431" s="9">
        <v>57.142856999999999</v>
      </c>
      <c r="P1431" s="9">
        <v>57.142856999999999</v>
      </c>
      <c r="Q1431" s="9">
        <v>32.592337999999998</v>
      </c>
      <c r="R1431" s="9">
        <v>32.592337999999998</v>
      </c>
      <c r="S1431" s="9" t="s">
        <v>1510</v>
      </c>
      <c r="T1431" s="9">
        <v>3172.6342439999999</v>
      </c>
      <c r="U1431" s="9">
        <v>642332.25055899995</v>
      </c>
      <c r="V1431" t="s">
        <v>935</v>
      </c>
    </row>
    <row r="1432" spans="1:22" x14ac:dyDescent="0.25">
      <c r="A1432" s="70" t="e">
        <f>VLOOKUP(B1432,'Lake Assessments'!$D$2:$E$52,2,0)</f>
        <v>#N/A</v>
      </c>
      <c r="B1432">
        <v>77005000</v>
      </c>
      <c r="C1432" t="s">
        <v>1683</v>
      </c>
      <c r="D1432" t="s">
        <v>878</v>
      </c>
      <c r="E1432" s="107">
        <v>41470</v>
      </c>
      <c r="F1432" s="9">
        <v>25</v>
      </c>
      <c r="G1432" s="9">
        <v>29.4</v>
      </c>
      <c r="H1432" s="9">
        <v>108.333333</v>
      </c>
      <c r="I1432" s="9">
        <v>58.064515999999998</v>
      </c>
      <c r="J1432" s="9">
        <v>3</v>
      </c>
      <c r="K1432" s="9">
        <v>18</v>
      </c>
      <c r="L1432" s="9">
        <v>25</v>
      </c>
      <c r="M1432" s="9">
        <v>23.570226000000002</v>
      </c>
      <c r="N1432" s="9">
        <v>29.4</v>
      </c>
      <c r="O1432" s="9">
        <v>38.461537999999997</v>
      </c>
      <c r="P1432" s="9">
        <v>108.333333</v>
      </c>
      <c r="Q1432" s="9">
        <v>26.043990000000001</v>
      </c>
      <c r="R1432" s="9">
        <v>58.064515999999998</v>
      </c>
      <c r="S1432" s="9" t="s">
        <v>1059</v>
      </c>
      <c r="T1432" s="9">
        <v>4342.3963640000002</v>
      </c>
      <c r="U1432" s="9">
        <v>673949.05716500001</v>
      </c>
      <c r="V1432" t="s">
        <v>935</v>
      </c>
    </row>
    <row r="1433" spans="1:22" x14ac:dyDescent="0.25">
      <c r="A1433" s="70" t="e">
        <f>VLOOKUP(B1433,'Lake Assessments'!$D$2:$E$52,2,0)</f>
        <v>#N/A</v>
      </c>
      <c r="B1433">
        <v>77007600</v>
      </c>
      <c r="C1433" t="s">
        <v>1523</v>
      </c>
      <c r="D1433" t="s">
        <v>878</v>
      </c>
      <c r="E1433" s="107">
        <v>40350</v>
      </c>
      <c r="F1433" s="9">
        <v>23</v>
      </c>
      <c r="G1433" s="9">
        <v>29.609047</v>
      </c>
      <c r="H1433" s="9">
        <v>91.666667000000004</v>
      </c>
      <c r="I1433" s="9">
        <v>59.188423999999998</v>
      </c>
      <c r="J1433" s="9">
        <v>1</v>
      </c>
      <c r="K1433" s="9">
        <v>23</v>
      </c>
      <c r="L1433" s="9">
        <v>23</v>
      </c>
      <c r="M1433" s="9">
        <v>29.609047</v>
      </c>
      <c r="N1433" s="9">
        <v>29.609047</v>
      </c>
      <c r="O1433" s="9">
        <v>91.666667000000004</v>
      </c>
      <c r="P1433" s="9">
        <v>91.666667000000004</v>
      </c>
      <c r="Q1433" s="9">
        <v>59.188423999999998</v>
      </c>
      <c r="R1433" s="9">
        <v>59.188423999999998</v>
      </c>
      <c r="S1433" s="9" t="s">
        <v>1059</v>
      </c>
      <c r="T1433" s="9">
        <v>2962.1822430000002</v>
      </c>
      <c r="U1433" s="9">
        <v>505678.41246600001</v>
      </c>
      <c r="V1433" t="s">
        <v>935</v>
      </c>
    </row>
    <row r="1434" spans="1:22" x14ac:dyDescent="0.25">
      <c r="A1434" s="70" t="e">
        <f>VLOOKUP(B1434,'Lake Assessments'!$D$2:$E$52,2,0)</f>
        <v>#N/A</v>
      </c>
      <c r="B1434">
        <v>77008000</v>
      </c>
      <c r="C1434" t="s">
        <v>1863</v>
      </c>
      <c r="D1434" t="s">
        <v>878</v>
      </c>
      <c r="E1434" s="107">
        <v>40765</v>
      </c>
      <c r="F1434" s="9">
        <v>9</v>
      </c>
      <c r="G1434" s="9">
        <v>17.333333</v>
      </c>
      <c r="H1434" s="9">
        <v>-18.181818</v>
      </c>
      <c r="I1434" s="9">
        <v>-2.6217229999999998</v>
      </c>
      <c r="J1434" s="9">
        <v>1</v>
      </c>
      <c r="K1434" s="9">
        <v>9</v>
      </c>
      <c r="L1434" s="9">
        <v>9</v>
      </c>
      <c r="M1434" s="9">
        <v>17.333333</v>
      </c>
      <c r="N1434" s="9">
        <v>17.333333</v>
      </c>
      <c r="O1434" s="9">
        <v>-18.181818</v>
      </c>
      <c r="P1434" s="9">
        <v>-18.181818</v>
      </c>
      <c r="Q1434" s="9">
        <v>-2.6217229999999998</v>
      </c>
      <c r="R1434" s="9">
        <v>-2.6217229999999998</v>
      </c>
      <c r="S1434" s="9" t="s">
        <v>1059</v>
      </c>
      <c r="T1434" s="9">
        <v>4187.2681739999998</v>
      </c>
      <c r="U1434" s="9">
        <v>756155.20496100001</v>
      </c>
      <c r="V1434" t="s">
        <v>932</v>
      </c>
    </row>
    <row r="1435" spans="1:22" x14ac:dyDescent="0.25">
      <c r="A1435" s="70" t="e">
        <f>VLOOKUP(B1435,'Lake Assessments'!$D$2:$E$52,2,0)</f>
        <v>#N/A</v>
      </c>
      <c r="B1435">
        <v>77006600</v>
      </c>
      <c r="C1435" t="s">
        <v>1864</v>
      </c>
      <c r="D1435" t="s">
        <v>878</v>
      </c>
      <c r="E1435" s="107">
        <v>41442</v>
      </c>
      <c r="F1435" s="9">
        <v>25</v>
      </c>
      <c r="G1435" s="9">
        <v>28.4</v>
      </c>
      <c r="H1435" s="9">
        <v>257.14285699999999</v>
      </c>
      <c r="I1435" s="9">
        <v>71.084337000000005</v>
      </c>
      <c r="J1435" s="9">
        <v>3</v>
      </c>
      <c r="K1435" s="9">
        <v>16</v>
      </c>
      <c r="L1435" s="9">
        <v>25</v>
      </c>
      <c r="M1435" s="9">
        <v>20</v>
      </c>
      <c r="N1435" s="9">
        <v>28.4</v>
      </c>
      <c r="O1435" s="9">
        <v>166.66666699999999</v>
      </c>
      <c r="P1435" s="9">
        <v>257.14285699999999</v>
      </c>
      <c r="Q1435" s="9">
        <v>42.857143000000001</v>
      </c>
      <c r="R1435" s="9">
        <v>71.084337000000005</v>
      </c>
      <c r="S1435" s="9" t="s">
        <v>1510</v>
      </c>
      <c r="T1435" s="9">
        <v>4589.5209059999997</v>
      </c>
      <c r="U1435" s="9">
        <v>871549.81553400005</v>
      </c>
      <c r="V1435" t="s">
        <v>935</v>
      </c>
    </row>
    <row r="1436" spans="1:22" x14ac:dyDescent="0.25">
      <c r="A1436" s="70" t="e">
        <f>VLOOKUP(B1436,'Lake Assessments'!$D$2:$E$52,2,0)</f>
        <v>#N/A</v>
      </c>
      <c r="B1436">
        <v>77006700</v>
      </c>
      <c r="C1436" t="s">
        <v>1865</v>
      </c>
      <c r="D1436" t="s">
        <v>878</v>
      </c>
      <c r="E1436" s="107">
        <v>38538</v>
      </c>
      <c r="F1436" s="9">
        <v>29</v>
      </c>
      <c r="G1436" s="9">
        <v>33.982247000000001</v>
      </c>
      <c r="H1436" s="9">
        <v>163.63636399999999</v>
      </c>
      <c r="I1436" s="9">
        <v>68.228944999999996</v>
      </c>
      <c r="J1436" s="9">
        <v>3</v>
      </c>
      <c r="K1436" s="9">
        <v>24</v>
      </c>
      <c r="L1436" s="9">
        <v>29</v>
      </c>
      <c r="M1436" s="9">
        <v>30.414497999999998</v>
      </c>
      <c r="N1436" s="9">
        <v>33.982247000000001</v>
      </c>
      <c r="O1436" s="9">
        <v>118.18181800000001</v>
      </c>
      <c r="P1436" s="9">
        <v>163.63636399999999</v>
      </c>
      <c r="Q1436" s="9">
        <v>55.176008000000003</v>
      </c>
      <c r="R1436" s="9">
        <v>68.228944999999996</v>
      </c>
      <c r="S1436" s="9" t="s">
        <v>1510</v>
      </c>
      <c r="T1436" s="9">
        <v>5186.3450990000001</v>
      </c>
      <c r="U1436" s="9">
        <v>952307.10984399996</v>
      </c>
      <c r="V1436" t="s">
        <v>935</v>
      </c>
    </row>
    <row r="1437" spans="1:22" x14ac:dyDescent="0.25">
      <c r="A1437" s="70" t="e">
        <f>VLOOKUP(B1437,'Lake Assessments'!$D$2:$E$52,2,0)</f>
        <v>#N/A</v>
      </c>
      <c r="B1437">
        <v>11051300</v>
      </c>
      <c r="C1437" t="s">
        <v>1866</v>
      </c>
      <c r="D1437" t="s">
        <v>878</v>
      </c>
      <c r="E1437" s="107">
        <v>41115</v>
      </c>
      <c r="F1437" s="9">
        <v>7</v>
      </c>
      <c r="G1437" s="9">
        <v>14.740614000000001</v>
      </c>
      <c r="H1437" s="9">
        <v>-36.363636</v>
      </c>
      <c r="I1437" s="9">
        <v>-17.187559</v>
      </c>
      <c r="J1437" s="9">
        <v>2</v>
      </c>
      <c r="K1437" s="9">
        <v>7</v>
      </c>
      <c r="L1437" s="9">
        <v>11</v>
      </c>
      <c r="M1437" s="9">
        <v>14.740614000000001</v>
      </c>
      <c r="N1437" s="9">
        <v>18.392192000000001</v>
      </c>
      <c r="O1437" s="9">
        <v>-36.363636</v>
      </c>
      <c r="P1437" s="9">
        <v>0</v>
      </c>
      <c r="Q1437" s="9">
        <v>-17.187559</v>
      </c>
      <c r="R1437" s="9">
        <v>3.326921</v>
      </c>
      <c r="S1437" s="9" t="s">
        <v>1059</v>
      </c>
      <c r="T1437" s="9">
        <v>2199.199439</v>
      </c>
      <c r="U1437" s="9">
        <v>175496.43271200001</v>
      </c>
      <c r="V1437" t="s">
        <v>932</v>
      </c>
    </row>
    <row r="1438" spans="1:22" x14ac:dyDescent="0.25">
      <c r="A1438" s="70" t="e">
        <f>VLOOKUP(B1438,'Lake Assessments'!$D$2:$E$52,2,0)</f>
        <v>#N/A</v>
      </c>
      <c r="B1438">
        <v>77008700</v>
      </c>
      <c r="C1438" t="s">
        <v>120</v>
      </c>
      <c r="D1438" t="s">
        <v>878</v>
      </c>
      <c r="E1438" s="107">
        <v>41520</v>
      </c>
      <c r="F1438" s="9">
        <v>14</v>
      </c>
      <c r="G1438" s="9">
        <v>21.380898999999999</v>
      </c>
      <c r="H1438" s="9">
        <v>27.272727</v>
      </c>
      <c r="I1438" s="9">
        <v>20.117412000000002</v>
      </c>
      <c r="J1438" s="9">
        <v>1</v>
      </c>
      <c r="K1438" s="9">
        <v>14</v>
      </c>
      <c r="L1438" s="9">
        <v>14</v>
      </c>
      <c r="M1438" s="9">
        <v>21.380898999999999</v>
      </c>
      <c r="N1438" s="9">
        <v>21.380898999999999</v>
      </c>
      <c r="O1438" s="9">
        <v>27.272727</v>
      </c>
      <c r="P1438" s="9">
        <v>27.272727</v>
      </c>
      <c r="Q1438" s="9">
        <v>20.117412000000002</v>
      </c>
      <c r="R1438" s="9">
        <v>20.117412000000002</v>
      </c>
      <c r="S1438" s="9" t="s">
        <v>1059</v>
      </c>
      <c r="T1438" s="9">
        <v>3983.3639440000002</v>
      </c>
      <c r="U1438" s="9">
        <v>369144.30387399998</v>
      </c>
      <c r="V1438" t="s">
        <v>935</v>
      </c>
    </row>
    <row r="1439" spans="1:22" x14ac:dyDescent="0.25">
      <c r="A1439" s="70" t="e">
        <f>VLOOKUP(B1439,'Lake Assessments'!$D$2:$E$52,2,0)</f>
        <v>#N/A</v>
      </c>
      <c r="B1439">
        <v>11065400</v>
      </c>
      <c r="C1439" t="s">
        <v>879</v>
      </c>
      <c r="D1439" t="s">
        <v>878</v>
      </c>
      <c r="E1439" s="107">
        <v>40346</v>
      </c>
      <c r="F1439" s="9">
        <v>19</v>
      </c>
      <c r="G1439" s="9">
        <v>26.382809000000002</v>
      </c>
      <c r="H1439" s="9">
        <v>58.333333000000003</v>
      </c>
      <c r="I1439" s="9">
        <v>47.389997000000001</v>
      </c>
      <c r="J1439" s="9">
        <v>1</v>
      </c>
      <c r="K1439" s="9">
        <v>19</v>
      </c>
      <c r="L1439" s="9">
        <v>19</v>
      </c>
      <c r="M1439" s="9">
        <v>26.382809000000002</v>
      </c>
      <c r="N1439" s="9">
        <v>26.382809000000002</v>
      </c>
      <c r="O1439" s="9">
        <v>58.333333000000003</v>
      </c>
      <c r="P1439" s="9">
        <v>58.333333000000003</v>
      </c>
      <c r="Q1439" s="9">
        <v>47.389997000000001</v>
      </c>
      <c r="R1439" s="9">
        <v>47.389997000000001</v>
      </c>
      <c r="S1439" s="9" t="s">
        <v>1059</v>
      </c>
      <c r="T1439" s="9">
        <v>788.67023500000005</v>
      </c>
      <c r="U1439" s="9">
        <v>33865.809496000002</v>
      </c>
      <c r="V1439" t="s">
        <v>935</v>
      </c>
    </row>
    <row r="1440" spans="1:22" x14ac:dyDescent="0.25">
      <c r="A1440" s="70" t="e">
        <f>VLOOKUP(B1440,'Lake Assessments'!$D$2:$E$52,2,0)</f>
        <v>#N/A</v>
      </c>
      <c r="B1440">
        <v>11050900</v>
      </c>
      <c r="C1440" t="s">
        <v>1868</v>
      </c>
      <c r="D1440" t="s">
        <v>878</v>
      </c>
      <c r="E1440" s="107">
        <v>39622</v>
      </c>
      <c r="F1440" s="9">
        <v>14</v>
      </c>
      <c r="G1440" s="9">
        <v>22.449943999999999</v>
      </c>
      <c r="H1440" s="9">
        <v>133.33333300000001</v>
      </c>
      <c r="I1440" s="9">
        <v>60.356744999999997</v>
      </c>
      <c r="J1440" s="9">
        <v>1</v>
      </c>
      <c r="K1440" s="9">
        <v>14</v>
      </c>
      <c r="L1440" s="9">
        <v>14</v>
      </c>
      <c r="M1440" s="9">
        <v>22.449943999999999</v>
      </c>
      <c r="N1440" s="9">
        <v>22.449943999999999</v>
      </c>
      <c r="O1440" s="9">
        <v>133.33333300000001</v>
      </c>
      <c r="P1440" s="9">
        <v>133.33333300000001</v>
      </c>
      <c r="Q1440" s="9">
        <v>60.356744999999997</v>
      </c>
      <c r="R1440" s="9">
        <v>60.356744999999997</v>
      </c>
      <c r="S1440" s="9" t="s">
        <v>1510</v>
      </c>
      <c r="T1440" s="9">
        <v>3503.0097000000001</v>
      </c>
      <c r="U1440" s="9">
        <v>438243.20604700001</v>
      </c>
      <c r="V1440" t="s">
        <v>935</v>
      </c>
    </row>
    <row r="1441" spans="1:22" x14ac:dyDescent="0.25">
      <c r="A1441" s="70" t="e">
        <f>VLOOKUP(B1441,'Lake Assessments'!$D$2:$E$52,2,0)</f>
        <v>#N/A</v>
      </c>
      <c r="B1441">
        <v>77003500</v>
      </c>
      <c r="C1441" t="s">
        <v>1869</v>
      </c>
      <c r="D1441" t="s">
        <v>878</v>
      </c>
      <c r="E1441" s="107">
        <v>38908</v>
      </c>
      <c r="F1441" s="9">
        <v>28</v>
      </c>
      <c r="G1441" s="9">
        <v>31.182068999999998</v>
      </c>
      <c r="H1441" s="9">
        <v>133.33333300000001</v>
      </c>
      <c r="I1441" s="9">
        <v>67.645532000000003</v>
      </c>
      <c r="J1441" s="9">
        <v>3</v>
      </c>
      <c r="K1441" s="9">
        <v>21</v>
      </c>
      <c r="L1441" s="9">
        <v>28</v>
      </c>
      <c r="M1441" s="9">
        <v>25.531493000000001</v>
      </c>
      <c r="N1441" s="9">
        <v>31.966930000000001</v>
      </c>
      <c r="O1441" s="9">
        <v>61.538462000000003</v>
      </c>
      <c r="P1441" s="9">
        <v>133.33333300000001</v>
      </c>
      <c r="Q1441" s="9">
        <v>36.532049000000001</v>
      </c>
      <c r="R1441" s="9">
        <v>71.865215000000006</v>
      </c>
      <c r="S1441" s="9" t="s">
        <v>1059</v>
      </c>
      <c r="T1441" s="9">
        <v>5719.2495170000002</v>
      </c>
      <c r="U1441" s="9">
        <v>964467.034782</v>
      </c>
      <c r="V1441" t="s">
        <v>935</v>
      </c>
    </row>
    <row r="1442" spans="1:22" x14ac:dyDescent="0.25">
      <c r="A1442" s="70" t="e">
        <f>VLOOKUP(B1442,'Lake Assessments'!$D$2:$E$52,2,0)</f>
        <v>#N/A</v>
      </c>
      <c r="B1442">
        <v>77008800</v>
      </c>
      <c r="C1442" t="s">
        <v>1289</v>
      </c>
      <c r="D1442" t="s">
        <v>878</v>
      </c>
      <c r="E1442" s="107">
        <v>39307</v>
      </c>
      <c r="F1442" s="9">
        <v>22</v>
      </c>
      <c r="G1442" s="9">
        <v>27.502891999999999</v>
      </c>
      <c r="H1442" s="9">
        <v>83.333332999999996</v>
      </c>
      <c r="I1442" s="9">
        <v>47.865012999999998</v>
      </c>
      <c r="J1442" s="9">
        <v>3</v>
      </c>
      <c r="K1442" s="9">
        <v>22</v>
      </c>
      <c r="L1442" s="9">
        <v>25</v>
      </c>
      <c r="M1442" s="9">
        <v>27.502891999999999</v>
      </c>
      <c r="N1442" s="9">
        <v>30.618621999999998</v>
      </c>
      <c r="O1442" s="9">
        <v>83.333332999999996</v>
      </c>
      <c r="P1442" s="9">
        <v>100</v>
      </c>
      <c r="Q1442" s="9">
        <v>47.865012999999998</v>
      </c>
      <c r="R1442" s="9">
        <v>64.616246000000004</v>
      </c>
      <c r="S1442" s="9" t="s">
        <v>1059</v>
      </c>
      <c r="T1442" s="9">
        <v>3533.4228589999998</v>
      </c>
      <c r="U1442" s="9">
        <v>468554.815558</v>
      </c>
      <c r="V1442" t="s">
        <v>935</v>
      </c>
    </row>
    <row r="1443" spans="1:22" x14ac:dyDescent="0.25">
      <c r="A1443" s="70" t="e">
        <f>VLOOKUP(B1443,'Lake Assessments'!$D$2:$E$52,2,0)</f>
        <v>#N/A</v>
      </c>
      <c r="B1443">
        <v>77007200</v>
      </c>
      <c r="C1443" t="s">
        <v>1870</v>
      </c>
      <c r="D1443" t="s">
        <v>878</v>
      </c>
      <c r="E1443" s="107">
        <v>37795</v>
      </c>
      <c r="F1443" s="9">
        <v>13</v>
      </c>
      <c r="G1443" s="9">
        <v>19.137156999999998</v>
      </c>
      <c r="H1443" s="9">
        <v>8.3333329999999997</v>
      </c>
      <c r="I1443" s="9">
        <v>6.9114899999999997</v>
      </c>
      <c r="J1443" s="9">
        <v>1</v>
      </c>
      <c r="K1443" s="9">
        <v>13</v>
      </c>
      <c r="L1443" s="9">
        <v>13</v>
      </c>
      <c r="M1443" s="9">
        <v>19.137156999999998</v>
      </c>
      <c r="N1443" s="9">
        <v>19.137156999999998</v>
      </c>
      <c r="O1443" s="9">
        <v>8.3333329999999997</v>
      </c>
      <c r="P1443" s="9">
        <v>8.3333329999999997</v>
      </c>
      <c r="Q1443" s="9">
        <v>6.9114899999999997</v>
      </c>
      <c r="R1443" s="9">
        <v>6.9114899999999997</v>
      </c>
      <c r="S1443" s="9" t="s">
        <v>1059</v>
      </c>
      <c r="T1443" s="9">
        <v>940.33948899999996</v>
      </c>
      <c r="U1443" s="9">
        <v>60240.836739999999</v>
      </c>
      <c r="V1443" t="s">
        <v>935</v>
      </c>
    </row>
    <row r="1444" spans="1:22" x14ac:dyDescent="0.25">
      <c r="A1444" s="70" t="e">
        <f>VLOOKUP(B1444,'Lake Assessments'!$D$2:$E$52,2,0)</f>
        <v>#N/A</v>
      </c>
      <c r="B1444">
        <v>80000300</v>
      </c>
      <c r="C1444" t="s">
        <v>1646</v>
      </c>
      <c r="D1444" t="s">
        <v>878</v>
      </c>
      <c r="E1444" s="107">
        <v>38918</v>
      </c>
      <c r="F1444" s="9">
        <v>7</v>
      </c>
      <c r="G1444" s="9">
        <v>17.386365999999999</v>
      </c>
      <c r="H1444" s="9">
        <v>-36.363636</v>
      </c>
      <c r="I1444" s="9">
        <v>-2.323788</v>
      </c>
      <c r="J1444" s="9">
        <v>2</v>
      </c>
      <c r="K1444" s="9">
        <v>7</v>
      </c>
      <c r="L1444" s="9">
        <v>9</v>
      </c>
      <c r="M1444" s="9">
        <v>17.333333</v>
      </c>
      <c r="N1444" s="9">
        <v>17.386365999999999</v>
      </c>
      <c r="O1444" s="9">
        <v>-36.363636</v>
      </c>
      <c r="P1444" s="9">
        <v>-18.181818</v>
      </c>
      <c r="Q1444" s="9">
        <v>-2.6217229999999998</v>
      </c>
      <c r="R1444" s="9">
        <v>-2.323788</v>
      </c>
      <c r="S1444" s="9" t="s">
        <v>1059</v>
      </c>
      <c r="T1444" s="9">
        <v>2539.3014990000001</v>
      </c>
      <c r="U1444" s="9">
        <v>433176.61288299999</v>
      </c>
      <c r="V1444" t="s">
        <v>932</v>
      </c>
    </row>
    <row r="1445" spans="1:22" x14ac:dyDescent="0.25">
      <c r="A1445" s="70" t="e">
        <f>VLOOKUP(B1445,'Lake Assessments'!$D$2:$E$52,2,0)</f>
        <v>#N/A</v>
      </c>
      <c r="B1445">
        <v>77006300</v>
      </c>
      <c r="C1445" t="s">
        <v>1370</v>
      </c>
      <c r="D1445" t="s">
        <v>878</v>
      </c>
      <c r="E1445" s="107">
        <v>38551</v>
      </c>
      <c r="F1445" s="9">
        <v>26</v>
      </c>
      <c r="G1445" s="9">
        <v>32.163046000000001</v>
      </c>
      <c r="H1445" s="9">
        <v>136.36363600000001</v>
      </c>
      <c r="I1445" s="9">
        <v>59.223000999999996</v>
      </c>
      <c r="J1445" s="9">
        <v>3</v>
      </c>
      <c r="K1445" s="9">
        <v>24</v>
      </c>
      <c r="L1445" s="9">
        <v>28</v>
      </c>
      <c r="M1445" s="9">
        <v>29.481228999999999</v>
      </c>
      <c r="N1445" s="9">
        <v>32.163046000000001</v>
      </c>
      <c r="O1445" s="9">
        <v>118.18181800000001</v>
      </c>
      <c r="P1445" s="9">
        <v>154.545455</v>
      </c>
      <c r="Q1445" s="9">
        <v>50.414433000000002</v>
      </c>
      <c r="R1445" s="9">
        <v>59.223000999999996</v>
      </c>
      <c r="S1445" s="9" t="s">
        <v>1510</v>
      </c>
      <c r="T1445" s="9">
        <v>6040.8529189999999</v>
      </c>
      <c r="U1445" s="9">
        <v>1187811.3831809999</v>
      </c>
      <c r="V1445" t="s">
        <v>935</v>
      </c>
    </row>
    <row r="1446" spans="1:22" x14ac:dyDescent="0.25">
      <c r="A1446" s="70" t="e">
        <f>VLOOKUP(B1446,'Lake Assessments'!$D$2:$E$52,2,0)</f>
        <v>#N/A</v>
      </c>
      <c r="B1446">
        <v>11051100</v>
      </c>
      <c r="C1446" t="s">
        <v>1871</v>
      </c>
      <c r="D1446" t="s">
        <v>878</v>
      </c>
      <c r="E1446" s="107">
        <v>39275</v>
      </c>
      <c r="F1446" s="9">
        <v>18</v>
      </c>
      <c r="G1446" s="9">
        <v>28.284271</v>
      </c>
      <c r="H1446" s="9">
        <v>63.636364</v>
      </c>
      <c r="I1446" s="9">
        <v>58.900399999999998</v>
      </c>
      <c r="J1446" s="9">
        <v>1</v>
      </c>
      <c r="K1446" s="9">
        <v>18</v>
      </c>
      <c r="L1446" s="9">
        <v>18</v>
      </c>
      <c r="M1446" s="9">
        <v>28.284271</v>
      </c>
      <c r="N1446" s="9">
        <v>28.284271</v>
      </c>
      <c r="O1446" s="9">
        <v>63.636364</v>
      </c>
      <c r="P1446" s="9">
        <v>63.636364</v>
      </c>
      <c r="Q1446" s="9">
        <v>58.900399999999998</v>
      </c>
      <c r="R1446" s="9">
        <v>58.900399999999998</v>
      </c>
      <c r="S1446" s="9" t="s">
        <v>1059</v>
      </c>
      <c r="T1446" s="9">
        <v>1473.4131339999999</v>
      </c>
      <c r="U1446" s="9">
        <v>87784.652052000005</v>
      </c>
      <c r="V1446" t="s">
        <v>935</v>
      </c>
    </row>
    <row r="1447" spans="1:22" x14ac:dyDescent="0.25">
      <c r="A1447" s="70" t="e">
        <f>VLOOKUP(B1447,'Lake Assessments'!$D$2:$E$52,2,0)</f>
        <v>#N/A</v>
      </c>
      <c r="B1447">
        <v>77006100</v>
      </c>
      <c r="C1447" t="s">
        <v>411</v>
      </c>
      <c r="D1447" t="s">
        <v>878</v>
      </c>
      <c r="E1447" s="107">
        <v>41521</v>
      </c>
      <c r="F1447" s="9">
        <v>16</v>
      </c>
      <c r="G1447" s="9">
        <v>25</v>
      </c>
      <c r="H1447" s="9">
        <v>128.57142899999999</v>
      </c>
      <c r="I1447" s="9">
        <v>50.602409999999999</v>
      </c>
      <c r="J1447" s="9">
        <v>2</v>
      </c>
      <c r="K1447" s="9">
        <v>16</v>
      </c>
      <c r="L1447" s="9">
        <v>18</v>
      </c>
      <c r="M1447" s="9">
        <v>21.684608000000001</v>
      </c>
      <c r="N1447" s="9">
        <v>25</v>
      </c>
      <c r="O1447" s="9">
        <v>128.57142899999999</v>
      </c>
      <c r="P1447" s="9">
        <v>200</v>
      </c>
      <c r="Q1447" s="9">
        <v>50.602409999999999</v>
      </c>
      <c r="R1447" s="9">
        <v>54.890056999999999</v>
      </c>
      <c r="S1447" s="9" t="s">
        <v>1510</v>
      </c>
      <c r="T1447" s="9">
        <v>9803.4003479999992</v>
      </c>
      <c r="U1447" s="9">
        <v>2274685.8448009999</v>
      </c>
      <c r="V1447" t="s">
        <v>935</v>
      </c>
    </row>
    <row r="1448" spans="1:22" x14ac:dyDescent="0.25">
      <c r="A1448" s="70" t="e">
        <f>VLOOKUP(B1448,'Lake Assessments'!$D$2:$E$52,2,0)</f>
        <v>#N/A</v>
      </c>
      <c r="B1448">
        <v>77006900</v>
      </c>
      <c r="C1448" t="s">
        <v>615</v>
      </c>
      <c r="D1448" t="s">
        <v>878</v>
      </c>
      <c r="E1448" s="107">
        <v>40764</v>
      </c>
      <c r="F1448" s="9">
        <v>13</v>
      </c>
      <c r="G1448" s="9">
        <v>20.801257</v>
      </c>
      <c r="H1448" s="9">
        <v>85.714286000000001</v>
      </c>
      <c r="I1448" s="9">
        <v>25.308779000000001</v>
      </c>
      <c r="J1448" s="9">
        <v>2</v>
      </c>
      <c r="K1448" s="9">
        <v>13</v>
      </c>
      <c r="L1448" s="9">
        <v>18</v>
      </c>
      <c r="M1448" s="9">
        <v>20.801257</v>
      </c>
      <c r="N1448" s="9">
        <v>24.277332999999999</v>
      </c>
      <c r="O1448" s="9">
        <v>85.714286000000001</v>
      </c>
      <c r="P1448" s="9">
        <v>200</v>
      </c>
      <c r="Q1448" s="9">
        <v>25.308779000000001</v>
      </c>
      <c r="R1448" s="9">
        <v>73.409520000000001</v>
      </c>
      <c r="S1448" s="9" t="s">
        <v>1510</v>
      </c>
      <c r="T1448" s="9">
        <v>8083.272226</v>
      </c>
      <c r="U1448" s="9">
        <v>1378926.111337</v>
      </c>
      <c r="V1448" t="s">
        <v>935</v>
      </c>
    </row>
    <row r="1449" spans="1:22" x14ac:dyDescent="0.25">
      <c r="A1449" s="70" t="e">
        <f>VLOOKUP(B1449,'Lake Assessments'!$D$2:$E$52,2,0)</f>
        <v>#N/A</v>
      </c>
      <c r="B1449">
        <v>77008300</v>
      </c>
      <c r="C1449" t="s">
        <v>1872</v>
      </c>
      <c r="D1449" t="s">
        <v>878</v>
      </c>
      <c r="E1449" s="107">
        <v>41463</v>
      </c>
      <c r="F1449" s="9">
        <v>16</v>
      </c>
      <c r="G1449" s="9">
        <v>26.25</v>
      </c>
      <c r="H1449" s="9">
        <v>45.454545000000003</v>
      </c>
      <c r="I1449" s="9">
        <v>47.471910000000001</v>
      </c>
      <c r="J1449" s="9">
        <v>2</v>
      </c>
      <c r="K1449" s="9">
        <v>12</v>
      </c>
      <c r="L1449" s="9">
        <v>16</v>
      </c>
      <c r="M1449" s="9">
        <v>24.826062</v>
      </c>
      <c r="N1449" s="9">
        <v>26.25</v>
      </c>
      <c r="O1449" s="9">
        <v>9.0909089999999999</v>
      </c>
      <c r="P1449" s="9">
        <v>45.454545000000003</v>
      </c>
      <c r="Q1449" s="9">
        <v>39.472256000000002</v>
      </c>
      <c r="R1449" s="9">
        <v>47.471910000000001</v>
      </c>
      <c r="S1449" s="9" t="s">
        <v>1059</v>
      </c>
      <c r="T1449" s="9">
        <v>4261.688572</v>
      </c>
      <c r="U1449" s="9">
        <v>587564.83932599996</v>
      </c>
      <c r="V1449" t="s">
        <v>935</v>
      </c>
    </row>
    <row r="1450" spans="1:22" x14ac:dyDescent="0.25">
      <c r="A1450" s="70" t="e">
        <f>VLOOKUP(B1450,'Lake Assessments'!$D$2:$E$52,2,0)</f>
        <v>#N/A</v>
      </c>
      <c r="B1450">
        <v>77023700</v>
      </c>
      <c r="C1450" t="s">
        <v>1873</v>
      </c>
      <c r="D1450" t="s">
        <v>878</v>
      </c>
      <c r="E1450" s="107">
        <v>37797</v>
      </c>
      <c r="F1450" s="9">
        <v>10</v>
      </c>
      <c r="G1450" s="9">
        <v>20.871033000000001</v>
      </c>
      <c r="H1450" s="9">
        <v>66.666667000000004</v>
      </c>
      <c r="I1450" s="9">
        <v>49.078803999999998</v>
      </c>
      <c r="J1450" s="9">
        <v>1</v>
      </c>
      <c r="K1450" s="9">
        <v>10</v>
      </c>
      <c r="L1450" s="9">
        <v>10</v>
      </c>
      <c r="M1450" s="9">
        <v>20.871033000000001</v>
      </c>
      <c r="N1450" s="9">
        <v>20.871033000000001</v>
      </c>
      <c r="O1450" s="9">
        <v>66.666667000000004</v>
      </c>
      <c r="P1450" s="9">
        <v>66.666667000000004</v>
      </c>
      <c r="Q1450" s="9">
        <v>49.078803999999998</v>
      </c>
      <c r="R1450" s="9">
        <v>49.078803999999998</v>
      </c>
      <c r="S1450" s="9" t="s">
        <v>1510</v>
      </c>
      <c r="T1450" s="9">
        <v>986.02677700000004</v>
      </c>
      <c r="U1450" s="9">
        <v>29380.140206</v>
      </c>
      <c r="V1450" t="s">
        <v>935</v>
      </c>
    </row>
    <row r="1451" spans="1:22" x14ac:dyDescent="0.25">
      <c r="A1451" s="70" t="e">
        <f>VLOOKUP(B1451,'Lake Assessments'!$D$2:$E$52,2,0)</f>
        <v>#N/A</v>
      </c>
      <c r="B1451">
        <v>77004600</v>
      </c>
      <c r="C1451" t="s">
        <v>1874</v>
      </c>
      <c r="D1451" t="s">
        <v>878</v>
      </c>
      <c r="E1451" s="107">
        <v>38530</v>
      </c>
      <c r="F1451" s="9">
        <v>29</v>
      </c>
      <c r="G1451" s="9">
        <v>34.167941999999996</v>
      </c>
      <c r="H1451" s="9">
        <v>163.63636399999999</v>
      </c>
      <c r="I1451" s="9">
        <v>69.148229000000001</v>
      </c>
      <c r="J1451" s="9">
        <v>3</v>
      </c>
      <c r="K1451" s="9">
        <v>26</v>
      </c>
      <c r="L1451" s="9">
        <v>33</v>
      </c>
      <c r="M1451" s="9">
        <v>34.167941999999996</v>
      </c>
      <c r="N1451" s="9">
        <v>34.815531</v>
      </c>
      <c r="O1451" s="9">
        <v>136.36363600000001</v>
      </c>
      <c r="P1451" s="9">
        <v>200</v>
      </c>
      <c r="Q1451" s="9">
        <v>69.148229000000001</v>
      </c>
      <c r="R1451" s="9">
        <v>77.630261000000004</v>
      </c>
      <c r="S1451" s="9" t="s">
        <v>1510</v>
      </c>
      <c r="T1451" s="9">
        <v>4448.3242469999996</v>
      </c>
      <c r="U1451" s="9">
        <v>691976.30886600004</v>
      </c>
      <c r="V1451" t="s">
        <v>935</v>
      </c>
    </row>
    <row r="1452" spans="1:22" x14ac:dyDescent="0.25">
      <c r="A1452" s="70" t="e">
        <f>VLOOKUP(B1452,'Lake Assessments'!$D$2:$E$52,2,0)</f>
        <v>#N/A</v>
      </c>
      <c r="B1452">
        <v>80001100</v>
      </c>
      <c r="C1452" t="s">
        <v>1140</v>
      </c>
      <c r="D1452" t="s">
        <v>878</v>
      </c>
      <c r="E1452" s="107">
        <v>40759</v>
      </c>
      <c r="F1452" s="9">
        <v>19</v>
      </c>
      <c r="G1452" s="9">
        <v>28.447551000000001</v>
      </c>
      <c r="H1452" s="9">
        <v>72.727272999999997</v>
      </c>
      <c r="I1452" s="9">
        <v>59.817701999999997</v>
      </c>
      <c r="J1452" s="9">
        <v>1</v>
      </c>
      <c r="K1452" s="9">
        <v>19</v>
      </c>
      <c r="L1452" s="9">
        <v>19</v>
      </c>
      <c r="M1452" s="9">
        <v>28.447551000000001</v>
      </c>
      <c r="N1452" s="9">
        <v>28.447551000000001</v>
      </c>
      <c r="O1452" s="9">
        <v>72.727272999999997</v>
      </c>
      <c r="P1452" s="9">
        <v>72.727272999999997</v>
      </c>
      <c r="Q1452" s="9">
        <v>59.817701999999997</v>
      </c>
      <c r="R1452" s="9">
        <v>59.817701999999997</v>
      </c>
      <c r="S1452" s="9" t="s">
        <v>1059</v>
      </c>
      <c r="T1452" s="9">
        <v>1770.6925329999999</v>
      </c>
      <c r="U1452" s="9">
        <v>199002.16920599999</v>
      </c>
      <c r="V1452" t="s">
        <v>935</v>
      </c>
    </row>
    <row r="1453" spans="1:22" x14ac:dyDescent="0.25">
      <c r="A1453" s="70" t="e">
        <f>VLOOKUP(B1453,'Lake Assessments'!$D$2:$E$52,2,0)</f>
        <v>#N/A</v>
      </c>
      <c r="B1453">
        <v>77014600</v>
      </c>
      <c r="C1453" t="s">
        <v>411</v>
      </c>
      <c r="D1453" t="s">
        <v>941</v>
      </c>
      <c r="E1453" s="107">
        <v>41087</v>
      </c>
      <c r="F1453" s="9">
        <v>8</v>
      </c>
      <c r="G1453" s="9">
        <v>17.677669999999999</v>
      </c>
      <c r="H1453" s="9">
        <v>-27.272727</v>
      </c>
      <c r="I1453" s="9">
        <v>-0.68725000000000003</v>
      </c>
      <c r="J1453" s="9">
        <v>1</v>
      </c>
      <c r="K1453" s="9">
        <v>8</v>
      </c>
      <c r="L1453" s="9">
        <v>8</v>
      </c>
      <c r="M1453" s="9">
        <v>17.677669999999999</v>
      </c>
      <c r="N1453" s="9">
        <v>17.677669999999999</v>
      </c>
      <c r="O1453" s="9">
        <v>-27.272727</v>
      </c>
      <c r="P1453" s="9">
        <v>-27.272727</v>
      </c>
      <c r="Q1453" s="9">
        <v>-0.68725000000000003</v>
      </c>
      <c r="R1453" s="9">
        <v>-0.68725000000000003</v>
      </c>
      <c r="S1453" s="9" t="s">
        <v>1059</v>
      </c>
      <c r="T1453" s="9">
        <v>7439.8982539999997</v>
      </c>
      <c r="U1453" s="9">
        <v>2106055.5091189998</v>
      </c>
      <c r="V1453" t="s">
        <v>932</v>
      </c>
    </row>
    <row r="1454" spans="1:22" x14ac:dyDescent="0.25">
      <c r="A1454" s="70" t="e">
        <f>VLOOKUP(B1454,'Lake Assessments'!$D$2:$E$52,2,0)</f>
        <v>#N/A</v>
      </c>
      <c r="B1454">
        <v>77005500</v>
      </c>
      <c r="C1454" t="s">
        <v>1875</v>
      </c>
      <c r="D1454" t="s">
        <v>878</v>
      </c>
      <c r="E1454" s="107">
        <v>37792</v>
      </c>
      <c r="F1454" s="9">
        <v>20</v>
      </c>
      <c r="G1454" s="9">
        <v>25.267568000000001</v>
      </c>
      <c r="H1454" s="9">
        <v>66.666667000000004</v>
      </c>
      <c r="I1454" s="9">
        <v>41.159599</v>
      </c>
      <c r="J1454" s="9">
        <v>1</v>
      </c>
      <c r="K1454" s="9">
        <v>20</v>
      </c>
      <c r="L1454" s="9">
        <v>20</v>
      </c>
      <c r="M1454" s="9">
        <v>25.267568000000001</v>
      </c>
      <c r="N1454" s="9">
        <v>25.267568000000001</v>
      </c>
      <c r="O1454" s="9">
        <v>66.666667000000004</v>
      </c>
      <c r="P1454" s="9">
        <v>66.666667000000004</v>
      </c>
      <c r="Q1454" s="9">
        <v>41.159599</v>
      </c>
      <c r="R1454" s="9">
        <v>41.159599</v>
      </c>
      <c r="S1454" s="9" t="s">
        <v>1059</v>
      </c>
      <c r="T1454" s="9">
        <v>1331.2796659999999</v>
      </c>
      <c r="U1454" s="9">
        <v>80134.182029000003</v>
      </c>
      <c r="V1454" t="s">
        <v>935</v>
      </c>
    </row>
    <row r="1455" spans="1:22" x14ac:dyDescent="0.25">
      <c r="A1455" s="70" t="e">
        <f>VLOOKUP(B1455,'Lake Assessments'!$D$2:$E$52,2,0)</f>
        <v>#N/A</v>
      </c>
      <c r="B1455">
        <v>77013800</v>
      </c>
      <c r="C1455" t="s">
        <v>1876</v>
      </c>
      <c r="D1455" t="s">
        <v>878</v>
      </c>
      <c r="E1455" s="107">
        <v>37792</v>
      </c>
      <c r="F1455" s="9">
        <v>27</v>
      </c>
      <c r="G1455" s="9">
        <v>30.984463999999999</v>
      </c>
      <c r="H1455" s="9">
        <v>107.692308</v>
      </c>
      <c r="I1455" s="9">
        <v>65.692323000000002</v>
      </c>
      <c r="J1455" s="9">
        <v>2</v>
      </c>
      <c r="K1455" s="9">
        <v>24</v>
      </c>
      <c r="L1455" s="9">
        <v>27</v>
      </c>
      <c r="M1455" s="9">
        <v>30.984463999999999</v>
      </c>
      <c r="N1455" s="9">
        <v>31.026869999999999</v>
      </c>
      <c r="O1455" s="9">
        <v>100</v>
      </c>
      <c r="P1455" s="9">
        <v>107.692308</v>
      </c>
      <c r="Q1455" s="9">
        <v>65.692323000000002</v>
      </c>
      <c r="R1455" s="9">
        <v>66.811128999999994</v>
      </c>
      <c r="S1455" s="9" t="s">
        <v>1059</v>
      </c>
      <c r="T1455" s="9">
        <v>2864.8409510000001</v>
      </c>
      <c r="U1455" s="9">
        <v>338219.25750299997</v>
      </c>
      <c r="V1455" t="s">
        <v>935</v>
      </c>
    </row>
    <row r="1456" spans="1:22" x14ac:dyDescent="0.25">
      <c r="A1456" s="70" t="e">
        <f>VLOOKUP(B1456,'Lake Assessments'!$D$2:$E$52,2,0)</f>
        <v>#N/A</v>
      </c>
      <c r="B1456">
        <v>77014000</v>
      </c>
      <c r="C1456" t="s">
        <v>879</v>
      </c>
      <c r="D1456" t="s">
        <v>941</v>
      </c>
      <c r="E1456" s="107">
        <v>37792</v>
      </c>
      <c r="F1456" s="9">
        <v>22</v>
      </c>
      <c r="G1456" s="9">
        <v>30.700903</v>
      </c>
      <c r="H1456" s="9">
        <v>83.333332999999996</v>
      </c>
      <c r="I1456" s="9">
        <v>71.513424999999998</v>
      </c>
      <c r="J1456" s="9">
        <v>1</v>
      </c>
      <c r="K1456" s="9">
        <v>22</v>
      </c>
      <c r="L1456" s="9">
        <v>22</v>
      </c>
      <c r="M1456" s="9">
        <v>30.700903</v>
      </c>
      <c r="N1456" s="9">
        <v>30.700903</v>
      </c>
      <c r="O1456" s="9">
        <v>83.333332999999996</v>
      </c>
      <c r="P1456" s="9">
        <v>83.333332999999996</v>
      </c>
      <c r="Q1456" s="9">
        <v>71.513424999999998</v>
      </c>
      <c r="R1456" s="9">
        <v>71.513424999999998</v>
      </c>
      <c r="S1456" s="9" t="s">
        <v>1059</v>
      </c>
      <c r="T1456" s="9">
        <v>2301.6279549999999</v>
      </c>
      <c r="U1456" s="9">
        <v>161448.139585</v>
      </c>
      <c r="V1456" t="s">
        <v>935</v>
      </c>
    </row>
    <row r="1457" spans="1:22" x14ac:dyDescent="0.25">
      <c r="A1457" s="70" t="e">
        <f>VLOOKUP(B1457,'Lake Assessments'!$D$2:$E$52,2,0)</f>
        <v>#N/A</v>
      </c>
      <c r="B1457">
        <v>77012800</v>
      </c>
      <c r="C1457" t="s">
        <v>1112</v>
      </c>
      <c r="D1457" t="s">
        <v>878</v>
      </c>
      <c r="E1457" s="107">
        <v>38887</v>
      </c>
      <c r="F1457" s="9">
        <v>18</v>
      </c>
      <c r="G1457" s="9">
        <v>24.277332999999999</v>
      </c>
      <c r="H1457" s="9">
        <v>50</v>
      </c>
      <c r="I1457" s="9">
        <v>30.523295000000001</v>
      </c>
      <c r="J1457" s="9">
        <v>3</v>
      </c>
      <c r="K1457" s="9">
        <v>15</v>
      </c>
      <c r="L1457" s="9">
        <v>24</v>
      </c>
      <c r="M1457" s="9">
        <v>24.277332999999999</v>
      </c>
      <c r="N1457" s="9">
        <v>26.332014999999998</v>
      </c>
      <c r="O1457" s="9">
        <v>25</v>
      </c>
      <c r="P1457" s="9">
        <v>84.615385000000003</v>
      </c>
      <c r="Q1457" s="9">
        <v>30.523295000000001</v>
      </c>
      <c r="R1457" s="9">
        <v>40.812913000000002</v>
      </c>
      <c r="S1457" s="9" t="s">
        <v>1059</v>
      </c>
      <c r="T1457" s="9">
        <v>4091.7037169999999</v>
      </c>
      <c r="U1457" s="9">
        <v>488880.67282500002</v>
      </c>
      <c r="V1457" t="s">
        <v>935</v>
      </c>
    </row>
    <row r="1458" spans="1:22" x14ac:dyDescent="0.25">
      <c r="A1458" s="70" t="e">
        <f>VLOOKUP(B1458,'Lake Assessments'!$D$2:$E$52,2,0)</f>
        <v>#N/A</v>
      </c>
      <c r="B1458">
        <v>77005300</v>
      </c>
      <c r="C1458" t="s">
        <v>247</v>
      </c>
      <c r="D1458" t="s">
        <v>878</v>
      </c>
      <c r="E1458" s="107">
        <v>37797</v>
      </c>
      <c r="F1458" s="9">
        <v>18</v>
      </c>
      <c r="G1458" s="9">
        <v>27.341462</v>
      </c>
      <c r="H1458" s="9">
        <v>63.636364</v>
      </c>
      <c r="I1458" s="9">
        <v>39.497256</v>
      </c>
      <c r="J1458" s="9">
        <v>2</v>
      </c>
      <c r="K1458" s="9">
        <v>15</v>
      </c>
      <c r="L1458" s="9">
        <v>18</v>
      </c>
      <c r="M1458" s="9">
        <v>26.594486</v>
      </c>
      <c r="N1458" s="9">
        <v>27.341462</v>
      </c>
      <c r="O1458" s="9">
        <v>36.363636</v>
      </c>
      <c r="P1458" s="9">
        <v>63.636364</v>
      </c>
      <c r="Q1458" s="9">
        <v>31.65587</v>
      </c>
      <c r="R1458" s="9">
        <v>39.497256</v>
      </c>
      <c r="S1458" s="9" t="s">
        <v>1510</v>
      </c>
      <c r="T1458" s="9">
        <v>4123.6504219999997</v>
      </c>
      <c r="U1458" s="9">
        <v>230827.835299</v>
      </c>
      <c r="V1458" t="s">
        <v>935</v>
      </c>
    </row>
    <row r="1459" spans="1:22" x14ac:dyDescent="0.25">
      <c r="A1459" s="70" t="e">
        <f>VLOOKUP(B1459,'Lake Assessments'!$D$2:$E$52,2,0)</f>
        <v>#N/A</v>
      </c>
      <c r="B1459">
        <v>11064100</v>
      </c>
      <c r="C1459" t="s">
        <v>1877</v>
      </c>
      <c r="D1459" t="s">
        <v>878</v>
      </c>
      <c r="E1459" s="107">
        <v>40350</v>
      </c>
      <c r="F1459" s="9">
        <v>20</v>
      </c>
      <c r="G1459" s="9">
        <v>25.491174999999998</v>
      </c>
      <c r="H1459" s="9">
        <v>233.33333300000001</v>
      </c>
      <c r="I1459" s="9">
        <v>82.079820999999995</v>
      </c>
      <c r="J1459" s="9">
        <v>1</v>
      </c>
      <c r="K1459" s="9">
        <v>20</v>
      </c>
      <c r="L1459" s="9">
        <v>20</v>
      </c>
      <c r="M1459" s="9">
        <v>25.491174999999998</v>
      </c>
      <c r="N1459" s="9">
        <v>25.491174999999998</v>
      </c>
      <c r="O1459" s="9">
        <v>233.33333300000001</v>
      </c>
      <c r="P1459" s="9">
        <v>233.33333300000001</v>
      </c>
      <c r="Q1459" s="9">
        <v>82.079820999999995</v>
      </c>
      <c r="R1459" s="9">
        <v>82.079820999999995</v>
      </c>
      <c r="S1459" s="9" t="s">
        <v>1510</v>
      </c>
      <c r="T1459" s="9">
        <v>946.96685600000001</v>
      </c>
      <c r="U1459" s="9">
        <v>47457.908401000001</v>
      </c>
      <c r="V1459" t="s">
        <v>935</v>
      </c>
    </row>
    <row r="1460" spans="1:22" x14ac:dyDescent="0.25">
      <c r="A1460" s="70" t="e">
        <f>VLOOKUP(B1460,'Lake Assessments'!$D$2:$E$52,2,0)</f>
        <v>#N/A</v>
      </c>
      <c r="B1460">
        <v>11043000</v>
      </c>
      <c r="C1460" t="s">
        <v>1870</v>
      </c>
      <c r="D1460" t="s">
        <v>878</v>
      </c>
      <c r="E1460" s="107">
        <v>39624</v>
      </c>
      <c r="F1460" s="9">
        <v>16</v>
      </c>
      <c r="G1460" s="9">
        <v>27.5</v>
      </c>
      <c r="H1460" s="9">
        <v>166.66666699999999</v>
      </c>
      <c r="I1460" s="9">
        <v>96.428571000000005</v>
      </c>
      <c r="J1460" s="9">
        <v>1</v>
      </c>
      <c r="K1460" s="9">
        <v>16</v>
      </c>
      <c r="L1460" s="9">
        <v>16</v>
      </c>
      <c r="M1460" s="9">
        <v>27.5</v>
      </c>
      <c r="N1460" s="9">
        <v>27.5</v>
      </c>
      <c r="O1460" s="9">
        <v>166.66666699999999</v>
      </c>
      <c r="P1460" s="9">
        <v>166.66666699999999</v>
      </c>
      <c r="Q1460" s="9">
        <v>96.428571000000005</v>
      </c>
      <c r="R1460" s="9">
        <v>96.428571000000005</v>
      </c>
      <c r="S1460" s="9" t="s">
        <v>1510</v>
      </c>
      <c r="T1460" s="9">
        <v>1832.5837260000001</v>
      </c>
      <c r="U1460" s="9">
        <v>66009.095205999998</v>
      </c>
      <c r="V1460" t="s">
        <v>935</v>
      </c>
    </row>
    <row r="1461" spans="1:22" x14ac:dyDescent="0.25">
      <c r="A1461" s="70" t="e">
        <f>VLOOKUP(B1461,'Lake Assessments'!$D$2:$E$52,2,0)</f>
        <v>#N/A</v>
      </c>
      <c r="B1461">
        <v>49007900</v>
      </c>
      <c r="C1461" t="s">
        <v>1878</v>
      </c>
      <c r="D1461" t="s">
        <v>878</v>
      </c>
      <c r="E1461" s="107">
        <v>41869</v>
      </c>
      <c r="F1461" s="9">
        <v>41</v>
      </c>
      <c r="G1461" s="9">
        <v>40.605178000000002</v>
      </c>
      <c r="H1461" s="9">
        <v>272.72727300000003</v>
      </c>
      <c r="I1461" s="9">
        <v>101.015733</v>
      </c>
      <c r="J1461" s="9">
        <v>6</v>
      </c>
      <c r="K1461" s="9">
        <v>22</v>
      </c>
      <c r="L1461" s="9">
        <v>41</v>
      </c>
      <c r="M1461" s="9">
        <v>24.518082</v>
      </c>
      <c r="N1461" s="9">
        <v>40.605178000000002</v>
      </c>
      <c r="O1461" s="9">
        <v>100</v>
      </c>
      <c r="P1461" s="9">
        <v>272.72727300000003</v>
      </c>
      <c r="Q1461" s="9">
        <v>25.092257</v>
      </c>
      <c r="R1461" s="9">
        <v>101.015733</v>
      </c>
      <c r="S1461" s="9" t="s">
        <v>1510</v>
      </c>
      <c r="T1461" s="9">
        <v>26170.842884999998</v>
      </c>
      <c r="U1461" s="9">
        <v>10962041.444435</v>
      </c>
      <c r="V1461" t="s">
        <v>935</v>
      </c>
    </row>
    <row r="1462" spans="1:22" x14ac:dyDescent="0.25">
      <c r="A1462" s="70" t="e">
        <f>VLOOKUP(B1462,'Lake Assessments'!$D$2:$E$52,2,0)</f>
        <v>#N/A</v>
      </c>
      <c r="B1462">
        <v>11066100</v>
      </c>
      <c r="C1462" t="s">
        <v>879</v>
      </c>
      <c r="D1462" t="s">
        <v>878</v>
      </c>
      <c r="E1462" s="107">
        <v>40353</v>
      </c>
      <c r="F1462" s="9">
        <v>14</v>
      </c>
      <c r="G1462" s="9">
        <v>25.657079</v>
      </c>
      <c r="H1462" s="9">
        <v>133.33333300000001</v>
      </c>
      <c r="I1462" s="9">
        <v>83.264852000000005</v>
      </c>
      <c r="J1462" s="9">
        <v>1</v>
      </c>
      <c r="K1462" s="9">
        <v>14</v>
      </c>
      <c r="L1462" s="9">
        <v>14</v>
      </c>
      <c r="M1462" s="9">
        <v>25.657079</v>
      </c>
      <c r="N1462" s="9">
        <v>25.657079</v>
      </c>
      <c r="O1462" s="9">
        <v>133.33333300000001</v>
      </c>
      <c r="P1462" s="9">
        <v>133.33333300000001</v>
      </c>
      <c r="Q1462" s="9">
        <v>83.264852000000005</v>
      </c>
      <c r="R1462" s="9">
        <v>83.264852000000005</v>
      </c>
      <c r="S1462" s="9" t="s">
        <v>1510</v>
      </c>
      <c r="T1462" s="9">
        <v>762.497163</v>
      </c>
      <c r="U1462" s="9">
        <v>35341.611242999999</v>
      </c>
      <c r="V1462" t="s">
        <v>935</v>
      </c>
    </row>
    <row r="1463" spans="1:22" x14ac:dyDescent="0.25">
      <c r="A1463" s="70" t="e">
        <f>VLOOKUP(B1463,'Lake Assessments'!$D$2:$E$52,2,0)</f>
        <v>#N/A</v>
      </c>
      <c r="B1463">
        <v>11042800</v>
      </c>
      <c r="C1463" t="s">
        <v>1879</v>
      </c>
      <c r="D1463" t="s">
        <v>878</v>
      </c>
      <c r="E1463" s="107">
        <v>39986</v>
      </c>
      <c r="F1463" s="9">
        <v>7</v>
      </c>
      <c r="G1463" s="9">
        <v>17.386365999999999</v>
      </c>
      <c r="H1463" s="9">
        <v>0</v>
      </c>
      <c r="I1463" s="9">
        <v>4.7371429999999997</v>
      </c>
      <c r="J1463" s="9">
        <v>1</v>
      </c>
      <c r="K1463" s="9">
        <v>7</v>
      </c>
      <c r="L1463" s="9">
        <v>7</v>
      </c>
      <c r="M1463" s="9">
        <v>17.386365999999999</v>
      </c>
      <c r="N1463" s="9">
        <v>17.386365999999999</v>
      </c>
      <c r="O1463" s="9">
        <v>0</v>
      </c>
      <c r="P1463" s="9">
        <v>0</v>
      </c>
      <c r="Q1463" s="9">
        <v>4.7371429999999997</v>
      </c>
      <c r="R1463" s="9">
        <v>4.7371429999999997</v>
      </c>
      <c r="S1463" s="9" t="s">
        <v>1510</v>
      </c>
      <c r="T1463" s="9">
        <v>1313.312872</v>
      </c>
      <c r="U1463" s="9">
        <v>111526.188826</v>
      </c>
      <c r="V1463" t="s">
        <v>935</v>
      </c>
    </row>
    <row r="1464" spans="1:22" x14ac:dyDescent="0.25">
      <c r="A1464" s="70" t="e">
        <f>VLOOKUP(B1464,'Lake Assessments'!$D$2:$E$52,2,0)</f>
        <v>#N/A</v>
      </c>
      <c r="B1464">
        <v>49010600</v>
      </c>
      <c r="C1464" t="s">
        <v>879</v>
      </c>
      <c r="D1464" t="s">
        <v>941</v>
      </c>
      <c r="E1464" s="107">
        <v>41828</v>
      </c>
      <c r="F1464" s="9">
        <v>16</v>
      </c>
      <c r="G1464" s="9">
        <v>28.25</v>
      </c>
      <c r="H1464" s="9">
        <v>166.66666699999999</v>
      </c>
      <c r="I1464" s="9">
        <v>101.785714</v>
      </c>
      <c r="J1464" s="9">
        <v>1</v>
      </c>
      <c r="K1464" s="9">
        <v>16</v>
      </c>
      <c r="L1464" s="9">
        <v>16</v>
      </c>
      <c r="M1464" s="9">
        <v>28.25</v>
      </c>
      <c r="N1464" s="9">
        <v>28.25</v>
      </c>
      <c r="O1464" s="9">
        <v>166.66666699999999</v>
      </c>
      <c r="P1464" s="9">
        <v>166.66666699999999</v>
      </c>
      <c r="Q1464" s="9">
        <v>101.785714</v>
      </c>
      <c r="R1464" s="9">
        <v>101.785714</v>
      </c>
      <c r="S1464" s="9" t="s">
        <v>1510</v>
      </c>
      <c r="T1464" s="9">
        <v>2193.733581</v>
      </c>
      <c r="U1464" s="9">
        <v>141343.78739700001</v>
      </c>
      <c r="V1464" t="s">
        <v>935</v>
      </c>
    </row>
    <row r="1465" spans="1:22" x14ac:dyDescent="0.25">
      <c r="A1465" s="70" t="e">
        <f>VLOOKUP(B1465,'Lake Assessments'!$D$2:$E$52,2,0)</f>
        <v>#N/A</v>
      </c>
      <c r="B1465">
        <v>11043100</v>
      </c>
      <c r="C1465" t="s">
        <v>1880</v>
      </c>
      <c r="D1465" t="s">
        <v>878</v>
      </c>
      <c r="E1465" s="107">
        <v>40002</v>
      </c>
      <c r="F1465" s="9">
        <v>19</v>
      </c>
      <c r="G1465" s="9">
        <v>29.365214000000002</v>
      </c>
      <c r="H1465" s="9">
        <v>216.66666699999999</v>
      </c>
      <c r="I1465" s="9">
        <v>109.75152799999999</v>
      </c>
      <c r="J1465" s="9">
        <v>1</v>
      </c>
      <c r="K1465" s="9">
        <v>19</v>
      </c>
      <c r="L1465" s="9">
        <v>19</v>
      </c>
      <c r="M1465" s="9">
        <v>29.365214000000002</v>
      </c>
      <c r="N1465" s="9">
        <v>29.365214000000002</v>
      </c>
      <c r="O1465" s="9">
        <v>216.66666699999999</v>
      </c>
      <c r="P1465" s="9">
        <v>216.66666699999999</v>
      </c>
      <c r="Q1465" s="9">
        <v>109.75152799999999</v>
      </c>
      <c r="R1465" s="9">
        <v>109.75152799999999</v>
      </c>
      <c r="S1465" s="9" t="s">
        <v>1510</v>
      </c>
      <c r="T1465" s="9">
        <v>1851.465158</v>
      </c>
      <c r="U1465" s="9">
        <v>79851.247260000004</v>
      </c>
      <c r="V1465" t="s">
        <v>935</v>
      </c>
    </row>
    <row r="1466" spans="1:22" x14ac:dyDescent="0.25">
      <c r="A1466" s="70" t="e">
        <f>VLOOKUP(B1466,'Lake Assessments'!$D$2:$E$52,2,0)</f>
        <v>#N/A</v>
      </c>
      <c r="B1466">
        <v>49013300</v>
      </c>
      <c r="C1466" t="s">
        <v>1881</v>
      </c>
      <c r="D1466" t="s">
        <v>878</v>
      </c>
      <c r="E1466" s="107">
        <v>41822</v>
      </c>
      <c r="F1466" s="9">
        <v>24</v>
      </c>
      <c r="G1466" s="9">
        <v>27.148510999999999</v>
      </c>
      <c r="H1466" s="9">
        <v>118.18181800000001</v>
      </c>
      <c r="I1466" s="9">
        <v>38.512813000000001</v>
      </c>
      <c r="J1466" s="9">
        <v>4</v>
      </c>
      <c r="K1466" s="9">
        <v>15</v>
      </c>
      <c r="L1466" s="9">
        <v>28</v>
      </c>
      <c r="M1466" s="9">
        <v>24.012497</v>
      </c>
      <c r="N1466" s="9">
        <v>31.937998</v>
      </c>
      <c r="O1466" s="9">
        <v>36.363636</v>
      </c>
      <c r="P1466" s="9">
        <v>154.545455</v>
      </c>
      <c r="Q1466" s="9">
        <v>18.873746000000001</v>
      </c>
      <c r="R1466" s="9">
        <v>58.108901000000003</v>
      </c>
      <c r="S1466" s="9" t="s">
        <v>1510</v>
      </c>
      <c r="T1466" s="9">
        <v>4426.7364079999998</v>
      </c>
      <c r="U1466" s="9">
        <v>740832.65853699995</v>
      </c>
      <c r="V1466" t="s">
        <v>935</v>
      </c>
    </row>
    <row r="1467" spans="1:22" x14ac:dyDescent="0.25">
      <c r="A1467" s="70" t="e">
        <f>VLOOKUP(B1467,'Lake Assessments'!$D$2:$E$52,2,0)</f>
        <v>#N/A</v>
      </c>
      <c r="B1467">
        <v>49013700</v>
      </c>
      <c r="C1467" t="s">
        <v>1882</v>
      </c>
      <c r="D1467" t="s">
        <v>878</v>
      </c>
      <c r="E1467" s="107">
        <v>41862</v>
      </c>
      <c r="F1467" s="9">
        <v>34</v>
      </c>
      <c r="G1467" s="9">
        <v>36.186200999999997</v>
      </c>
      <c r="H1467" s="9">
        <v>209.09090900000001</v>
      </c>
      <c r="I1467" s="9">
        <v>79.139611000000002</v>
      </c>
      <c r="J1467" s="9">
        <v>6</v>
      </c>
      <c r="K1467" s="9">
        <v>22</v>
      </c>
      <c r="L1467" s="9">
        <v>34</v>
      </c>
      <c r="M1467" s="9">
        <v>28.355695000000001</v>
      </c>
      <c r="N1467" s="9">
        <v>36.186200999999997</v>
      </c>
      <c r="O1467" s="9">
        <v>100</v>
      </c>
      <c r="P1467" s="9">
        <v>209.09090900000001</v>
      </c>
      <c r="Q1467" s="9">
        <v>44.671914999999998</v>
      </c>
      <c r="R1467" s="9">
        <v>79.139611000000002</v>
      </c>
      <c r="S1467" s="9" t="s">
        <v>1510</v>
      </c>
      <c r="T1467" s="9">
        <v>21118.094327999999</v>
      </c>
      <c r="U1467" s="9">
        <v>4709777.9864229998</v>
      </c>
      <c r="V1467" t="s">
        <v>935</v>
      </c>
    </row>
    <row r="1468" spans="1:22" x14ac:dyDescent="0.25">
      <c r="A1468" s="70" t="e">
        <f>VLOOKUP(B1468,'Lake Assessments'!$D$2:$E$52,2,0)</f>
        <v>#N/A</v>
      </c>
      <c r="B1468">
        <v>49012700</v>
      </c>
      <c r="C1468" t="s">
        <v>1883</v>
      </c>
      <c r="D1468" t="s">
        <v>878</v>
      </c>
      <c r="E1468" s="107">
        <v>41821</v>
      </c>
      <c r="F1468" s="9">
        <v>22</v>
      </c>
      <c r="G1468" s="9">
        <v>27.502891999999999</v>
      </c>
      <c r="H1468" s="9">
        <v>100</v>
      </c>
      <c r="I1468" s="9">
        <v>40.320880000000002</v>
      </c>
      <c r="J1468" s="9">
        <v>4</v>
      </c>
      <c r="K1468" s="9">
        <v>22</v>
      </c>
      <c r="L1468" s="9">
        <v>36</v>
      </c>
      <c r="M1468" s="9">
        <v>27.502891999999999</v>
      </c>
      <c r="N1468" s="9">
        <v>37.5</v>
      </c>
      <c r="O1468" s="9">
        <v>100</v>
      </c>
      <c r="P1468" s="9">
        <v>227.272727</v>
      </c>
      <c r="Q1468" s="9">
        <v>40.320880000000002</v>
      </c>
      <c r="R1468" s="9">
        <v>85.643563999999998</v>
      </c>
      <c r="S1468" s="9" t="s">
        <v>1510</v>
      </c>
      <c r="T1468" s="9">
        <v>16645.309290000001</v>
      </c>
      <c r="U1468" s="9">
        <v>5803282.7374029998</v>
      </c>
      <c r="V1468" t="s">
        <v>935</v>
      </c>
    </row>
    <row r="1469" spans="1:22" x14ac:dyDescent="0.25">
      <c r="A1469" s="70" t="e">
        <f>VLOOKUP(B1469,'Lake Assessments'!$D$2:$E$52,2,0)</f>
        <v>#N/A</v>
      </c>
      <c r="B1469">
        <v>11042900</v>
      </c>
      <c r="C1469" t="s">
        <v>953</v>
      </c>
      <c r="D1469" t="s">
        <v>878</v>
      </c>
      <c r="E1469" s="107">
        <v>39624</v>
      </c>
      <c r="F1469" s="9">
        <v>12</v>
      </c>
      <c r="G1469" s="9">
        <v>22.805336</v>
      </c>
      <c r="H1469" s="9">
        <v>100</v>
      </c>
      <c r="I1469" s="9">
        <v>62.895254999999999</v>
      </c>
      <c r="J1469" s="9">
        <v>1</v>
      </c>
      <c r="K1469" s="9">
        <v>12</v>
      </c>
      <c r="L1469" s="9">
        <v>12</v>
      </c>
      <c r="M1469" s="9">
        <v>22.805336</v>
      </c>
      <c r="N1469" s="9">
        <v>22.805336</v>
      </c>
      <c r="O1469" s="9">
        <v>100</v>
      </c>
      <c r="P1469" s="9">
        <v>100</v>
      </c>
      <c r="Q1469" s="9">
        <v>62.895254999999999</v>
      </c>
      <c r="R1469" s="9">
        <v>62.895254999999999</v>
      </c>
      <c r="S1469" s="9" t="s">
        <v>1510</v>
      </c>
      <c r="T1469" s="9">
        <v>917.77123099999994</v>
      </c>
      <c r="U1469" s="9">
        <v>56572.571957</v>
      </c>
      <c r="V1469" t="s">
        <v>935</v>
      </c>
    </row>
    <row r="1470" spans="1:22" x14ac:dyDescent="0.25">
      <c r="A1470" s="70" t="e">
        <f>VLOOKUP(B1470,'Lake Assessments'!$D$2:$E$52,2,0)</f>
        <v>#N/A</v>
      </c>
      <c r="B1470">
        <v>11042600</v>
      </c>
      <c r="C1470" t="s">
        <v>1884</v>
      </c>
      <c r="D1470" t="s">
        <v>878</v>
      </c>
      <c r="E1470" s="107">
        <v>40353</v>
      </c>
      <c r="F1470" s="9">
        <v>15</v>
      </c>
      <c r="G1470" s="9">
        <v>29.692872000000001</v>
      </c>
      <c r="H1470" s="9">
        <v>150</v>
      </c>
      <c r="I1470" s="9">
        <v>112.091945</v>
      </c>
      <c r="J1470" s="9">
        <v>1</v>
      </c>
      <c r="K1470" s="9">
        <v>15</v>
      </c>
      <c r="L1470" s="9">
        <v>15</v>
      </c>
      <c r="M1470" s="9">
        <v>29.692872000000001</v>
      </c>
      <c r="N1470" s="9">
        <v>29.692872000000001</v>
      </c>
      <c r="O1470" s="9">
        <v>150</v>
      </c>
      <c r="P1470" s="9">
        <v>150</v>
      </c>
      <c r="Q1470" s="9">
        <v>112.091945</v>
      </c>
      <c r="R1470" s="9">
        <v>112.091945</v>
      </c>
      <c r="S1470" s="9" t="s">
        <v>1510</v>
      </c>
      <c r="T1470" s="9">
        <v>1898.7322200000001</v>
      </c>
      <c r="U1470" s="9">
        <v>161344.23722800001</v>
      </c>
      <c r="V1470" t="s">
        <v>935</v>
      </c>
    </row>
    <row r="1471" spans="1:22" x14ac:dyDescent="0.25">
      <c r="A1471" s="70" t="e">
        <f>VLOOKUP(B1471,'Lake Assessments'!$D$2:$E$52,2,0)</f>
        <v>#N/A</v>
      </c>
      <c r="B1471">
        <v>11065900</v>
      </c>
      <c r="C1471" t="s">
        <v>1870</v>
      </c>
      <c r="D1471" t="s">
        <v>878</v>
      </c>
      <c r="E1471" s="107">
        <v>39625</v>
      </c>
      <c r="F1471" s="9">
        <v>13</v>
      </c>
      <c r="G1471" s="9">
        <v>24.406808999999999</v>
      </c>
      <c r="H1471" s="9">
        <v>116.666667</v>
      </c>
      <c r="I1471" s="9">
        <v>74.334346999999994</v>
      </c>
      <c r="J1471" s="9">
        <v>1</v>
      </c>
      <c r="K1471" s="9">
        <v>13</v>
      </c>
      <c r="L1471" s="9">
        <v>13</v>
      </c>
      <c r="M1471" s="9">
        <v>24.406808999999999</v>
      </c>
      <c r="N1471" s="9">
        <v>24.406808999999999</v>
      </c>
      <c r="O1471" s="9">
        <v>116.666667</v>
      </c>
      <c r="P1471" s="9">
        <v>116.666667</v>
      </c>
      <c r="Q1471" s="9">
        <v>74.334346999999994</v>
      </c>
      <c r="R1471" s="9">
        <v>74.334346999999994</v>
      </c>
      <c r="S1471" s="9" t="s">
        <v>1510</v>
      </c>
      <c r="T1471" s="9">
        <v>1043.0991449999999</v>
      </c>
      <c r="U1471" s="9">
        <v>46623.858354000004</v>
      </c>
      <c r="V1471" t="s">
        <v>935</v>
      </c>
    </row>
    <row r="1472" spans="1:22" x14ac:dyDescent="0.25">
      <c r="A1472" s="70" t="e">
        <f>VLOOKUP(B1472,'Lake Assessments'!$D$2:$E$52,2,0)</f>
        <v>#N/A</v>
      </c>
      <c r="B1472">
        <v>11042400</v>
      </c>
      <c r="C1472" t="s">
        <v>1306</v>
      </c>
      <c r="D1472" t="s">
        <v>878</v>
      </c>
      <c r="E1472" s="107">
        <v>38518</v>
      </c>
      <c r="F1472" s="9">
        <v>22</v>
      </c>
      <c r="G1472" s="9">
        <v>31.980107</v>
      </c>
      <c r="H1472" s="9">
        <v>266.66666700000002</v>
      </c>
      <c r="I1472" s="9">
        <v>128.429339</v>
      </c>
      <c r="J1472" s="9">
        <v>1</v>
      </c>
      <c r="K1472" s="9">
        <v>22</v>
      </c>
      <c r="L1472" s="9">
        <v>22</v>
      </c>
      <c r="M1472" s="9">
        <v>31.980107</v>
      </c>
      <c r="N1472" s="9">
        <v>31.980107</v>
      </c>
      <c r="O1472" s="9">
        <v>266.66666700000002</v>
      </c>
      <c r="P1472" s="9">
        <v>266.66666700000002</v>
      </c>
      <c r="Q1472" s="9">
        <v>128.429339</v>
      </c>
      <c r="R1472" s="9">
        <v>128.429339</v>
      </c>
      <c r="S1472" s="9" t="s">
        <v>1510</v>
      </c>
      <c r="T1472" s="9">
        <v>3573.760323</v>
      </c>
      <c r="U1472" s="9">
        <v>351512.58888400003</v>
      </c>
      <c r="V1472" t="s">
        <v>935</v>
      </c>
    </row>
    <row r="1473" spans="1:22" x14ac:dyDescent="0.25">
      <c r="A1473" s="70" t="e">
        <f>VLOOKUP(B1473,'Lake Assessments'!$D$2:$E$52,2,0)</f>
        <v>#N/A</v>
      </c>
      <c r="B1473">
        <v>77000500</v>
      </c>
      <c r="C1473" t="s">
        <v>1885</v>
      </c>
      <c r="D1473" t="s">
        <v>878</v>
      </c>
      <c r="E1473" s="107">
        <v>41527</v>
      </c>
      <c r="F1473" s="9">
        <v>14</v>
      </c>
      <c r="G1473" s="9">
        <v>24.053512000000001</v>
      </c>
      <c r="H1473" s="9">
        <v>100</v>
      </c>
      <c r="I1473" s="9">
        <v>44.900672999999998</v>
      </c>
      <c r="J1473" s="9">
        <v>1</v>
      </c>
      <c r="K1473" s="9">
        <v>14</v>
      </c>
      <c r="L1473" s="9">
        <v>14</v>
      </c>
      <c r="M1473" s="9">
        <v>24.053512000000001</v>
      </c>
      <c r="N1473" s="9">
        <v>24.053512000000001</v>
      </c>
      <c r="O1473" s="9">
        <v>100</v>
      </c>
      <c r="P1473" s="9">
        <v>100</v>
      </c>
      <c r="Q1473" s="9">
        <v>44.900672999999998</v>
      </c>
      <c r="R1473" s="9">
        <v>44.900672999999998</v>
      </c>
      <c r="S1473" s="9" t="s">
        <v>1510</v>
      </c>
      <c r="T1473" s="9">
        <v>2431.0872420000001</v>
      </c>
      <c r="U1473" s="9">
        <v>263942.95260700001</v>
      </c>
      <c r="V1473" t="s">
        <v>935</v>
      </c>
    </row>
    <row r="1474" spans="1:22" x14ac:dyDescent="0.25">
      <c r="A1474" s="70" t="e">
        <f>VLOOKUP(B1474,'Lake Assessments'!$D$2:$E$52,2,0)</f>
        <v>#N/A</v>
      </c>
      <c r="B1474">
        <v>49013600</v>
      </c>
      <c r="C1474" t="s">
        <v>1456</v>
      </c>
      <c r="D1474" t="s">
        <v>878</v>
      </c>
      <c r="E1474" s="107">
        <v>41828</v>
      </c>
      <c r="F1474" s="9">
        <v>17</v>
      </c>
      <c r="G1474" s="9">
        <v>24.011026999999999</v>
      </c>
      <c r="H1474" s="9">
        <v>54.545454999999997</v>
      </c>
      <c r="I1474" s="9">
        <v>22.505239</v>
      </c>
      <c r="J1474" s="9">
        <v>1</v>
      </c>
      <c r="K1474" s="9">
        <v>17</v>
      </c>
      <c r="L1474" s="9">
        <v>17</v>
      </c>
      <c r="M1474" s="9">
        <v>24.011026999999999</v>
      </c>
      <c r="N1474" s="9">
        <v>24.011026999999999</v>
      </c>
      <c r="O1474" s="9">
        <v>54.545454999999997</v>
      </c>
      <c r="P1474" s="9">
        <v>54.545454999999997</v>
      </c>
      <c r="Q1474" s="9">
        <v>22.505239</v>
      </c>
      <c r="R1474" s="9">
        <v>22.505239</v>
      </c>
      <c r="S1474" s="9" t="s">
        <v>1510</v>
      </c>
      <c r="T1474" s="9">
        <v>1707.27613</v>
      </c>
      <c r="U1474" s="9">
        <v>171239.09138</v>
      </c>
      <c r="V1474" t="s">
        <v>935</v>
      </c>
    </row>
    <row r="1475" spans="1:22" x14ac:dyDescent="0.25">
      <c r="A1475" s="70" t="e">
        <f>VLOOKUP(B1475,'Lake Assessments'!$D$2:$E$52,2,0)</f>
        <v>#N/A</v>
      </c>
      <c r="B1475">
        <v>11062400</v>
      </c>
      <c r="C1475" t="s">
        <v>1869</v>
      </c>
      <c r="D1475" t="s">
        <v>878</v>
      </c>
      <c r="E1475" s="107">
        <v>39623</v>
      </c>
      <c r="F1475" s="9">
        <v>11</v>
      </c>
      <c r="G1475" s="9">
        <v>21.105793999999999</v>
      </c>
      <c r="H1475" s="9">
        <v>0</v>
      </c>
      <c r="I1475" s="9">
        <v>7.6826230000000004</v>
      </c>
      <c r="J1475" s="9">
        <v>1</v>
      </c>
      <c r="K1475" s="9">
        <v>11</v>
      </c>
      <c r="L1475" s="9">
        <v>11</v>
      </c>
      <c r="M1475" s="9">
        <v>21.105793999999999</v>
      </c>
      <c r="N1475" s="9">
        <v>21.105793999999999</v>
      </c>
      <c r="O1475" s="9">
        <v>0</v>
      </c>
      <c r="P1475" s="9">
        <v>0</v>
      </c>
      <c r="Q1475" s="9">
        <v>7.6826230000000004</v>
      </c>
      <c r="R1475" s="9">
        <v>7.6826230000000004</v>
      </c>
      <c r="S1475" s="9" t="s">
        <v>1510</v>
      </c>
      <c r="T1475" s="9">
        <v>1343.229317</v>
      </c>
      <c r="U1475" s="9">
        <v>72288.505382999996</v>
      </c>
      <c r="V1475" t="s">
        <v>935</v>
      </c>
    </row>
    <row r="1476" spans="1:22" x14ac:dyDescent="0.25">
      <c r="A1476" s="70" t="e">
        <f>VLOOKUP(B1476,'Lake Assessments'!$D$2:$E$52,2,0)</f>
        <v>#N/A</v>
      </c>
      <c r="B1476">
        <v>49009500</v>
      </c>
      <c r="C1476" t="s">
        <v>120</v>
      </c>
      <c r="D1476" t="s">
        <v>878</v>
      </c>
      <c r="E1476" s="107">
        <v>41520</v>
      </c>
      <c r="F1476" s="9">
        <v>10</v>
      </c>
      <c r="G1476" s="9">
        <v>22.452171</v>
      </c>
      <c r="H1476" s="9">
        <v>-9.0909089999999999</v>
      </c>
      <c r="I1476" s="9">
        <v>26.135794000000001</v>
      </c>
      <c r="J1476" s="9">
        <v>1</v>
      </c>
      <c r="K1476" s="9">
        <v>10</v>
      </c>
      <c r="L1476" s="9">
        <v>10</v>
      </c>
      <c r="M1476" s="9">
        <v>22.452171</v>
      </c>
      <c r="N1476" s="9">
        <v>22.452171</v>
      </c>
      <c r="O1476" s="9">
        <v>-9.0909089999999999</v>
      </c>
      <c r="P1476" s="9">
        <v>-9.0909089999999999</v>
      </c>
      <c r="Q1476" s="9">
        <v>26.135794000000001</v>
      </c>
      <c r="R1476" s="9">
        <v>26.135794000000001</v>
      </c>
      <c r="S1476" s="9" t="s">
        <v>1059</v>
      </c>
      <c r="T1476" s="9">
        <v>2378.8068349999999</v>
      </c>
      <c r="U1476" s="9">
        <v>373468.76391600003</v>
      </c>
      <c r="V1476" t="s">
        <v>932</v>
      </c>
    </row>
    <row r="1477" spans="1:22" x14ac:dyDescent="0.25">
      <c r="A1477" s="70" t="e">
        <f>VLOOKUP(B1477,'Lake Assessments'!$D$2:$E$52,2,0)</f>
        <v>#N/A</v>
      </c>
      <c r="B1477">
        <v>11032100</v>
      </c>
      <c r="C1477" t="s">
        <v>411</v>
      </c>
      <c r="D1477" t="s">
        <v>878</v>
      </c>
      <c r="E1477" s="107">
        <v>38916</v>
      </c>
      <c r="F1477" s="9">
        <v>15</v>
      </c>
      <c r="G1477" s="9">
        <v>22.205105</v>
      </c>
      <c r="H1477" s="9">
        <v>114.285714</v>
      </c>
      <c r="I1477" s="9">
        <v>33.765689999999999</v>
      </c>
      <c r="J1477" s="9">
        <v>1</v>
      </c>
      <c r="K1477" s="9">
        <v>15</v>
      </c>
      <c r="L1477" s="9">
        <v>15</v>
      </c>
      <c r="M1477" s="9">
        <v>22.205105</v>
      </c>
      <c r="N1477" s="9">
        <v>22.205105</v>
      </c>
      <c r="O1477" s="9">
        <v>114.285714</v>
      </c>
      <c r="P1477" s="9">
        <v>114.285714</v>
      </c>
      <c r="Q1477" s="9">
        <v>33.765689999999999</v>
      </c>
      <c r="R1477" s="9">
        <v>33.765689999999999</v>
      </c>
      <c r="S1477" s="9" t="s">
        <v>1510</v>
      </c>
      <c r="T1477" s="9">
        <v>3192.495856</v>
      </c>
      <c r="U1477" s="9">
        <v>335476.23238900001</v>
      </c>
      <c r="V1477" t="s">
        <v>935</v>
      </c>
    </row>
    <row r="1478" spans="1:22" x14ac:dyDescent="0.25">
      <c r="A1478" s="70" t="e">
        <f>VLOOKUP(B1478,'Lake Assessments'!$D$2:$E$52,2,0)</f>
        <v>#N/A</v>
      </c>
      <c r="B1478">
        <v>49013500</v>
      </c>
      <c r="C1478" t="s">
        <v>1886</v>
      </c>
      <c r="D1478" t="s">
        <v>878</v>
      </c>
      <c r="E1478" s="107">
        <v>41828</v>
      </c>
      <c r="F1478" s="9">
        <v>18</v>
      </c>
      <c r="G1478" s="9">
        <v>26.162951</v>
      </c>
      <c r="H1478" s="9">
        <v>200</v>
      </c>
      <c r="I1478" s="9">
        <v>86.878220999999996</v>
      </c>
      <c r="J1478" s="9">
        <v>1</v>
      </c>
      <c r="K1478" s="9">
        <v>18</v>
      </c>
      <c r="L1478" s="9">
        <v>18</v>
      </c>
      <c r="M1478" s="9">
        <v>26.162951</v>
      </c>
      <c r="N1478" s="9">
        <v>26.162951</v>
      </c>
      <c r="O1478" s="9">
        <v>200</v>
      </c>
      <c r="P1478" s="9">
        <v>200</v>
      </c>
      <c r="Q1478" s="9">
        <v>86.878220999999996</v>
      </c>
      <c r="R1478" s="9">
        <v>86.878220999999996</v>
      </c>
      <c r="S1478" s="9" t="s">
        <v>1510</v>
      </c>
      <c r="T1478" s="9">
        <v>848.97965799999997</v>
      </c>
      <c r="U1478" s="9">
        <v>43191.951843000003</v>
      </c>
      <c r="V1478" t="s">
        <v>935</v>
      </c>
    </row>
    <row r="1479" spans="1:22" x14ac:dyDescent="0.25">
      <c r="A1479" s="70" t="e">
        <f>VLOOKUP(B1479,'Lake Assessments'!$D$2:$E$52,2,0)</f>
        <v>#N/A</v>
      </c>
      <c r="B1479">
        <v>49011800</v>
      </c>
      <c r="C1479" t="s">
        <v>1887</v>
      </c>
      <c r="D1479" t="s">
        <v>878</v>
      </c>
      <c r="E1479" s="107">
        <v>41820</v>
      </c>
      <c r="F1479" s="9">
        <v>28</v>
      </c>
      <c r="G1479" s="9">
        <v>31.749016000000001</v>
      </c>
      <c r="H1479" s="9">
        <v>154.545455</v>
      </c>
      <c r="I1479" s="9">
        <v>61.984774000000002</v>
      </c>
      <c r="J1479" s="9">
        <v>2</v>
      </c>
      <c r="K1479" s="9">
        <v>21</v>
      </c>
      <c r="L1479" s="9">
        <v>28</v>
      </c>
      <c r="M1479" s="9">
        <v>28.804762</v>
      </c>
      <c r="N1479" s="9">
        <v>31.749016000000001</v>
      </c>
      <c r="O1479" s="9">
        <v>90.909091000000004</v>
      </c>
      <c r="P1479" s="9">
        <v>154.545455</v>
      </c>
      <c r="Q1479" s="9">
        <v>42.597828999999997</v>
      </c>
      <c r="R1479" s="9">
        <v>61.984774000000002</v>
      </c>
      <c r="S1479" s="9" t="s">
        <v>1510</v>
      </c>
      <c r="T1479" s="9">
        <v>4951.0087299999996</v>
      </c>
      <c r="U1479" s="9">
        <v>469350.40324800002</v>
      </c>
      <c r="V1479" t="s">
        <v>935</v>
      </c>
    </row>
    <row r="1480" spans="1:22" x14ac:dyDescent="0.25">
      <c r="A1480" s="70" t="e">
        <f>VLOOKUP(B1480,'Lake Assessments'!$D$2:$E$52,2,0)</f>
        <v>#N/A</v>
      </c>
      <c r="B1480">
        <v>49008000</v>
      </c>
      <c r="C1480" t="s">
        <v>1888</v>
      </c>
      <c r="D1480" t="s">
        <v>878</v>
      </c>
      <c r="E1480" s="107">
        <v>40343</v>
      </c>
      <c r="F1480" s="9">
        <v>12</v>
      </c>
      <c r="G1480" s="9">
        <v>18.186533000000001</v>
      </c>
      <c r="H1480" s="9">
        <v>9.0909089999999999</v>
      </c>
      <c r="I1480" s="9">
        <v>-7.2115640000000001</v>
      </c>
      <c r="J1480" s="9">
        <v>2</v>
      </c>
      <c r="K1480" s="9">
        <v>12</v>
      </c>
      <c r="L1480" s="9">
        <v>16</v>
      </c>
      <c r="M1480" s="9">
        <v>18.186533000000001</v>
      </c>
      <c r="N1480" s="9">
        <v>22.5</v>
      </c>
      <c r="O1480" s="9">
        <v>9.0909089999999999</v>
      </c>
      <c r="P1480" s="9">
        <v>45.454545000000003</v>
      </c>
      <c r="Q1480" s="9">
        <v>-7.2115640000000001</v>
      </c>
      <c r="R1480" s="9">
        <v>11.386139</v>
      </c>
      <c r="S1480" s="9" t="s">
        <v>1510</v>
      </c>
      <c r="T1480" s="9">
        <v>17246.690799</v>
      </c>
      <c r="U1480" s="9">
        <v>2175037.7945770002</v>
      </c>
      <c r="V1480" t="s">
        <v>935</v>
      </c>
    </row>
    <row r="1481" spans="1:22" x14ac:dyDescent="0.25">
      <c r="A1481" s="70" t="e">
        <f>VLOOKUP(B1481,'Lake Assessments'!$D$2:$E$52,2,0)</f>
        <v>#N/A</v>
      </c>
      <c r="B1481">
        <v>11032000</v>
      </c>
      <c r="C1481" t="s">
        <v>1889</v>
      </c>
      <c r="D1481" t="s">
        <v>878</v>
      </c>
      <c r="E1481" s="107">
        <v>39616</v>
      </c>
      <c r="F1481" s="9">
        <v>19</v>
      </c>
      <c r="G1481" s="9">
        <v>26.153393999999999</v>
      </c>
      <c r="H1481" s="9">
        <v>72.727272999999997</v>
      </c>
      <c r="I1481" s="9">
        <v>33.435682</v>
      </c>
      <c r="J1481" s="9">
        <v>2</v>
      </c>
      <c r="K1481" s="9">
        <v>19</v>
      </c>
      <c r="L1481" s="9">
        <v>22</v>
      </c>
      <c r="M1481" s="9">
        <v>26.153393999999999</v>
      </c>
      <c r="N1481" s="9">
        <v>28.995297000000001</v>
      </c>
      <c r="O1481" s="9">
        <v>72.727272999999997</v>
      </c>
      <c r="P1481" s="9">
        <v>100</v>
      </c>
      <c r="Q1481" s="9">
        <v>33.435682</v>
      </c>
      <c r="R1481" s="9">
        <v>43.541075999999997</v>
      </c>
      <c r="S1481" s="9" t="s">
        <v>1510</v>
      </c>
      <c r="T1481" s="9">
        <v>3861.6831050000001</v>
      </c>
      <c r="U1481" s="9">
        <v>829661.61946399999</v>
      </c>
      <c r="V1481" t="s">
        <v>935</v>
      </c>
    </row>
    <row r="1482" spans="1:22" x14ac:dyDescent="0.25">
      <c r="A1482" s="70" t="e">
        <f>VLOOKUP(B1482,'Lake Assessments'!$D$2:$E$52,2,0)</f>
        <v>#N/A</v>
      </c>
      <c r="B1482">
        <v>11063000</v>
      </c>
      <c r="C1482" t="s">
        <v>1890</v>
      </c>
      <c r="D1482" t="s">
        <v>878</v>
      </c>
      <c r="E1482" s="107">
        <v>39981</v>
      </c>
      <c r="F1482" s="9">
        <v>7</v>
      </c>
      <c r="G1482" s="9">
        <v>16.252472000000001</v>
      </c>
      <c r="H1482" s="9">
        <v>16.666667</v>
      </c>
      <c r="I1482" s="9">
        <v>16.089088</v>
      </c>
      <c r="J1482" s="9">
        <v>1</v>
      </c>
      <c r="K1482" s="9">
        <v>7</v>
      </c>
      <c r="L1482" s="9">
        <v>7</v>
      </c>
      <c r="M1482" s="9">
        <v>16.252472000000001</v>
      </c>
      <c r="N1482" s="9">
        <v>16.252472000000001</v>
      </c>
      <c r="O1482" s="9">
        <v>16.666667</v>
      </c>
      <c r="P1482" s="9">
        <v>16.666667</v>
      </c>
      <c r="Q1482" s="9">
        <v>16.089088</v>
      </c>
      <c r="R1482" s="9">
        <v>16.089088</v>
      </c>
      <c r="S1482" s="9" t="s">
        <v>1510</v>
      </c>
      <c r="T1482" s="9">
        <v>674.84313799999995</v>
      </c>
      <c r="U1482" s="9">
        <v>19798.566182999999</v>
      </c>
      <c r="V1482" t="s">
        <v>935</v>
      </c>
    </row>
    <row r="1483" spans="1:22" x14ac:dyDescent="0.25">
      <c r="A1483" s="70" t="e">
        <f>VLOOKUP(B1483,'Lake Assessments'!$D$2:$E$52,2,0)</f>
        <v>#N/A</v>
      </c>
      <c r="B1483">
        <v>11033600</v>
      </c>
      <c r="C1483" t="s">
        <v>1891</v>
      </c>
      <c r="D1483" t="s">
        <v>878</v>
      </c>
      <c r="E1483" s="107">
        <v>39624</v>
      </c>
      <c r="F1483" s="9">
        <v>12</v>
      </c>
      <c r="G1483" s="9">
        <v>22.805336</v>
      </c>
      <c r="H1483" s="9">
        <v>100</v>
      </c>
      <c r="I1483" s="9">
        <v>62.895254999999999</v>
      </c>
      <c r="J1483" s="9">
        <v>1</v>
      </c>
      <c r="K1483" s="9">
        <v>12</v>
      </c>
      <c r="L1483" s="9">
        <v>12</v>
      </c>
      <c r="M1483" s="9">
        <v>22.805336</v>
      </c>
      <c r="N1483" s="9">
        <v>22.805336</v>
      </c>
      <c r="O1483" s="9">
        <v>100</v>
      </c>
      <c r="P1483" s="9">
        <v>100</v>
      </c>
      <c r="Q1483" s="9">
        <v>62.895254999999999</v>
      </c>
      <c r="R1483" s="9">
        <v>62.895254999999999</v>
      </c>
      <c r="S1483" s="9" t="s">
        <v>1510</v>
      </c>
      <c r="T1483" s="9">
        <v>1460.350848</v>
      </c>
      <c r="U1483" s="9">
        <v>140369.40886699999</v>
      </c>
      <c r="V1483" t="s">
        <v>935</v>
      </c>
    </row>
    <row r="1484" spans="1:22" x14ac:dyDescent="0.25">
      <c r="A1484" s="70" t="e">
        <f>VLOOKUP(B1484,'Lake Assessments'!$D$2:$E$52,2,0)</f>
        <v>#N/A</v>
      </c>
      <c r="B1484">
        <v>49005600</v>
      </c>
      <c r="C1484" t="s">
        <v>953</v>
      </c>
      <c r="D1484" t="s">
        <v>878</v>
      </c>
      <c r="E1484" s="107">
        <v>42233</v>
      </c>
      <c r="F1484" s="9">
        <v>17</v>
      </c>
      <c r="G1484" s="9">
        <v>25.223704999999999</v>
      </c>
      <c r="H1484" s="9">
        <v>54.545454999999997</v>
      </c>
      <c r="I1484" s="9">
        <v>24.869827000000001</v>
      </c>
      <c r="J1484" s="9">
        <v>4</v>
      </c>
      <c r="K1484" s="9">
        <v>17</v>
      </c>
      <c r="L1484" s="9">
        <v>20</v>
      </c>
      <c r="M1484" s="9">
        <v>25.223704999999999</v>
      </c>
      <c r="N1484" s="9">
        <v>27.577164</v>
      </c>
      <c r="O1484" s="9">
        <v>54.545454999999997</v>
      </c>
      <c r="P1484" s="9">
        <v>81.818181999999993</v>
      </c>
      <c r="Q1484" s="9">
        <v>24.869827000000001</v>
      </c>
      <c r="R1484" s="9">
        <v>40.699818999999998</v>
      </c>
      <c r="S1484" s="9" t="s">
        <v>1510</v>
      </c>
      <c r="T1484" s="9">
        <v>2662.1568069999998</v>
      </c>
      <c r="U1484" s="9">
        <v>514269.57563500002</v>
      </c>
      <c r="V1484" t="s">
        <v>935</v>
      </c>
    </row>
    <row r="1485" spans="1:22" x14ac:dyDescent="0.25">
      <c r="A1485" s="70" t="e">
        <f>VLOOKUP(B1485,'Lake Assessments'!$D$2:$E$52,2,0)</f>
        <v>#N/A</v>
      </c>
      <c r="B1485">
        <v>11032200</v>
      </c>
      <c r="C1485" t="s">
        <v>1892</v>
      </c>
      <c r="D1485" t="s">
        <v>878</v>
      </c>
      <c r="E1485" s="107">
        <v>39622</v>
      </c>
      <c r="F1485" s="9">
        <v>16</v>
      </c>
      <c r="G1485" s="9">
        <v>27.25</v>
      </c>
      <c r="H1485" s="9">
        <v>166.66666699999999</v>
      </c>
      <c r="I1485" s="9">
        <v>94.642857000000006</v>
      </c>
      <c r="J1485" s="9">
        <v>1</v>
      </c>
      <c r="K1485" s="9">
        <v>16</v>
      </c>
      <c r="L1485" s="9">
        <v>16</v>
      </c>
      <c r="M1485" s="9">
        <v>27.25</v>
      </c>
      <c r="N1485" s="9">
        <v>27.25</v>
      </c>
      <c r="O1485" s="9">
        <v>166.66666699999999</v>
      </c>
      <c r="P1485" s="9">
        <v>166.66666699999999</v>
      </c>
      <c r="Q1485" s="9">
        <v>94.642857000000006</v>
      </c>
      <c r="R1485" s="9">
        <v>94.642857000000006</v>
      </c>
      <c r="S1485" s="9" t="s">
        <v>1510</v>
      </c>
      <c r="T1485" s="9">
        <v>1915.991745</v>
      </c>
      <c r="U1485" s="9">
        <v>197116.02550799999</v>
      </c>
      <c r="V1485" t="s">
        <v>935</v>
      </c>
    </row>
    <row r="1486" spans="1:22" x14ac:dyDescent="0.25">
      <c r="A1486" s="70" t="e">
        <f>VLOOKUP(B1486,'Lake Assessments'!$D$2:$E$52,2,0)</f>
        <v>#N/A</v>
      </c>
      <c r="B1486">
        <v>49011000</v>
      </c>
      <c r="C1486" t="s">
        <v>1893</v>
      </c>
      <c r="D1486" t="s">
        <v>878</v>
      </c>
      <c r="E1486" s="107">
        <v>41829</v>
      </c>
      <c r="F1486" s="9">
        <v>11</v>
      </c>
      <c r="G1486" s="9">
        <v>21.708817</v>
      </c>
      <c r="H1486" s="9">
        <v>83.333332999999996</v>
      </c>
      <c r="I1486" s="9">
        <v>55.062976999999997</v>
      </c>
      <c r="J1486" s="9">
        <v>1</v>
      </c>
      <c r="K1486" s="9">
        <v>11</v>
      </c>
      <c r="L1486" s="9">
        <v>11</v>
      </c>
      <c r="M1486" s="9">
        <v>21.708817</v>
      </c>
      <c r="N1486" s="9">
        <v>21.708817</v>
      </c>
      <c r="O1486" s="9">
        <v>83.333332999999996</v>
      </c>
      <c r="P1486" s="9">
        <v>83.333332999999996</v>
      </c>
      <c r="Q1486" s="9">
        <v>55.062976999999997</v>
      </c>
      <c r="R1486" s="9">
        <v>55.062976999999997</v>
      </c>
      <c r="S1486" s="9" t="s">
        <v>1510</v>
      </c>
      <c r="T1486" s="9">
        <v>934.17256099999997</v>
      </c>
      <c r="U1486" s="9">
        <v>48728.619856999998</v>
      </c>
      <c r="V1486" t="s">
        <v>935</v>
      </c>
    </row>
    <row r="1487" spans="1:22" x14ac:dyDescent="0.25">
      <c r="A1487" s="70" t="e">
        <f>VLOOKUP(B1487,'Lake Assessments'!$D$2:$E$52,2,0)</f>
        <v>#N/A</v>
      </c>
      <c r="B1487">
        <v>49013100</v>
      </c>
      <c r="C1487" t="s">
        <v>953</v>
      </c>
      <c r="D1487" t="s">
        <v>878</v>
      </c>
      <c r="E1487" s="107">
        <v>41820</v>
      </c>
      <c r="F1487" s="9">
        <v>21</v>
      </c>
      <c r="G1487" s="9">
        <v>23.567532</v>
      </c>
      <c r="H1487" s="9">
        <v>90.909091000000004</v>
      </c>
      <c r="I1487" s="9">
        <v>20.242511</v>
      </c>
      <c r="J1487" s="9">
        <v>3</v>
      </c>
      <c r="K1487" s="9">
        <v>15</v>
      </c>
      <c r="L1487" s="9">
        <v>21</v>
      </c>
      <c r="M1487" s="9">
        <v>22.205105</v>
      </c>
      <c r="N1487" s="9">
        <v>24.012497</v>
      </c>
      <c r="O1487" s="9">
        <v>36.363636</v>
      </c>
      <c r="P1487" s="9">
        <v>90.909091000000004</v>
      </c>
      <c r="Q1487" s="9">
        <v>9.9262599999999992</v>
      </c>
      <c r="R1487" s="9">
        <v>20.242511</v>
      </c>
      <c r="S1487" s="9" t="s">
        <v>1510</v>
      </c>
      <c r="T1487" s="9">
        <v>2431.8846760000001</v>
      </c>
      <c r="U1487" s="9">
        <v>402622.86577899999</v>
      </c>
      <c r="V1487" t="s">
        <v>935</v>
      </c>
    </row>
    <row r="1488" spans="1:22" x14ac:dyDescent="0.25">
      <c r="A1488" s="70" t="e">
        <f>VLOOKUP(B1488,'Lake Assessments'!$D$2:$E$52,2,0)</f>
        <v>#N/A</v>
      </c>
      <c r="B1488">
        <v>11032400</v>
      </c>
      <c r="C1488" t="s">
        <v>930</v>
      </c>
      <c r="D1488" t="s">
        <v>878</v>
      </c>
      <c r="E1488" s="107">
        <v>39616</v>
      </c>
      <c r="F1488" s="9">
        <v>15</v>
      </c>
      <c r="G1488" s="9">
        <v>23.754297999999999</v>
      </c>
      <c r="H1488" s="9">
        <v>36.363636</v>
      </c>
      <c r="I1488" s="9">
        <v>21.195397</v>
      </c>
      <c r="J1488" s="9">
        <v>1</v>
      </c>
      <c r="K1488" s="9">
        <v>15</v>
      </c>
      <c r="L1488" s="9">
        <v>15</v>
      </c>
      <c r="M1488" s="9">
        <v>23.754297999999999</v>
      </c>
      <c r="N1488" s="9">
        <v>23.754297999999999</v>
      </c>
      <c r="O1488" s="9">
        <v>36.363636</v>
      </c>
      <c r="P1488" s="9">
        <v>36.363636</v>
      </c>
      <c r="Q1488" s="9">
        <v>21.195397</v>
      </c>
      <c r="R1488" s="9">
        <v>21.195397</v>
      </c>
      <c r="S1488" s="9" t="s">
        <v>1510</v>
      </c>
      <c r="T1488" s="9">
        <v>5488.59609</v>
      </c>
      <c r="U1488" s="9">
        <v>1056255.4655609999</v>
      </c>
      <c r="V1488" t="s">
        <v>935</v>
      </c>
    </row>
    <row r="1489" spans="1:22" x14ac:dyDescent="0.25">
      <c r="A1489" s="70" t="e">
        <f>VLOOKUP(B1489,'Lake Assessments'!$D$2:$E$52,2,0)</f>
        <v>#N/A</v>
      </c>
      <c r="B1489">
        <v>11032300</v>
      </c>
      <c r="C1489" t="s">
        <v>885</v>
      </c>
      <c r="D1489" t="s">
        <v>878</v>
      </c>
      <c r="E1489" s="107">
        <v>39981</v>
      </c>
      <c r="F1489" s="9">
        <v>25</v>
      </c>
      <c r="G1489" s="9">
        <v>30.8</v>
      </c>
      <c r="H1489" s="9">
        <v>127.272727</v>
      </c>
      <c r="I1489" s="9">
        <v>57.142856999999999</v>
      </c>
      <c r="J1489" s="9">
        <v>1</v>
      </c>
      <c r="K1489" s="9">
        <v>25</v>
      </c>
      <c r="L1489" s="9">
        <v>25</v>
      </c>
      <c r="M1489" s="9">
        <v>30.8</v>
      </c>
      <c r="N1489" s="9">
        <v>30.8</v>
      </c>
      <c r="O1489" s="9">
        <v>127.272727</v>
      </c>
      <c r="P1489" s="9">
        <v>127.272727</v>
      </c>
      <c r="Q1489" s="9">
        <v>57.142856999999999</v>
      </c>
      <c r="R1489" s="9">
        <v>57.142856999999999</v>
      </c>
      <c r="S1489" s="9" t="s">
        <v>1510</v>
      </c>
      <c r="T1489" s="9">
        <v>1606.655806</v>
      </c>
      <c r="U1489" s="9">
        <v>130964.420339</v>
      </c>
      <c r="V1489" t="s">
        <v>935</v>
      </c>
    </row>
    <row r="1490" spans="1:22" x14ac:dyDescent="0.25">
      <c r="A1490" s="70" t="e">
        <f>VLOOKUP(B1490,'Lake Assessments'!$D$2:$E$52,2,0)</f>
        <v>#N/A</v>
      </c>
      <c r="B1490">
        <v>11022100</v>
      </c>
      <c r="C1490" t="s">
        <v>1501</v>
      </c>
      <c r="D1490" t="s">
        <v>878</v>
      </c>
      <c r="E1490" s="107">
        <v>40345</v>
      </c>
      <c r="F1490" s="9">
        <v>27</v>
      </c>
      <c r="G1490" s="9">
        <v>30.792014000000002</v>
      </c>
      <c r="H1490" s="9">
        <v>350</v>
      </c>
      <c r="I1490" s="9">
        <v>119.94296</v>
      </c>
      <c r="J1490" s="9">
        <v>2</v>
      </c>
      <c r="K1490" s="9">
        <v>26</v>
      </c>
      <c r="L1490" s="9">
        <v>27</v>
      </c>
      <c r="M1490" s="9">
        <v>30.792014000000002</v>
      </c>
      <c r="N1490" s="9">
        <v>32.751395000000002</v>
      </c>
      <c r="O1490" s="9">
        <v>271.42857099999998</v>
      </c>
      <c r="P1490" s="9">
        <v>350</v>
      </c>
      <c r="Q1490" s="9">
        <v>97.297557999999995</v>
      </c>
      <c r="R1490" s="9">
        <v>119.94296</v>
      </c>
      <c r="S1490" s="9" t="s">
        <v>1510</v>
      </c>
      <c r="T1490" s="9">
        <v>2133.177443</v>
      </c>
      <c r="U1490" s="9">
        <v>121324.614394</v>
      </c>
      <c r="V1490" t="s">
        <v>935</v>
      </c>
    </row>
    <row r="1491" spans="1:22" x14ac:dyDescent="0.25">
      <c r="A1491" s="70" t="e">
        <f>VLOOKUP(B1491,'Lake Assessments'!$D$2:$E$52,2,0)</f>
        <v>#N/A</v>
      </c>
      <c r="B1491">
        <v>11078600</v>
      </c>
      <c r="C1491" t="s">
        <v>879</v>
      </c>
      <c r="D1491" t="s">
        <v>878</v>
      </c>
      <c r="E1491" s="107">
        <v>39983</v>
      </c>
      <c r="F1491" s="9">
        <v>19</v>
      </c>
      <c r="G1491" s="9">
        <v>24.547484000000001</v>
      </c>
      <c r="H1491" s="9">
        <v>72.727272999999997</v>
      </c>
      <c r="I1491" s="9">
        <v>25.242263000000001</v>
      </c>
      <c r="J1491" s="9">
        <v>1</v>
      </c>
      <c r="K1491" s="9">
        <v>19</v>
      </c>
      <c r="L1491" s="9">
        <v>19</v>
      </c>
      <c r="M1491" s="9">
        <v>24.547484000000001</v>
      </c>
      <c r="N1491" s="9">
        <v>24.547484000000001</v>
      </c>
      <c r="O1491" s="9">
        <v>72.727272999999997</v>
      </c>
      <c r="P1491" s="9">
        <v>72.727272999999997</v>
      </c>
      <c r="Q1491" s="9">
        <v>25.242263000000001</v>
      </c>
      <c r="R1491" s="9">
        <v>25.242263000000001</v>
      </c>
      <c r="S1491" s="9" t="s">
        <v>1510</v>
      </c>
      <c r="T1491" s="9">
        <v>1031.6721170000001</v>
      </c>
      <c r="U1491" s="9">
        <v>74869.860165999999</v>
      </c>
      <c r="V1491" t="s">
        <v>935</v>
      </c>
    </row>
    <row r="1492" spans="1:22" x14ac:dyDescent="0.25">
      <c r="A1492" s="70" t="e">
        <f>VLOOKUP(B1492,'Lake Assessments'!$D$2:$E$52,2,0)</f>
        <v>#N/A</v>
      </c>
      <c r="B1492">
        <v>11021400</v>
      </c>
      <c r="C1492" t="s">
        <v>1894</v>
      </c>
      <c r="D1492" t="s">
        <v>878</v>
      </c>
      <c r="E1492" s="107">
        <v>39617</v>
      </c>
      <c r="F1492" s="9">
        <v>26</v>
      </c>
      <c r="G1492" s="9">
        <v>35.300904000000003</v>
      </c>
      <c r="H1492" s="9">
        <v>333.33333299999998</v>
      </c>
      <c r="I1492" s="9">
        <v>152.149317</v>
      </c>
      <c r="J1492" s="9">
        <v>1</v>
      </c>
      <c r="K1492" s="9">
        <v>26</v>
      </c>
      <c r="L1492" s="9">
        <v>26</v>
      </c>
      <c r="M1492" s="9">
        <v>35.300904000000003</v>
      </c>
      <c r="N1492" s="9">
        <v>35.300904000000003</v>
      </c>
      <c r="O1492" s="9">
        <v>333.33333299999998</v>
      </c>
      <c r="P1492" s="9">
        <v>333.33333299999998</v>
      </c>
      <c r="Q1492" s="9">
        <v>152.149317</v>
      </c>
      <c r="R1492" s="9">
        <v>152.149317</v>
      </c>
      <c r="S1492" s="9" t="s">
        <v>1510</v>
      </c>
      <c r="T1492" s="9">
        <v>2704.874691</v>
      </c>
      <c r="U1492" s="9">
        <v>415475.41553400003</v>
      </c>
      <c r="V1492" t="s">
        <v>935</v>
      </c>
    </row>
    <row r="1493" spans="1:22" x14ac:dyDescent="0.25">
      <c r="A1493" s="70" t="e">
        <f>VLOOKUP(B1493,'Lake Assessments'!$D$2:$E$52,2,0)</f>
        <v>#N/A</v>
      </c>
      <c r="B1493">
        <v>11021800</v>
      </c>
      <c r="C1493" t="s">
        <v>1895</v>
      </c>
      <c r="D1493" t="s">
        <v>878</v>
      </c>
      <c r="E1493" s="107">
        <v>39980</v>
      </c>
      <c r="F1493" s="9">
        <v>23</v>
      </c>
      <c r="G1493" s="9">
        <v>25.021730000000002</v>
      </c>
      <c r="H1493" s="9">
        <v>109.090909</v>
      </c>
      <c r="I1493" s="9">
        <v>27.661885999999999</v>
      </c>
      <c r="J1493" s="9">
        <v>3</v>
      </c>
      <c r="K1493" s="9">
        <v>23</v>
      </c>
      <c r="L1493" s="9">
        <v>30</v>
      </c>
      <c r="M1493" s="9">
        <v>25.021730000000002</v>
      </c>
      <c r="N1493" s="9">
        <v>32.863352999999996</v>
      </c>
      <c r="O1493" s="9">
        <v>109.090909</v>
      </c>
      <c r="P1493" s="9">
        <v>172.727273</v>
      </c>
      <c r="Q1493" s="9">
        <v>27.661885999999999</v>
      </c>
      <c r="R1493" s="9">
        <v>62.689869000000002</v>
      </c>
      <c r="S1493" s="9" t="s">
        <v>1510</v>
      </c>
      <c r="T1493" s="9">
        <v>13891.741792000001</v>
      </c>
      <c r="U1493" s="9">
        <v>1707098.0852099999</v>
      </c>
      <c r="V1493" t="s">
        <v>935</v>
      </c>
    </row>
    <row r="1494" spans="1:22" x14ac:dyDescent="0.25">
      <c r="A1494" s="70" t="e">
        <f>VLOOKUP(B1494,'Lake Assessments'!$D$2:$E$52,2,0)</f>
        <v>#N/A</v>
      </c>
      <c r="B1494">
        <v>18015500</v>
      </c>
      <c r="C1494" t="s">
        <v>1896</v>
      </c>
      <c r="D1494" t="s">
        <v>878</v>
      </c>
      <c r="E1494" s="107">
        <v>39293</v>
      </c>
      <c r="F1494" s="9">
        <v>20</v>
      </c>
      <c r="G1494" s="9">
        <v>27.280028999999999</v>
      </c>
      <c r="H1494" s="9">
        <v>81.818181999999993</v>
      </c>
      <c r="I1494" s="9">
        <v>70.500183000000007</v>
      </c>
      <c r="J1494" s="9">
        <v>4</v>
      </c>
      <c r="K1494" s="9">
        <v>20</v>
      </c>
      <c r="L1494" s="9">
        <v>23</v>
      </c>
      <c r="M1494" s="9">
        <v>26.609209</v>
      </c>
      <c r="N1494" s="9">
        <v>27.732417000000002</v>
      </c>
      <c r="O1494" s="9">
        <v>81.818181999999993</v>
      </c>
      <c r="P1494" s="9">
        <v>109.090909</v>
      </c>
      <c r="Q1494" s="9">
        <v>31.728757000000002</v>
      </c>
      <c r="R1494" s="9">
        <v>70.500183000000007</v>
      </c>
      <c r="S1494" s="9" t="s">
        <v>1510</v>
      </c>
      <c r="T1494" s="9">
        <v>6222.658512</v>
      </c>
      <c r="U1494" s="9">
        <v>1531519.363133</v>
      </c>
      <c r="V1494" t="s">
        <v>935</v>
      </c>
    </row>
    <row r="1495" spans="1:22" x14ac:dyDescent="0.25">
      <c r="A1495" s="70" t="e">
        <f>VLOOKUP(B1495,'Lake Assessments'!$D$2:$E$52,2,0)</f>
        <v>#N/A</v>
      </c>
      <c r="B1495">
        <v>18038700</v>
      </c>
      <c r="C1495" t="s">
        <v>1897</v>
      </c>
      <c r="D1495" t="s">
        <v>878</v>
      </c>
      <c r="E1495" s="107">
        <v>37816</v>
      </c>
      <c r="F1495" s="9">
        <v>27</v>
      </c>
      <c r="G1495" s="9">
        <v>31.369364999999998</v>
      </c>
      <c r="H1495" s="9">
        <v>285.71428600000002</v>
      </c>
      <c r="I1495" s="9">
        <v>88.972076000000001</v>
      </c>
      <c r="J1495" s="9">
        <v>2</v>
      </c>
      <c r="K1495" s="9">
        <v>12</v>
      </c>
      <c r="L1495" s="9">
        <v>27</v>
      </c>
      <c r="M1495" s="9">
        <v>19.629909000000001</v>
      </c>
      <c r="N1495" s="9">
        <v>31.369364999999998</v>
      </c>
      <c r="O1495" s="9">
        <v>100</v>
      </c>
      <c r="P1495" s="9">
        <v>285.71428600000002</v>
      </c>
      <c r="Q1495" s="9">
        <v>40.213636999999999</v>
      </c>
      <c r="R1495" s="9">
        <v>88.972076000000001</v>
      </c>
      <c r="S1495" s="9" t="s">
        <v>1510</v>
      </c>
      <c r="T1495" s="9">
        <v>10392.046249000001</v>
      </c>
      <c r="U1495" s="9">
        <v>1192768.1954320001</v>
      </c>
      <c r="V1495" t="s">
        <v>935</v>
      </c>
    </row>
    <row r="1496" spans="1:22" x14ac:dyDescent="0.25">
      <c r="A1496" s="70" t="e">
        <f>VLOOKUP(B1496,'Lake Assessments'!$D$2:$E$52,2,0)</f>
        <v>#N/A</v>
      </c>
      <c r="B1496">
        <v>18014800</v>
      </c>
      <c r="C1496" t="s">
        <v>1403</v>
      </c>
      <c r="D1496" t="s">
        <v>878</v>
      </c>
      <c r="E1496" s="107">
        <v>37505</v>
      </c>
      <c r="F1496" s="9">
        <v>31</v>
      </c>
      <c r="G1496" s="9">
        <v>30.532900999999999</v>
      </c>
      <c r="H1496" s="9">
        <v>416.66666700000002</v>
      </c>
      <c r="I1496" s="9">
        <v>118.092152</v>
      </c>
      <c r="J1496" s="9">
        <v>1</v>
      </c>
      <c r="K1496" s="9">
        <v>31</v>
      </c>
      <c r="L1496" s="9">
        <v>31</v>
      </c>
      <c r="M1496" s="9">
        <v>30.532900999999999</v>
      </c>
      <c r="N1496" s="9">
        <v>30.532900999999999</v>
      </c>
      <c r="O1496" s="9">
        <v>416.66666700000002</v>
      </c>
      <c r="P1496" s="9">
        <v>416.66666700000002</v>
      </c>
      <c r="Q1496" s="9">
        <v>118.092152</v>
      </c>
      <c r="R1496" s="9">
        <v>118.092152</v>
      </c>
      <c r="S1496" s="9" t="s">
        <v>1510</v>
      </c>
      <c r="T1496" s="9">
        <v>2336.3298439999999</v>
      </c>
      <c r="U1496" s="9">
        <v>202879.66806500001</v>
      </c>
      <c r="V1496" t="s">
        <v>935</v>
      </c>
    </row>
    <row r="1497" spans="1:22" x14ac:dyDescent="0.25">
      <c r="A1497" s="70" t="e">
        <f>VLOOKUP(B1497,'Lake Assessments'!$D$2:$E$52,2,0)</f>
        <v>#N/A</v>
      </c>
      <c r="B1497">
        <v>18016100</v>
      </c>
      <c r="C1497" t="s">
        <v>1898</v>
      </c>
      <c r="D1497" t="s">
        <v>878</v>
      </c>
      <c r="E1497" s="107">
        <v>42234</v>
      </c>
      <c r="F1497" s="9">
        <v>31</v>
      </c>
      <c r="G1497" s="9">
        <v>32.149349000000001</v>
      </c>
      <c r="H1497" s="9">
        <v>181.81818200000001</v>
      </c>
      <c r="I1497" s="9">
        <v>59.155192999999997</v>
      </c>
      <c r="J1497" s="9">
        <v>3</v>
      </c>
      <c r="K1497" s="9">
        <v>18</v>
      </c>
      <c r="L1497" s="9">
        <v>31</v>
      </c>
      <c r="M1497" s="9">
        <v>24.984439999999999</v>
      </c>
      <c r="N1497" s="9">
        <v>32.149349000000001</v>
      </c>
      <c r="O1497" s="9">
        <v>63.636364</v>
      </c>
      <c r="P1497" s="9">
        <v>181.81818200000001</v>
      </c>
      <c r="Q1497" s="9">
        <v>23.685345000000002</v>
      </c>
      <c r="R1497" s="9">
        <v>59.155192999999997</v>
      </c>
      <c r="S1497" s="9" t="s">
        <v>1510</v>
      </c>
      <c r="T1497" s="9">
        <v>3677.564914</v>
      </c>
      <c r="U1497" s="9">
        <v>749926.28851700004</v>
      </c>
      <c r="V1497" t="s">
        <v>935</v>
      </c>
    </row>
    <row r="1498" spans="1:22" x14ac:dyDescent="0.25">
      <c r="A1498" s="70" t="e">
        <f>VLOOKUP(B1498,'Lake Assessments'!$D$2:$E$52,2,0)</f>
        <v>#N/A</v>
      </c>
      <c r="B1498">
        <v>18040400</v>
      </c>
      <c r="C1498" t="s">
        <v>1114</v>
      </c>
      <c r="D1498" t="s">
        <v>878</v>
      </c>
      <c r="E1498" s="107">
        <v>35639</v>
      </c>
      <c r="F1498" s="9">
        <v>20</v>
      </c>
      <c r="G1498" s="9">
        <v>26.385601999999999</v>
      </c>
      <c r="H1498" s="9">
        <v>81.818181999999993</v>
      </c>
      <c r="I1498" s="9">
        <v>30.621793</v>
      </c>
      <c r="J1498" s="9">
        <v>1</v>
      </c>
      <c r="K1498" s="9">
        <v>20</v>
      </c>
      <c r="L1498" s="9">
        <v>20</v>
      </c>
      <c r="M1498" s="9">
        <v>26.385601999999999</v>
      </c>
      <c r="N1498" s="9">
        <v>26.385601999999999</v>
      </c>
      <c r="O1498" s="9">
        <v>81.818181999999993</v>
      </c>
      <c r="P1498" s="9">
        <v>81.818181999999993</v>
      </c>
      <c r="Q1498" s="9">
        <v>30.621793</v>
      </c>
      <c r="R1498" s="9">
        <v>30.621793</v>
      </c>
      <c r="S1498" s="9" t="s">
        <v>1510</v>
      </c>
      <c r="T1498" s="9">
        <v>14589.135552</v>
      </c>
      <c r="U1498" s="9">
        <v>1797783.150987</v>
      </c>
      <c r="V1498" t="s">
        <v>935</v>
      </c>
    </row>
    <row r="1499" spans="1:22" x14ac:dyDescent="0.25">
      <c r="A1499" s="70" t="e">
        <f>VLOOKUP(B1499,'Lake Assessments'!$D$2:$E$52,2,0)</f>
        <v>#N/A</v>
      </c>
      <c r="B1499">
        <v>18040300</v>
      </c>
      <c r="C1499" t="s">
        <v>1899</v>
      </c>
      <c r="D1499" t="s">
        <v>878</v>
      </c>
      <c r="E1499" s="107">
        <v>41116</v>
      </c>
      <c r="F1499" s="9">
        <v>28</v>
      </c>
      <c r="G1499" s="9">
        <v>33.071891000000001</v>
      </c>
      <c r="H1499" s="9">
        <v>154.545455</v>
      </c>
      <c r="I1499" s="9">
        <v>63.722234999999998</v>
      </c>
      <c r="J1499" s="9">
        <v>5</v>
      </c>
      <c r="K1499" s="9">
        <v>22</v>
      </c>
      <c r="L1499" s="9">
        <v>32</v>
      </c>
      <c r="M1499" s="9">
        <v>28.782097</v>
      </c>
      <c r="N1499" s="9">
        <v>36.592776000000001</v>
      </c>
      <c r="O1499" s="9">
        <v>100</v>
      </c>
      <c r="P1499" s="9">
        <v>190.90909099999999</v>
      </c>
      <c r="Q1499" s="9">
        <v>42.485627000000001</v>
      </c>
      <c r="R1499" s="9">
        <v>81.152355999999997</v>
      </c>
      <c r="S1499" s="9" t="s">
        <v>1510</v>
      </c>
      <c r="T1499" s="9">
        <v>6216.3298130000003</v>
      </c>
      <c r="U1499" s="9">
        <v>2266147.2778480002</v>
      </c>
      <c r="V1499" t="s">
        <v>935</v>
      </c>
    </row>
    <row r="1500" spans="1:22" x14ac:dyDescent="0.25">
      <c r="A1500" s="70" t="e">
        <f>VLOOKUP(B1500,'Lake Assessments'!$D$2:$E$52,2,0)</f>
        <v>#N/A</v>
      </c>
      <c r="B1500">
        <v>18037300</v>
      </c>
      <c r="C1500" t="s">
        <v>953</v>
      </c>
      <c r="D1500" t="s">
        <v>878</v>
      </c>
      <c r="E1500" s="107">
        <v>38889</v>
      </c>
      <c r="F1500" s="9">
        <v>27</v>
      </c>
      <c r="G1500" s="9">
        <v>32.139164999999998</v>
      </c>
      <c r="H1500" s="9">
        <v>145.454545</v>
      </c>
      <c r="I1500" s="9">
        <v>59.104776999999999</v>
      </c>
      <c r="J1500" s="9">
        <v>2</v>
      </c>
      <c r="K1500" s="9">
        <v>25</v>
      </c>
      <c r="L1500" s="9">
        <v>27</v>
      </c>
      <c r="M1500" s="9">
        <v>30.2</v>
      </c>
      <c r="N1500" s="9">
        <v>32.139164999999998</v>
      </c>
      <c r="O1500" s="9">
        <v>127.272727</v>
      </c>
      <c r="P1500" s="9">
        <v>145.454545</v>
      </c>
      <c r="Q1500" s="9">
        <v>49.504950000000001</v>
      </c>
      <c r="R1500" s="9">
        <v>59.104776999999999</v>
      </c>
      <c r="S1500" s="9" t="s">
        <v>1510</v>
      </c>
      <c r="T1500" s="9">
        <v>10629.985139</v>
      </c>
      <c r="U1500" s="9">
        <v>6677776.76669</v>
      </c>
      <c r="V1500" t="s">
        <v>935</v>
      </c>
    </row>
    <row r="1501" spans="1:22" x14ac:dyDescent="0.25">
      <c r="A1501" s="70" t="e">
        <f>VLOOKUP(B1501,'Lake Assessments'!$D$2:$E$52,2,0)</f>
        <v>#N/A</v>
      </c>
      <c r="B1501">
        <v>11030300</v>
      </c>
      <c r="C1501" t="s">
        <v>879</v>
      </c>
      <c r="D1501" t="s">
        <v>941</v>
      </c>
      <c r="E1501" s="107">
        <v>39616</v>
      </c>
      <c r="F1501" s="9">
        <v>28</v>
      </c>
      <c r="G1501" s="9">
        <v>33.071891000000001</v>
      </c>
      <c r="H1501" s="9">
        <v>366.66666700000002</v>
      </c>
      <c r="I1501" s="9">
        <v>136.22779600000001</v>
      </c>
      <c r="J1501" s="9">
        <v>1</v>
      </c>
      <c r="K1501" s="9">
        <v>28</v>
      </c>
      <c r="L1501" s="9">
        <v>28</v>
      </c>
      <c r="M1501" s="9">
        <v>33.071891000000001</v>
      </c>
      <c r="N1501" s="9">
        <v>33.071891000000001</v>
      </c>
      <c r="O1501" s="9">
        <v>366.66666700000002</v>
      </c>
      <c r="P1501" s="9">
        <v>366.66666700000002</v>
      </c>
      <c r="Q1501" s="9">
        <v>136.22779600000001</v>
      </c>
      <c r="R1501" s="9">
        <v>136.22779600000001</v>
      </c>
      <c r="S1501" s="9" t="s">
        <v>1510</v>
      </c>
      <c r="T1501" s="9">
        <v>2535.0770349999998</v>
      </c>
      <c r="U1501" s="9">
        <v>210856.90446200001</v>
      </c>
      <c r="V1501" t="s">
        <v>935</v>
      </c>
    </row>
    <row r="1502" spans="1:22" x14ac:dyDescent="0.25">
      <c r="A1502" s="70" t="e">
        <f>VLOOKUP(B1502,'Lake Assessments'!$D$2:$E$52,2,0)</f>
        <v>#N/A</v>
      </c>
      <c r="B1502">
        <v>18038100</v>
      </c>
      <c r="C1502" t="s">
        <v>1531</v>
      </c>
      <c r="D1502" t="s">
        <v>878</v>
      </c>
      <c r="E1502" s="107">
        <v>38559</v>
      </c>
      <c r="F1502" s="9">
        <v>12</v>
      </c>
      <c r="G1502" s="9">
        <v>22.516660000000002</v>
      </c>
      <c r="H1502" s="9">
        <v>71.428571000000005</v>
      </c>
      <c r="I1502" s="9">
        <v>35.642533</v>
      </c>
      <c r="J1502" s="9">
        <v>2</v>
      </c>
      <c r="K1502" s="9">
        <v>12</v>
      </c>
      <c r="L1502" s="9">
        <v>20</v>
      </c>
      <c r="M1502" s="9">
        <v>22.516660000000002</v>
      </c>
      <c r="N1502" s="9">
        <v>29.963311000000001</v>
      </c>
      <c r="O1502" s="9">
        <v>71.428571000000005</v>
      </c>
      <c r="P1502" s="9">
        <v>233.33333300000001</v>
      </c>
      <c r="Q1502" s="9">
        <v>35.642533</v>
      </c>
      <c r="R1502" s="9">
        <v>114.02364900000001</v>
      </c>
      <c r="S1502" s="9" t="s">
        <v>1510</v>
      </c>
      <c r="T1502" s="9">
        <v>2414.0107379999999</v>
      </c>
      <c r="U1502" s="9">
        <v>191100.02752</v>
      </c>
      <c r="V1502" t="s">
        <v>935</v>
      </c>
    </row>
    <row r="1503" spans="1:22" x14ac:dyDescent="0.25">
      <c r="A1503" s="70" t="e">
        <f>VLOOKUP(B1503,'Lake Assessments'!$D$2:$E$52,2,0)</f>
        <v>#N/A</v>
      </c>
      <c r="B1503">
        <v>18038200</v>
      </c>
      <c r="C1503" t="s">
        <v>1900</v>
      </c>
      <c r="D1503" t="s">
        <v>878</v>
      </c>
      <c r="E1503" s="107">
        <v>41102</v>
      </c>
      <c r="F1503" s="9">
        <v>12</v>
      </c>
      <c r="G1503" s="9">
        <v>21.650635000000001</v>
      </c>
      <c r="H1503" s="9">
        <v>71.428571000000005</v>
      </c>
      <c r="I1503" s="9">
        <v>30.425512999999999</v>
      </c>
      <c r="J1503" s="9">
        <v>1</v>
      </c>
      <c r="K1503" s="9">
        <v>12</v>
      </c>
      <c r="L1503" s="9">
        <v>12</v>
      </c>
      <c r="M1503" s="9">
        <v>21.650635000000001</v>
      </c>
      <c r="N1503" s="9">
        <v>21.650635000000001</v>
      </c>
      <c r="O1503" s="9">
        <v>71.428571000000005</v>
      </c>
      <c r="P1503" s="9">
        <v>71.428571000000005</v>
      </c>
      <c r="Q1503" s="9">
        <v>30.425512999999999</v>
      </c>
      <c r="R1503" s="9">
        <v>30.425512999999999</v>
      </c>
      <c r="S1503" s="9" t="s">
        <v>1510</v>
      </c>
      <c r="T1503" s="9">
        <v>3075.4374809999999</v>
      </c>
      <c r="U1503" s="9">
        <v>230810.61919699999</v>
      </c>
      <c r="V1503" t="s">
        <v>935</v>
      </c>
    </row>
    <row r="1504" spans="1:22" x14ac:dyDescent="0.25">
      <c r="A1504" s="70" t="e">
        <f>VLOOKUP(B1504,'Lake Assessments'!$D$2:$E$52,2,0)</f>
        <v>#N/A</v>
      </c>
      <c r="B1504">
        <v>18074900</v>
      </c>
      <c r="C1504" t="s">
        <v>1901</v>
      </c>
      <c r="D1504" t="s">
        <v>878</v>
      </c>
      <c r="E1504" s="107">
        <v>35293</v>
      </c>
      <c r="F1504" s="9">
        <v>22</v>
      </c>
      <c r="G1504" s="9">
        <v>27.289691999999999</v>
      </c>
      <c r="H1504" s="9">
        <v>266.66666700000002</v>
      </c>
      <c r="I1504" s="9">
        <v>94.926368999999994</v>
      </c>
      <c r="J1504" s="9">
        <v>1</v>
      </c>
      <c r="K1504" s="9">
        <v>22</v>
      </c>
      <c r="L1504" s="9">
        <v>22</v>
      </c>
      <c r="M1504" s="9">
        <v>27.289691999999999</v>
      </c>
      <c r="N1504" s="9">
        <v>27.289691999999999</v>
      </c>
      <c r="O1504" s="9">
        <v>266.66666700000002</v>
      </c>
      <c r="P1504" s="9">
        <v>266.66666700000002</v>
      </c>
      <c r="Q1504" s="9">
        <v>94.926368999999994</v>
      </c>
      <c r="R1504" s="9">
        <v>94.926368999999994</v>
      </c>
      <c r="S1504" s="9" t="s">
        <v>1510</v>
      </c>
      <c r="T1504" s="9">
        <v>499.83700499999998</v>
      </c>
      <c r="U1504" s="9">
        <v>17367.59707</v>
      </c>
      <c r="V1504" t="s">
        <v>935</v>
      </c>
    </row>
    <row r="1505" spans="1:22" x14ac:dyDescent="0.25">
      <c r="A1505" s="70" t="e">
        <f>VLOOKUP(B1505,'Lake Assessments'!$D$2:$E$52,2,0)</f>
        <v>#N/A</v>
      </c>
      <c r="B1505">
        <v>11020900</v>
      </c>
      <c r="C1505" t="s">
        <v>1902</v>
      </c>
      <c r="D1505" t="s">
        <v>878</v>
      </c>
      <c r="E1505" s="107">
        <v>39622</v>
      </c>
      <c r="F1505" s="9">
        <v>22</v>
      </c>
      <c r="G1505" s="9">
        <v>26.436889000000001</v>
      </c>
      <c r="H1505" s="9">
        <v>100</v>
      </c>
      <c r="I1505" s="9">
        <v>34.882086000000001</v>
      </c>
      <c r="J1505" s="9">
        <v>2</v>
      </c>
      <c r="K1505" s="9">
        <v>17</v>
      </c>
      <c r="L1505" s="9">
        <v>22</v>
      </c>
      <c r="M1505" s="9">
        <v>23.768491000000001</v>
      </c>
      <c r="N1505" s="9">
        <v>26.436889000000001</v>
      </c>
      <c r="O1505" s="9">
        <v>54.545454999999997</v>
      </c>
      <c r="P1505" s="9">
        <v>100</v>
      </c>
      <c r="Q1505" s="9">
        <v>17.665797999999999</v>
      </c>
      <c r="R1505" s="9">
        <v>34.882086000000001</v>
      </c>
      <c r="S1505" s="9" t="s">
        <v>1510</v>
      </c>
      <c r="T1505" s="9">
        <v>4127.2967360000002</v>
      </c>
      <c r="U1505" s="9">
        <v>424889.65179099998</v>
      </c>
      <c r="V1505" t="s">
        <v>935</v>
      </c>
    </row>
    <row r="1506" spans="1:22" x14ac:dyDescent="0.25">
      <c r="A1506" s="70" t="e">
        <f>VLOOKUP(B1506,'Lake Assessments'!$D$2:$E$52,2,0)</f>
        <v>#N/A</v>
      </c>
      <c r="B1506">
        <v>18037900</v>
      </c>
      <c r="C1506" t="s">
        <v>1903</v>
      </c>
      <c r="D1506" t="s">
        <v>878</v>
      </c>
      <c r="E1506" s="107">
        <v>36752</v>
      </c>
      <c r="F1506" s="9">
        <v>24</v>
      </c>
      <c r="G1506" s="9">
        <v>28.781504000000002</v>
      </c>
      <c r="H1506" s="9">
        <v>118.18181800000001</v>
      </c>
      <c r="I1506" s="9">
        <v>42.482695</v>
      </c>
      <c r="J1506" s="9">
        <v>1</v>
      </c>
      <c r="K1506" s="9">
        <v>24</v>
      </c>
      <c r="L1506" s="9">
        <v>24</v>
      </c>
      <c r="M1506" s="9">
        <v>28.781504000000002</v>
      </c>
      <c r="N1506" s="9">
        <v>28.781504000000002</v>
      </c>
      <c r="O1506" s="9">
        <v>118.18181800000001</v>
      </c>
      <c r="P1506" s="9">
        <v>118.18181800000001</v>
      </c>
      <c r="Q1506" s="9">
        <v>42.482695</v>
      </c>
      <c r="R1506" s="9">
        <v>42.482695</v>
      </c>
      <c r="S1506" s="9" t="s">
        <v>1510</v>
      </c>
      <c r="T1506" s="9">
        <v>5433.2856320000001</v>
      </c>
      <c r="U1506" s="9">
        <v>1672282.665112</v>
      </c>
      <c r="V1506" t="s">
        <v>935</v>
      </c>
    </row>
    <row r="1507" spans="1:22" x14ac:dyDescent="0.25">
      <c r="A1507" s="70" t="e">
        <f>VLOOKUP(B1507,'Lake Assessments'!$D$2:$E$52,2,0)</f>
        <v>#N/A</v>
      </c>
      <c r="B1507">
        <v>49003600</v>
      </c>
      <c r="C1507" t="s">
        <v>1904</v>
      </c>
      <c r="D1507" t="s">
        <v>878</v>
      </c>
      <c r="E1507" s="107">
        <v>35226</v>
      </c>
      <c r="F1507" s="9">
        <v>26</v>
      </c>
      <c r="G1507" s="9">
        <v>30.790233000000001</v>
      </c>
      <c r="H1507" s="9">
        <v>136.36363600000001</v>
      </c>
      <c r="I1507" s="9">
        <v>52.426896999999997</v>
      </c>
      <c r="J1507" s="9">
        <v>1</v>
      </c>
      <c r="K1507" s="9">
        <v>26</v>
      </c>
      <c r="L1507" s="9">
        <v>26</v>
      </c>
      <c r="M1507" s="9">
        <v>30.790233000000001</v>
      </c>
      <c r="N1507" s="9">
        <v>30.790233000000001</v>
      </c>
      <c r="O1507" s="9">
        <v>136.36363600000001</v>
      </c>
      <c r="P1507" s="9">
        <v>136.36363600000001</v>
      </c>
      <c r="Q1507" s="9">
        <v>52.426896999999997</v>
      </c>
      <c r="R1507" s="9">
        <v>52.426896999999997</v>
      </c>
      <c r="S1507" s="9" t="s">
        <v>1510</v>
      </c>
      <c r="T1507" s="9">
        <v>8924.9954280000002</v>
      </c>
      <c r="U1507" s="9">
        <v>1301016.8293369999</v>
      </c>
      <c r="V1507" t="s">
        <v>935</v>
      </c>
    </row>
    <row r="1508" spans="1:22" x14ac:dyDescent="0.25">
      <c r="A1508" s="70" t="e">
        <f>VLOOKUP(B1508,'Lake Assessments'!$D$2:$E$52,2,0)</f>
        <v>#N/A</v>
      </c>
      <c r="B1508">
        <v>49003500</v>
      </c>
      <c r="C1508" t="s">
        <v>1905</v>
      </c>
      <c r="D1508" t="s">
        <v>878</v>
      </c>
      <c r="E1508" s="107">
        <v>41829</v>
      </c>
      <c r="F1508" s="9">
        <v>12</v>
      </c>
      <c r="G1508" s="9">
        <v>20.207259000000001</v>
      </c>
      <c r="H1508" s="9">
        <v>-7.6923079999999997</v>
      </c>
      <c r="I1508" s="9">
        <v>8.0602110000000007</v>
      </c>
      <c r="J1508" s="9">
        <v>3</v>
      </c>
      <c r="K1508" s="9">
        <v>12</v>
      </c>
      <c r="L1508" s="9">
        <v>23</v>
      </c>
      <c r="M1508" s="9">
        <v>20.207259000000001</v>
      </c>
      <c r="N1508" s="9">
        <v>28.149446000000001</v>
      </c>
      <c r="O1508" s="9">
        <v>-7.6923079999999997</v>
      </c>
      <c r="P1508" s="9">
        <v>91.666667000000004</v>
      </c>
      <c r="Q1508" s="9">
        <v>8.0602110000000007</v>
      </c>
      <c r="R1508" s="9">
        <v>51.341107000000001</v>
      </c>
      <c r="S1508" s="9" t="s">
        <v>1059</v>
      </c>
      <c r="T1508" s="9">
        <v>4006.7144239999998</v>
      </c>
      <c r="U1508" s="9">
        <v>738457.73392899998</v>
      </c>
      <c r="V1508" t="s">
        <v>932</v>
      </c>
    </row>
    <row r="1509" spans="1:22" x14ac:dyDescent="0.25">
      <c r="A1509" s="70" t="e">
        <f>VLOOKUP(B1509,'Lake Assessments'!$D$2:$E$52,2,0)</f>
        <v>#N/A</v>
      </c>
      <c r="B1509">
        <v>18039600</v>
      </c>
      <c r="C1509" t="s">
        <v>1906</v>
      </c>
      <c r="D1509" t="s">
        <v>878</v>
      </c>
      <c r="E1509" s="107">
        <v>35292</v>
      </c>
      <c r="F1509" s="9">
        <v>25</v>
      </c>
      <c r="G1509" s="9">
        <v>31</v>
      </c>
      <c r="H1509" s="9">
        <v>127.272727</v>
      </c>
      <c r="I1509" s="9">
        <v>58.163265000000003</v>
      </c>
      <c r="J1509" s="9">
        <v>1</v>
      </c>
      <c r="K1509" s="9">
        <v>25</v>
      </c>
      <c r="L1509" s="9">
        <v>25</v>
      </c>
      <c r="M1509" s="9">
        <v>31</v>
      </c>
      <c r="N1509" s="9">
        <v>31</v>
      </c>
      <c r="O1509" s="9">
        <v>127.272727</v>
      </c>
      <c r="P1509" s="9">
        <v>127.272727</v>
      </c>
      <c r="Q1509" s="9">
        <v>58.163265000000003</v>
      </c>
      <c r="R1509" s="9">
        <v>58.163265000000003</v>
      </c>
      <c r="S1509" s="9" t="s">
        <v>1510</v>
      </c>
      <c r="T1509" s="9">
        <v>5337.5207879999998</v>
      </c>
      <c r="U1509" s="9">
        <v>633124.99118699995</v>
      </c>
      <c r="V1509" t="s">
        <v>935</v>
      </c>
    </row>
    <row r="1510" spans="1:22" x14ac:dyDescent="0.25">
      <c r="A1510" s="70" t="e">
        <f>VLOOKUP(B1510,'Lake Assessments'!$D$2:$E$52,2,0)</f>
        <v>#N/A</v>
      </c>
      <c r="B1510">
        <v>11077600</v>
      </c>
      <c r="C1510" t="s">
        <v>879</v>
      </c>
      <c r="D1510" t="s">
        <v>878</v>
      </c>
      <c r="E1510" s="107">
        <v>39617</v>
      </c>
      <c r="F1510" s="9">
        <v>18</v>
      </c>
      <c r="G1510" s="9">
        <v>25.691545999999999</v>
      </c>
      <c r="H1510" s="9">
        <v>200</v>
      </c>
      <c r="I1510" s="9">
        <v>83.511045999999993</v>
      </c>
      <c r="J1510" s="9">
        <v>1</v>
      </c>
      <c r="K1510" s="9">
        <v>18</v>
      </c>
      <c r="L1510" s="9">
        <v>18</v>
      </c>
      <c r="M1510" s="9">
        <v>25.691545999999999</v>
      </c>
      <c r="N1510" s="9">
        <v>25.691545999999999</v>
      </c>
      <c r="O1510" s="9">
        <v>200</v>
      </c>
      <c r="P1510" s="9">
        <v>200</v>
      </c>
      <c r="Q1510" s="9">
        <v>83.511045999999993</v>
      </c>
      <c r="R1510" s="9">
        <v>83.511045999999993</v>
      </c>
      <c r="S1510" s="9" t="s">
        <v>1510</v>
      </c>
      <c r="T1510" s="9">
        <v>1118.8241290000001</v>
      </c>
      <c r="U1510" s="9">
        <v>64255.714660999998</v>
      </c>
      <c r="V1510" t="s">
        <v>935</v>
      </c>
    </row>
    <row r="1511" spans="1:22" x14ac:dyDescent="0.25">
      <c r="A1511" s="70" t="e">
        <f>VLOOKUP(B1511,'Lake Assessments'!$D$2:$E$52,2,0)</f>
        <v>#N/A</v>
      </c>
      <c r="B1511">
        <v>11022600</v>
      </c>
      <c r="C1511" t="s">
        <v>987</v>
      </c>
      <c r="D1511" t="s">
        <v>878</v>
      </c>
      <c r="E1511" s="107">
        <v>38518</v>
      </c>
      <c r="F1511" s="9">
        <v>27</v>
      </c>
      <c r="G1511" s="9">
        <v>32.908965000000002</v>
      </c>
      <c r="H1511" s="9">
        <v>145.454545</v>
      </c>
      <c r="I1511" s="9">
        <v>67.902884</v>
      </c>
      <c r="J1511" s="9">
        <v>1</v>
      </c>
      <c r="K1511" s="9">
        <v>27</v>
      </c>
      <c r="L1511" s="9">
        <v>27</v>
      </c>
      <c r="M1511" s="9">
        <v>32.908965000000002</v>
      </c>
      <c r="N1511" s="9">
        <v>32.908965000000002</v>
      </c>
      <c r="O1511" s="9">
        <v>145.454545</v>
      </c>
      <c r="P1511" s="9">
        <v>145.454545</v>
      </c>
      <c r="Q1511" s="9">
        <v>67.902884</v>
      </c>
      <c r="R1511" s="9">
        <v>67.902884</v>
      </c>
      <c r="S1511" s="9" t="s">
        <v>1510</v>
      </c>
      <c r="T1511" s="9">
        <v>4515.9668279999996</v>
      </c>
      <c r="U1511" s="9">
        <v>937871.47846100002</v>
      </c>
      <c r="V1511" t="s">
        <v>935</v>
      </c>
    </row>
    <row r="1512" spans="1:22" x14ac:dyDescent="0.25">
      <c r="A1512" s="70" t="e">
        <f>VLOOKUP(B1512,'Lake Assessments'!$D$2:$E$52,2,0)</f>
        <v>#N/A</v>
      </c>
      <c r="B1512">
        <v>11078000</v>
      </c>
      <c r="C1512" t="s">
        <v>879</v>
      </c>
      <c r="D1512" t="s">
        <v>878</v>
      </c>
      <c r="E1512" s="107">
        <v>39979</v>
      </c>
      <c r="F1512" s="9">
        <v>14</v>
      </c>
      <c r="G1512" s="9">
        <v>20.311854</v>
      </c>
      <c r="H1512" s="9">
        <v>133.33333300000001</v>
      </c>
      <c r="I1512" s="9">
        <v>45.084674</v>
      </c>
      <c r="J1512" s="9">
        <v>2</v>
      </c>
      <c r="K1512" s="9">
        <v>14</v>
      </c>
      <c r="L1512" s="9">
        <v>15</v>
      </c>
      <c r="M1512" s="9">
        <v>20.311854</v>
      </c>
      <c r="N1512" s="9">
        <v>23.496099000000001</v>
      </c>
      <c r="O1512" s="9">
        <v>114.285714</v>
      </c>
      <c r="P1512" s="9">
        <v>133.33333300000001</v>
      </c>
      <c r="Q1512" s="9">
        <v>41.542765000000003</v>
      </c>
      <c r="R1512" s="9">
        <v>45.084674</v>
      </c>
      <c r="S1512" s="9" t="s">
        <v>1510</v>
      </c>
      <c r="T1512" s="9">
        <v>1330.7422309999999</v>
      </c>
      <c r="U1512" s="9">
        <v>45347.897097000001</v>
      </c>
      <c r="V1512" t="s">
        <v>935</v>
      </c>
    </row>
    <row r="1513" spans="1:22" x14ac:dyDescent="0.25">
      <c r="A1513" s="70" t="e">
        <f>VLOOKUP(B1513,'Lake Assessments'!$D$2:$E$52,2,0)</f>
        <v>#N/A</v>
      </c>
      <c r="B1513">
        <v>11033000</v>
      </c>
      <c r="C1513" t="s">
        <v>1907</v>
      </c>
      <c r="D1513" t="s">
        <v>878</v>
      </c>
      <c r="E1513" s="107">
        <v>38518</v>
      </c>
      <c r="F1513" s="9">
        <v>17</v>
      </c>
      <c r="G1513" s="9">
        <v>25.951312000000001</v>
      </c>
      <c r="H1513" s="9">
        <v>54.545454999999997</v>
      </c>
      <c r="I1513" s="9">
        <v>32.404651999999999</v>
      </c>
      <c r="J1513" s="9">
        <v>1</v>
      </c>
      <c r="K1513" s="9">
        <v>17</v>
      </c>
      <c r="L1513" s="9">
        <v>17</v>
      </c>
      <c r="M1513" s="9">
        <v>25.951312000000001</v>
      </c>
      <c r="N1513" s="9">
        <v>25.951312000000001</v>
      </c>
      <c r="O1513" s="9">
        <v>54.545454999999997</v>
      </c>
      <c r="P1513" s="9">
        <v>54.545454999999997</v>
      </c>
      <c r="Q1513" s="9">
        <v>32.404651999999999</v>
      </c>
      <c r="R1513" s="9">
        <v>32.404651999999999</v>
      </c>
      <c r="S1513" s="9" t="s">
        <v>1510</v>
      </c>
      <c r="T1513" s="9">
        <v>1956.95724</v>
      </c>
      <c r="U1513" s="9">
        <v>178113.085051</v>
      </c>
      <c r="V1513" t="s">
        <v>935</v>
      </c>
    </row>
    <row r="1514" spans="1:22" x14ac:dyDescent="0.25">
      <c r="A1514" s="70" t="e">
        <f>VLOOKUP(B1514,'Lake Assessments'!$D$2:$E$52,2,0)</f>
        <v>#N/A</v>
      </c>
      <c r="B1514">
        <v>11021900</v>
      </c>
      <c r="C1514" t="s">
        <v>1420</v>
      </c>
      <c r="D1514" t="s">
        <v>878</v>
      </c>
      <c r="E1514" s="107">
        <v>40360</v>
      </c>
      <c r="F1514" s="9">
        <v>14</v>
      </c>
      <c r="G1514" s="9">
        <v>24.320772999999999</v>
      </c>
      <c r="H1514" s="9">
        <v>133.33333300000001</v>
      </c>
      <c r="I1514" s="9">
        <v>73.719807000000003</v>
      </c>
      <c r="J1514" s="9">
        <v>1</v>
      </c>
      <c r="K1514" s="9">
        <v>14</v>
      </c>
      <c r="L1514" s="9">
        <v>14</v>
      </c>
      <c r="M1514" s="9">
        <v>24.320772999999999</v>
      </c>
      <c r="N1514" s="9">
        <v>24.320772999999999</v>
      </c>
      <c r="O1514" s="9">
        <v>133.33333300000001</v>
      </c>
      <c r="P1514" s="9">
        <v>133.33333300000001</v>
      </c>
      <c r="Q1514" s="9">
        <v>73.719807000000003</v>
      </c>
      <c r="R1514" s="9">
        <v>73.719807000000003</v>
      </c>
      <c r="S1514" s="9" t="s">
        <v>1510</v>
      </c>
      <c r="T1514" s="9">
        <v>1161.660128</v>
      </c>
      <c r="U1514" s="9">
        <v>58855.749008999999</v>
      </c>
      <c r="V1514" t="s">
        <v>935</v>
      </c>
    </row>
    <row r="1515" spans="1:22" x14ac:dyDescent="0.25">
      <c r="A1515" s="70" t="e">
        <f>VLOOKUP(B1515,'Lake Assessments'!$D$2:$E$52,2,0)</f>
        <v>#N/A</v>
      </c>
      <c r="B1515">
        <v>11021100</v>
      </c>
      <c r="C1515" t="s">
        <v>1908</v>
      </c>
      <c r="D1515" t="s">
        <v>878</v>
      </c>
      <c r="E1515" s="107">
        <v>39981</v>
      </c>
      <c r="F1515" s="9">
        <v>31</v>
      </c>
      <c r="G1515" s="9">
        <v>34.843429</v>
      </c>
      <c r="H1515" s="9">
        <v>181.81818200000001</v>
      </c>
      <c r="I1515" s="9">
        <v>77.772594999999995</v>
      </c>
      <c r="J1515" s="9">
        <v>1</v>
      </c>
      <c r="K1515" s="9">
        <v>31</v>
      </c>
      <c r="L1515" s="9">
        <v>31</v>
      </c>
      <c r="M1515" s="9">
        <v>34.843429</v>
      </c>
      <c r="N1515" s="9">
        <v>34.843429</v>
      </c>
      <c r="O1515" s="9">
        <v>181.81818200000001</v>
      </c>
      <c r="P1515" s="9">
        <v>181.81818200000001</v>
      </c>
      <c r="Q1515" s="9">
        <v>77.772594999999995</v>
      </c>
      <c r="R1515" s="9">
        <v>77.772594999999995</v>
      </c>
      <c r="S1515" s="9" t="s">
        <v>1510</v>
      </c>
      <c r="T1515" s="9">
        <v>2525.1124279999999</v>
      </c>
      <c r="U1515" s="9">
        <v>380040.97687399999</v>
      </c>
      <c r="V1515" t="s">
        <v>935</v>
      </c>
    </row>
    <row r="1516" spans="1:22" x14ac:dyDescent="0.25">
      <c r="A1516" s="70" t="e">
        <f>VLOOKUP(B1516,'Lake Assessments'!$D$2:$E$52,2,0)</f>
        <v>#N/A</v>
      </c>
      <c r="B1516">
        <v>11020700</v>
      </c>
      <c r="C1516" t="s">
        <v>1909</v>
      </c>
      <c r="D1516" t="s">
        <v>878</v>
      </c>
      <c r="E1516" s="107">
        <v>35293</v>
      </c>
      <c r="F1516" s="9">
        <v>22</v>
      </c>
      <c r="G1516" s="9">
        <v>27.502891999999999</v>
      </c>
      <c r="H1516" s="9">
        <v>266.66666700000002</v>
      </c>
      <c r="I1516" s="9">
        <v>96.449230999999997</v>
      </c>
      <c r="J1516" s="9">
        <v>1</v>
      </c>
      <c r="K1516" s="9">
        <v>22</v>
      </c>
      <c r="L1516" s="9">
        <v>22</v>
      </c>
      <c r="M1516" s="9">
        <v>27.502891999999999</v>
      </c>
      <c r="N1516" s="9">
        <v>27.502891999999999</v>
      </c>
      <c r="O1516" s="9">
        <v>266.66666700000002</v>
      </c>
      <c r="P1516" s="9">
        <v>266.66666700000002</v>
      </c>
      <c r="Q1516" s="9">
        <v>96.449230999999997</v>
      </c>
      <c r="R1516" s="9">
        <v>96.449230999999997</v>
      </c>
      <c r="S1516" s="9" t="s">
        <v>1510</v>
      </c>
      <c r="T1516" s="9">
        <v>2179.2495730000001</v>
      </c>
      <c r="U1516" s="9">
        <v>327999.73332900001</v>
      </c>
      <c r="V1516" t="s">
        <v>935</v>
      </c>
    </row>
    <row r="1517" spans="1:22" x14ac:dyDescent="0.25">
      <c r="A1517" s="70" t="e">
        <f>VLOOKUP(B1517,'Lake Assessments'!$D$2:$E$52,2,0)</f>
        <v>#N/A</v>
      </c>
      <c r="B1517">
        <v>11030500</v>
      </c>
      <c r="C1517" t="s">
        <v>1910</v>
      </c>
      <c r="D1517" t="s">
        <v>878</v>
      </c>
      <c r="E1517" s="107">
        <v>39980</v>
      </c>
      <c r="F1517" s="9">
        <v>32</v>
      </c>
      <c r="G1517" s="9">
        <v>30.935922000000001</v>
      </c>
      <c r="H1517" s="9">
        <v>190.90909099999999</v>
      </c>
      <c r="I1517" s="9">
        <v>57.836334999999998</v>
      </c>
      <c r="J1517" s="9">
        <v>2</v>
      </c>
      <c r="K1517" s="9">
        <v>28</v>
      </c>
      <c r="L1517" s="9">
        <v>32</v>
      </c>
      <c r="M1517" s="9">
        <v>30.935922000000001</v>
      </c>
      <c r="N1517" s="9">
        <v>32.693927000000002</v>
      </c>
      <c r="O1517" s="9">
        <v>154.545455</v>
      </c>
      <c r="P1517" s="9">
        <v>190.90909099999999</v>
      </c>
      <c r="Q1517" s="9">
        <v>57.836334999999998</v>
      </c>
      <c r="R1517" s="9">
        <v>61.851123000000001</v>
      </c>
      <c r="S1517" s="9" t="s">
        <v>1510</v>
      </c>
      <c r="T1517" s="9">
        <v>74549.557440000004</v>
      </c>
      <c r="U1517" s="9">
        <v>40255091.142057002</v>
      </c>
      <c r="V1517" t="s">
        <v>935</v>
      </c>
    </row>
    <row r="1518" spans="1:22" x14ac:dyDescent="0.25">
      <c r="A1518" s="70" t="e">
        <f>VLOOKUP(B1518,'Lake Assessments'!$D$2:$E$52,2,0)</f>
        <v>#N/A</v>
      </c>
      <c r="B1518">
        <v>11022500</v>
      </c>
      <c r="C1518" t="s">
        <v>1911</v>
      </c>
      <c r="D1518" t="s">
        <v>878</v>
      </c>
      <c r="E1518" s="107">
        <v>39637</v>
      </c>
      <c r="F1518" s="9">
        <v>21</v>
      </c>
      <c r="G1518" s="9">
        <v>29.677633</v>
      </c>
      <c r="H1518" s="9">
        <v>200</v>
      </c>
      <c r="I1518" s="9">
        <v>78.780922000000004</v>
      </c>
      <c r="J1518" s="9">
        <v>1</v>
      </c>
      <c r="K1518" s="9">
        <v>21</v>
      </c>
      <c r="L1518" s="9">
        <v>21</v>
      </c>
      <c r="M1518" s="9">
        <v>29.677633</v>
      </c>
      <c r="N1518" s="9">
        <v>29.677633</v>
      </c>
      <c r="O1518" s="9">
        <v>200</v>
      </c>
      <c r="P1518" s="9">
        <v>200</v>
      </c>
      <c r="Q1518" s="9">
        <v>78.780922000000004</v>
      </c>
      <c r="R1518" s="9">
        <v>78.780922000000004</v>
      </c>
      <c r="S1518" s="9" t="s">
        <v>1510</v>
      </c>
      <c r="T1518" s="9">
        <v>2984.9748970000001</v>
      </c>
      <c r="U1518" s="9">
        <v>479713.465784</v>
      </c>
      <c r="V1518" t="s">
        <v>935</v>
      </c>
    </row>
    <row r="1519" spans="1:22" x14ac:dyDescent="0.25">
      <c r="A1519" s="70" t="e">
        <f>VLOOKUP(B1519,'Lake Assessments'!$D$2:$E$52,2,0)</f>
        <v>#N/A</v>
      </c>
      <c r="B1519">
        <v>18015100</v>
      </c>
      <c r="C1519" t="s">
        <v>120</v>
      </c>
      <c r="D1519" t="s">
        <v>878</v>
      </c>
      <c r="E1519" s="107">
        <v>39654</v>
      </c>
      <c r="F1519" s="9">
        <v>14</v>
      </c>
      <c r="G1519" s="9">
        <v>24.855295000000002</v>
      </c>
      <c r="H1519" s="9">
        <v>100</v>
      </c>
      <c r="I1519" s="9">
        <v>49.730696000000002</v>
      </c>
      <c r="J1519" s="9">
        <v>1</v>
      </c>
      <c r="K1519" s="9">
        <v>14</v>
      </c>
      <c r="L1519" s="9">
        <v>14</v>
      </c>
      <c r="M1519" s="9">
        <v>24.855295000000002</v>
      </c>
      <c r="N1519" s="9">
        <v>24.855295000000002</v>
      </c>
      <c r="O1519" s="9">
        <v>100</v>
      </c>
      <c r="P1519" s="9">
        <v>100</v>
      </c>
      <c r="Q1519" s="9">
        <v>49.730696000000002</v>
      </c>
      <c r="R1519" s="9">
        <v>49.730696000000002</v>
      </c>
      <c r="S1519" s="9" t="s">
        <v>1510</v>
      </c>
      <c r="T1519" s="9">
        <v>2162.954894</v>
      </c>
      <c r="U1519" s="9">
        <v>272553.57699899998</v>
      </c>
      <c r="V1519" t="s">
        <v>935</v>
      </c>
    </row>
    <row r="1520" spans="1:22" x14ac:dyDescent="0.25">
      <c r="A1520" s="70" t="e">
        <f>VLOOKUP(B1520,'Lake Assessments'!$D$2:$E$52,2,0)</f>
        <v>#N/A</v>
      </c>
      <c r="B1520">
        <v>18039900</v>
      </c>
      <c r="C1520" t="s">
        <v>1912</v>
      </c>
      <c r="D1520" t="s">
        <v>878</v>
      </c>
      <c r="E1520" s="107">
        <v>39608</v>
      </c>
      <c r="F1520" s="9">
        <v>27</v>
      </c>
      <c r="G1520" s="9">
        <v>31.561814999999999</v>
      </c>
      <c r="H1520" s="9">
        <v>145.454545</v>
      </c>
      <c r="I1520" s="9">
        <v>56.246608000000002</v>
      </c>
      <c r="J1520" s="9">
        <v>3</v>
      </c>
      <c r="K1520" s="9">
        <v>27</v>
      </c>
      <c r="L1520" s="9">
        <v>32</v>
      </c>
      <c r="M1520" s="9">
        <v>30.792014000000002</v>
      </c>
      <c r="N1520" s="9">
        <v>34.117902000000001</v>
      </c>
      <c r="O1520" s="9">
        <v>145.454545</v>
      </c>
      <c r="P1520" s="9">
        <v>190.90909099999999</v>
      </c>
      <c r="Q1520" s="9">
        <v>52.435715000000002</v>
      </c>
      <c r="R1520" s="9">
        <v>74.070930000000004</v>
      </c>
      <c r="S1520" s="9" t="s">
        <v>1510</v>
      </c>
      <c r="T1520" s="9">
        <v>4478.3489600000003</v>
      </c>
      <c r="U1520" s="9">
        <v>887483.11857100006</v>
      </c>
      <c r="V1520" t="s">
        <v>935</v>
      </c>
    </row>
    <row r="1521" spans="1:22" x14ac:dyDescent="0.25">
      <c r="A1521" s="70" t="e">
        <f>VLOOKUP(B1521,'Lake Assessments'!$D$2:$E$52,2,0)</f>
        <v>#N/A</v>
      </c>
      <c r="B1521">
        <v>11022000</v>
      </c>
      <c r="C1521" t="s">
        <v>1913</v>
      </c>
      <c r="D1521" t="s">
        <v>878</v>
      </c>
      <c r="E1521" s="107">
        <v>40345</v>
      </c>
      <c r="F1521" s="9">
        <v>32</v>
      </c>
      <c r="G1521" s="9">
        <v>33.587572000000002</v>
      </c>
      <c r="H1521" s="9">
        <v>190.90909099999999</v>
      </c>
      <c r="I1521" s="9">
        <v>71.365163999999993</v>
      </c>
      <c r="J1521" s="9">
        <v>3</v>
      </c>
      <c r="K1521" s="9">
        <v>23</v>
      </c>
      <c r="L1521" s="9">
        <v>32</v>
      </c>
      <c r="M1521" s="9">
        <v>27.523903000000001</v>
      </c>
      <c r="N1521" s="9">
        <v>35.56185</v>
      </c>
      <c r="O1521" s="9">
        <v>109.090909</v>
      </c>
      <c r="P1521" s="9">
        <v>190.90909099999999</v>
      </c>
      <c r="Q1521" s="9">
        <v>36.256943999999997</v>
      </c>
      <c r="R1521" s="9">
        <v>76.048760999999999</v>
      </c>
      <c r="S1521" s="9" t="s">
        <v>1510</v>
      </c>
      <c r="T1521" s="9">
        <v>4183.4650220000003</v>
      </c>
      <c r="U1521" s="9">
        <v>577646.595355</v>
      </c>
      <c r="V1521" t="s">
        <v>935</v>
      </c>
    </row>
    <row r="1522" spans="1:22" x14ac:dyDescent="0.25">
      <c r="A1522" s="70" t="e">
        <f>VLOOKUP(B1522,'Lake Assessments'!$D$2:$E$52,2,0)</f>
        <v>#N/A</v>
      </c>
      <c r="B1522">
        <v>18038600</v>
      </c>
      <c r="C1522" t="s">
        <v>1914</v>
      </c>
      <c r="D1522" t="s">
        <v>878</v>
      </c>
      <c r="E1522" s="107">
        <v>40702</v>
      </c>
      <c r="F1522" s="9">
        <v>26</v>
      </c>
      <c r="G1522" s="9">
        <v>33.143627000000002</v>
      </c>
      <c r="H1522" s="9">
        <v>136.36363600000001</v>
      </c>
      <c r="I1522" s="9">
        <v>64.077360999999996</v>
      </c>
      <c r="J1522" s="9">
        <v>5</v>
      </c>
      <c r="K1522" s="9">
        <v>22</v>
      </c>
      <c r="L1522" s="9">
        <v>34</v>
      </c>
      <c r="M1522" s="9">
        <v>29.208497999999999</v>
      </c>
      <c r="N1522" s="9">
        <v>35.328709000000003</v>
      </c>
      <c r="O1522" s="9">
        <v>100</v>
      </c>
      <c r="P1522" s="9">
        <v>209.09090900000001</v>
      </c>
      <c r="Q1522" s="9">
        <v>44.596525</v>
      </c>
      <c r="R1522" s="9">
        <v>74.894597000000005</v>
      </c>
      <c r="S1522" s="9" t="s">
        <v>1510</v>
      </c>
      <c r="T1522" s="9">
        <v>7524.6611400000002</v>
      </c>
      <c r="U1522" s="9">
        <v>2084246.2518209999</v>
      </c>
      <c r="V1522" t="s">
        <v>935</v>
      </c>
    </row>
    <row r="1523" spans="1:22" x14ac:dyDescent="0.25">
      <c r="A1523" s="70" t="e">
        <f>VLOOKUP(B1523,'Lake Assessments'!$D$2:$E$52,2,0)</f>
        <v>#N/A</v>
      </c>
      <c r="B1523">
        <v>18038800</v>
      </c>
      <c r="C1523" t="s">
        <v>1915</v>
      </c>
      <c r="D1523" t="s">
        <v>878</v>
      </c>
      <c r="E1523" s="107">
        <v>35247</v>
      </c>
      <c r="F1523" s="9">
        <v>25</v>
      </c>
      <c r="G1523" s="9">
        <v>30</v>
      </c>
      <c r="H1523" s="9">
        <v>127.272727</v>
      </c>
      <c r="I1523" s="9">
        <v>48.514851</v>
      </c>
      <c r="J1523" s="9">
        <v>1</v>
      </c>
      <c r="K1523" s="9">
        <v>25</v>
      </c>
      <c r="L1523" s="9">
        <v>25</v>
      </c>
      <c r="M1523" s="9">
        <v>30</v>
      </c>
      <c r="N1523" s="9">
        <v>30</v>
      </c>
      <c r="O1523" s="9">
        <v>127.272727</v>
      </c>
      <c r="P1523" s="9">
        <v>127.272727</v>
      </c>
      <c r="Q1523" s="9">
        <v>48.514851</v>
      </c>
      <c r="R1523" s="9">
        <v>48.514851</v>
      </c>
      <c r="S1523" s="9" t="s">
        <v>1510</v>
      </c>
      <c r="T1523" s="9">
        <v>2896.490906</v>
      </c>
      <c r="U1523" s="9">
        <v>317745.09386999998</v>
      </c>
      <c r="V1523" t="s">
        <v>935</v>
      </c>
    </row>
    <row r="1524" spans="1:22" x14ac:dyDescent="0.25">
      <c r="A1524" s="70" t="e">
        <f>VLOOKUP(B1524,'Lake Assessments'!$D$2:$E$52,2,0)</f>
        <v>#N/A</v>
      </c>
      <c r="B1524">
        <v>11078300</v>
      </c>
      <c r="C1524" t="s">
        <v>879</v>
      </c>
      <c r="D1524" t="s">
        <v>878</v>
      </c>
      <c r="E1524" s="107">
        <v>40344</v>
      </c>
      <c r="F1524" s="9">
        <v>16</v>
      </c>
      <c r="G1524" s="9">
        <v>26.25</v>
      </c>
      <c r="H1524" s="9">
        <v>166.66666699999999</v>
      </c>
      <c r="I1524" s="9">
        <v>87.5</v>
      </c>
      <c r="J1524" s="9">
        <v>1</v>
      </c>
      <c r="K1524" s="9">
        <v>16</v>
      </c>
      <c r="L1524" s="9">
        <v>16</v>
      </c>
      <c r="M1524" s="9">
        <v>26.25</v>
      </c>
      <c r="N1524" s="9">
        <v>26.25</v>
      </c>
      <c r="O1524" s="9">
        <v>166.66666699999999</v>
      </c>
      <c r="P1524" s="9">
        <v>166.66666699999999</v>
      </c>
      <c r="Q1524" s="9">
        <v>87.5</v>
      </c>
      <c r="R1524" s="9">
        <v>87.5</v>
      </c>
      <c r="S1524" s="9" t="s">
        <v>1510</v>
      </c>
      <c r="T1524" s="9">
        <v>563.38272099999995</v>
      </c>
      <c r="U1524" s="9">
        <v>20059.904890000002</v>
      </c>
      <c r="V1524" t="s">
        <v>935</v>
      </c>
    </row>
    <row r="1525" spans="1:22" x14ac:dyDescent="0.25">
      <c r="A1525" s="70" t="e">
        <f>VLOOKUP(B1525,'Lake Assessments'!$D$2:$E$52,2,0)</f>
        <v>#N/A</v>
      </c>
      <c r="B1525">
        <v>11030600</v>
      </c>
      <c r="C1525" t="s">
        <v>879</v>
      </c>
      <c r="D1525" t="s">
        <v>878</v>
      </c>
      <c r="E1525" s="107">
        <v>39623</v>
      </c>
      <c r="F1525" s="9">
        <v>11</v>
      </c>
      <c r="G1525" s="9">
        <v>21.105793999999999</v>
      </c>
      <c r="H1525" s="9">
        <v>83.333332999999996</v>
      </c>
      <c r="I1525" s="9">
        <v>50.755671999999997</v>
      </c>
      <c r="J1525" s="9">
        <v>1</v>
      </c>
      <c r="K1525" s="9">
        <v>11</v>
      </c>
      <c r="L1525" s="9">
        <v>11</v>
      </c>
      <c r="M1525" s="9">
        <v>21.105793999999999</v>
      </c>
      <c r="N1525" s="9">
        <v>21.105793999999999</v>
      </c>
      <c r="O1525" s="9">
        <v>83.333332999999996</v>
      </c>
      <c r="P1525" s="9">
        <v>83.333332999999996</v>
      </c>
      <c r="Q1525" s="9">
        <v>50.755671999999997</v>
      </c>
      <c r="R1525" s="9">
        <v>50.755671999999997</v>
      </c>
      <c r="S1525" s="9" t="s">
        <v>1510</v>
      </c>
      <c r="T1525" s="9">
        <v>1119.146305</v>
      </c>
      <c r="U1525" s="9">
        <v>80472.111397999994</v>
      </c>
      <c r="V1525" t="s">
        <v>935</v>
      </c>
    </row>
    <row r="1526" spans="1:22" x14ac:dyDescent="0.25">
      <c r="A1526" s="70" t="e">
        <f>VLOOKUP(B1526,'Lake Assessments'!$D$2:$E$52,2,0)</f>
        <v>#N/A</v>
      </c>
      <c r="B1526">
        <v>18040700</v>
      </c>
      <c r="C1526" t="s">
        <v>1170</v>
      </c>
      <c r="D1526" t="s">
        <v>878</v>
      </c>
      <c r="E1526" s="107">
        <v>35233</v>
      </c>
      <c r="F1526" s="9">
        <v>23</v>
      </c>
      <c r="G1526" s="9">
        <v>28.983504</v>
      </c>
      <c r="H1526" s="9">
        <v>109.090909</v>
      </c>
      <c r="I1526" s="9">
        <v>43.482691000000003</v>
      </c>
      <c r="J1526" s="9">
        <v>2</v>
      </c>
      <c r="K1526" s="9">
        <v>23</v>
      </c>
      <c r="L1526" s="9">
        <v>24</v>
      </c>
      <c r="M1526" s="9">
        <v>28.373256000000001</v>
      </c>
      <c r="N1526" s="9">
        <v>28.983504</v>
      </c>
      <c r="O1526" s="9">
        <v>109.090909</v>
      </c>
      <c r="P1526" s="9">
        <v>118.18181800000001</v>
      </c>
      <c r="Q1526" s="9">
        <v>43.482691000000003</v>
      </c>
      <c r="R1526" s="9">
        <v>44.761510999999999</v>
      </c>
      <c r="S1526" s="9" t="s">
        <v>1510</v>
      </c>
      <c r="T1526" s="9">
        <v>4283.5444530000004</v>
      </c>
      <c r="U1526" s="9">
        <v>660957.25078899995</v>
      </c>
      <c r="V1526" t="s">
        <v>935</v>
      </c>
    </row>
    <row r="1527" spans="1:22" x14ac:dyDescent="0.25">
      <c r="A1527" s="70" t="e">
        <f>VLOOKUP(B1527,'Lake Assessments'!$D$2:$E$52,2,0)</f>
        <v>#N/A</v>
      </c>
      <c r="B1527">
        <v>18040800</v>
      </c>
      <c r="C1527" t="s">
        <v>1916</v>
      </c>
      <c r="D1527" t="s">
        <v>878</v>
      </c>
      <c r="E1527" s="107">
        <v>39988</v>
      </c>
      <c r="F1527" s="9">
        <v>27</v>
      </c>
      <c r="G1527" s="9">
        <v>28.675063000000002</v>
      </c>
      <c r="H1527" s="9">
        <v>145.454545</v>
      </c>
      <c r="I1527" s="9">
        <v>46.301344</v>
      </c>
      <c r="J1527" s="9">
        <v>3</v>
      </c>
      <c r="K1527" s="9">
        <v>20</v>
      </c>
      <c r="L1527" s="9">
        <v>27</v>
      </c>
      <c r="M1527" s="9">
        <v>26.622582999999999</v>
      </c>
      <c r="N1527" s="9">
        <v>28.675063000000002</v>
      </c>
      <c r="O1527" s="9">
        <v>81.818181999999993</v>
      </c>
      <c r="P1527" s="9">
        <v>145.454545</v>
      </c>
      <c r="Q1527" s="9">
        <v>33.942686000000002</v>
      </c>
      <c r="R1527" s="9">
        <v>66.391141000000005</v>
      </c>
      <c r="S1527" s="9" t="s">
        <v>1510</v>
      </c>
      <c r="T1527" s="9">
        <v>5715.2573940000002</v>
      </c>
      <c r="U1527" s="9">
        <v>668592.39389399998</v>
      </c>
      <c r="V1527" t="s">
        <v>935</v>
      </c>
    </row>
    <row r="1528" spans="1:22" x14ac:dyDescent="0.25">
      <c r="A1528" s="70" t="e">
        <f>VLOOKUP(B1528,'Lake Assessments'!$D$2:$E$52,2,0)</f>
        <v>#N/A</v>
      </c>
      <c r="B1528">
        <v>18054400</v>
      </c>
      <c r="C1528" t="s">
        <v>879</v>
      </c>
      <c r="D1528" t="s">
        <v>878</v>
      </c>
      <c r="E1528" s="107">
        <v>39274</v>
      </c>
      <c r="F1528" s="9">
        <v>10</v>
      </c>
      <c r="G1528" s="9">
        <v>20.871033000000001</v>
      </c>
      <c r="H1528" s="9">
        <v>42.857143000000001</v>
      </c>
      <c r="I1528" s="9">
        <v>25.729112000000001</v>
      </c>
      <c r="J1528" s="9">
        <v>1</v>
      </c>
      <c r="K1528" s="9">
        <v>10</v>
      </c>
      <c r="L1528" s="9">
        <v>10</v>
      </c>
      <c r="M1528" s="9">
        <v>20.871033000000001</v>
      </c>
      <c r="N1528" s="9">
        <v>20.871033000000001</v>
      </c>
      <c r="O1528" s="9">
        <v>42.857143000000001</v>
      </c>
      <c r="P1528" s="9">
        <v>42.857143000000001</v>
      </c>
      <c r="Q1528" s="9">
        <v>25.729112000000001</v>
      </c>
      <c r="R1528" s="9">
        <v>25.729112000000001</v>
      </c>
      <c r="S1528" s="9" t="s">
        <v>1510</v>
      </c>
      <c r="T1528" s="9">
        <v>1051.271438</v>
      </c>
      <c r="U1528" s="9">
        <v>74552.971187999996</v>
      </c>
      <c r="V1528" t="s">
        <v>935</v>
      </c>
    </row>
    <row r="1529" spans="1:22" x14ac:dyDescent="0.25">
      <c r="A1529" s="70" t="e">
        <f>VLOOKUP(B1529,'Lake Assessments'!$D$2:$E$52,2,0)</f>
        <v>#N/A</v>
      </c>
      <c r="B1529">
        <v>11030400</v>
      </c>
      <c r="C1529" t="s">
        <v>1904</v>
      </c>
      <c r="D1529" t="s">
        <v>878</v>
      </c>
      <c r="E1529" s="107">
        <v>39617</v>
      </c>
      <c r="F1529" s="9">
        <v>25</v>
      </c>
      <c r="G1529" s="9">
        <v>30.6</v>
      </c>
      <c r="H1529" s="9">
        <v>127.272727</v>
      </c>
      <c r="I1529" s="9">
        <v>56.122449000000003</v>
      </c>
      <c r="J1529" s="9">
        <v>3</v>
      </c>
      <c r="K1529" s="9">
        <v>25</v>
      </c>
      <c r="L1529" s="9">
        <v>36</v>
      </c>
      <c r="M1529" s="9">
        <v>30.6</v>
      </c>
      <c r="N1529" s="9">
        <v>41.166666999999997</v>
      </c>
      <c r="O1529" s="9">
        <v>127.272727</v>
      </c>
      <c r="P1529" s="9">
        <v>227.272727</v>
      </c>
      <c r="Q1529" s="9">
        <v>56.122449000000003</v>
      </c>
      <c r="R1529" s="9">
        <v>103.79537999999999</v>
      </c>
      <c r="S1529" s="9" t="s">
        <v>1510</v>
      </c>
      <c r="T1529" s="9">
        <v>17874.244506999999</v>
      </c>
      <c r="U1529" s="9">
        <v>3617994.6787020001</v>
      </c>
      <c r="V1529" t="s">
        <v>935</v>
      </c>
    </row>
    <row r="1530" spans="1:22" x14ac:dyDescent="0.25">
      <c r="A1530" s="70" t="e">
        <f>VLOOKUP(B1530,'Lake Assessments'!$D$2:$E$52,2,0)</f>
        <v>#N/A</v>
      </c>
      <c r="B1530">
        <v>18039800</v>
      </c>
      <c r="C1530" t="s">
        <v>1917</v>
      </c>
      <c r="D1530" t="s">
        <v>878</v>
      </c>
      <c r="E1530" s="107">
        <v>41435</v>
      </c>
      <c r="F1530" s="9">
        <v>32</v>
      </c>
      <c r="G1530" s="9">
        <v>36.062446000000001</v>
      </c>
      <c r="H1530" s="9">
        <v>190.90909099999999</v>
      </c>
      <c r="I1530" s="9">
        <v>78.526960000000003</v>
      </c>
      <c r="J1530" s="9">
        <v>3</v>
      </c>
      <c r="K1530" s="9">
        <v>24</v>
      </c>
      <c r="L1530" s="9">
        <v>32</v>
      </c>
      <c r="M1530" s="9">
        <v>28.781504000000002</v>
      </c>
      <c r="N1530" s="9">
        <v>36.062446000000001</v>
      </c>
      <c r="O1530" s="9">
        <v>118.18181800000001</v>
      </c>
      <c r="P1530" s="9">
        <v>190.90909099999999</v>
      </c>
      <c r="Q1530" s="9">
        <v>42.482695</v>
      </c>
      <c r="R1530" s="9">
        <v>78.526960000000003</v>
      </c>
      <c r="S1530" s="9" t="s">
        <v>1510</v>
      </c>
      <c r="T1530" s="9">
        <v>9219.3781629999994</v>
      </c>
      <c r="U1530" s="9">
        <v>1293663.9129310001</v>
      </c>
      <c r="V1530" t="s">
        <v>935</v>
      </c>
    </row>
    <row r="1531" spans="1:22" x14ac:dyDescent="0.25">
      <c r="A1531" s="70" t="e">
        <f>VLOOKUP(B1531,'Lake Assessments'!$D$2:$E$52,2,0)</f>
        <v>#N/A</v>
      </c>
      <c r="B1531">
        <v>11022200</v>
      </c>
      <c r="C1531" t="s">
        <v>1918</v>
      </c>
      <c r="D1531" t="s">
        <v>878</v>
      </c>
      <c r="E1531" s="107">
        <v>39980</v>
      </c>
      <c r="F1531" s="9">
        <v>16</v>
      </c>
      <c r="G1531" s="9">
        <v>19.75</v>
      </c>
      <c r="H1531" s="9">
        <v>45.454545000000003</v>
      </c>
      <c r="I1531" s="9">
        <v>0.76530600000000004</v>
      </c>
      <c r="J1531" s="9">
        <v>2</v>
      </c>
      <c r="K1531" s="9">
        <v>16</v>
      </c>
      <c r="L1531" s="9">
        <v>18</v>
      </c>
      <c r="M1531" s="9">
        <v>19.75</v>
      </c>
      <c r="N1531" s="9">
        <v>24.748736999999998</v>
      </c>
      <c r="O1531" s="9">
        <v>45.454545000000003</v>
      </c>
      <c r="P1531" s="9">
        <v>63.636364</v>
      </c>
      <c r="Q1531" s="9">
        <v>0.76530600000000004</v>
      </c>
      <c r="R1531" s="9">
        <v>22.518502000000002</v>
      </c>
      <c r="S1531" s="9" t="s">
        <v>1510</v>
      </c>
      <c r="T1531" s="9">
        <v>8540.3526490000004</v>
      </c>
      <c r="U1531" s="9">
        <v>1002752.919872</v>
      </c>
      <c r="V1531" t="s">
        <v>935</v>
      </c>
    </row>
    <row r="1532" spans="1:22" x14ac:dyDescent="0.25">
      <c r="A1532" s="70" t="e">
        <f>VLOOKUP(B1532,'Lake Assessments'!$D$2:$E$52,2,0)</f>
        <v>#N/A</v>
      </c>
      <c r="B1532">
        <v>18023400</v>
      </c>
      <c r="C1532" t="s">
        <v>1112</v>
      </c>
      <c r="D1532" t="s">
        <v>878</v>
      </c>
      <c r="E1532" s="107">
        <v>34136</v>
      </c>
      <c r="F1532" s="9">
        <v>18</v>
      </c>
      <c r="G1532" s="9">
        <v>25.455843999999999</v>
      </c>
      <c r="H1532" s="9">
        <v>63.636364</v>
      </c>
      <c r="I1532" s="9">
        <v>26.019030000000001</v>
      </c>
      <c r="J1532" s="9">
        <v>1</v>
      </c>
      <c r="K1532" s="9">
        <v>18</v>
      </c>
      <c r="L1532" s="9">
        <v>18</v>
      </c>
      <c r="M1532" s="9">
        <v>25.455843999999999</v>
      </c>
      <c r="N1532" s="9">
        <v>25.455843999999999</v>
      </c>
      <c r="O1532" s="9">
        <v>63.636364</v>
      </c>
      <c r="P1532" s="9">
        <v>63.636364</v>
      </c>
      <c r="Q1532" s="9">
        <v>26.019030000000001</v>
      </c>
      <c r="R1532" s="9">
        <v>26.019030000000001</v>
      </c>
      <c r="S1532" s="9" t="s">
        <v>1510</v>
      </c>
      <c r="T1532" s="9">
        <v>1952.8313169999999</v>
      </c>
      <c r="U1532" s="9">
        <v>172455.40643599999</v>
      </c>
      <c r="V1532" t="s">
        <v>935</v>
      </c>
    </row>
    <row r="1533" spans="1:22" x14ac:dyDescent="0.25">
      <c r="A1533" s="70" t="e">
        <f>VLOOKUP(B1533,'Lake Assessments'!$D$2:$E$52,2,0)</f>
        <v>#N/A</v>
      </c>
      <c r="B1533">
        <v>18025600</v>
      </c>
      <c r="C1533" t="s">
        <v>1019</v>
      </c>
      <c r="D1533" t="s">
        <v>878</v>
      </c>
      <c r="E1533" s="107">
        <v>35304</v>
      </c>
      <c r="F1533" s="9">
        <v>27</v>
      </c>
      <c r="G1533" s="9">
        <v>29.829764000000001</v>
      </c>
      <c r="H1533" s="9">
        <v>145.454545</v>
      </c>
      <c r="I1533" s="9">
        <v>52.192672999999999</v>
      </c>
      <c r="J1533" s="9">
        <v>1</v>
      </c>
      <c r="K1533" s="9">
        <v>27</v>
      </c>
      <c r="L1533" s="9">
        <v>27</v>
      </c>
      <c r="M1533" s="9">
        <v>29.829764000000001</v>
      </c>
      <c r="N1533" s="9">
        <v>29.829764000000001</v>
      </c>
      <c r="O1533" s="9">
        <v>145.454545</v>
      </c>
      <c r="P1533" s="9">
        <v>145.454545</v>
      </c>
      <c r="Q1533" s="9">
        <v>52.192672999999999</v>
      </c>
      <c r="R1533" s="9">
        <v>52.192672999999999</v>
      </c>
      <c r="S1533" s="9" t="s">
        <v>1510</v>
      </c>
      <c r="T1533" s="9">
        <v>5074.0425969999997</v>
      </c>
      <c r="U1533" s="9">
        <v>1190036.1154509999</v>
      </c>
      <c r="V1533" t="s">
        <v>935</v>
      </c>
    </row>
    <row r="1534" spans="1:22" x14ac:dyDescent="0.25">
      <c r="A1534" s="70" t="e">
        <f>VLOOKUP(B1534,'Lake Assessments'!$D$2:$E$52,2,0)</f>
        <v>#N/A</v>
      </c>
      <c r="B1534">
        <v>18032800</v>
      </c>
      <c r="C1534" t="s">
        <v>116</v>
      </c>
      <c r="D1534" t="s">
        <v>878</v>
      </c>
      <c r="E1534" s="107">
        <v>40758</v>
      </c>
      <c r="F1534" s="9">
        <v>10</v>
      </c>
      <c r="G1534" s="9">
        <v>18.973666000000001</v>
      </c>
      <c r="H1534" s="9">
        <v>42.857143000000001</v>
      </c>
      <c r="I1534" s="9">
        <v>14.299193000000001</v>
      </c>
      <c r="J1534" s="9">
        <v>1</v>
      </c>
      <c r="K1534" s="9">
        <v>10</v>
      </c>
      <c r="L1534" s="9">
        <v>10</v>
      </c>
      <c r="M1534" s="9">
        <v>18.973666000000001</v>
      </c>
      <c r="N1534" s="9">
        <v>18.973666000000001</v>
      </c>
      <c r="O1534" s="9">
        <v>42.857143000000001</v>
      </c>
      <c r="P1534" s="9">
        <v>42.857143000000001</v>
      </c>
      <c r="Q1534" s="9">
        <v>14.299193000000001</v>
      </c>
      <c r="R1534" s="9">
        <v>14.299193000000001</v>
      </c>
      <c r="S1534" s="9" t="s">
        <v>1510</v>
      </c>
      <c r="T1534" s="9">
        <v>3234.6200520000002</v>
      </c>
      <c r="U1534" s="9">
        <v>492585.64612400002</v>
      </c>
      <c r="V1534" t="s">
        <v>935</v>
      </c>
    </row>
    <row r="1535" spans="1:22" x14ac:dyDescent="0.25">
      <c r="A1535" s="70" t="e">
        <f>VLOOKUP(B1535,'Lake Assessments'!$D$2:$E$52,2,0)</f>
        <v>#N/A</v>
      </c>
      <c r="B1535">
        <v>18013600</v>
      </c>
      <c r="C1535" t="s">
        <v>1919</v>
      </c>
      <c r="D1535" t="s">
        <v>878</v>
      </c>
      <c r="E1535" s="107">
        <v>39973</v>
      </c>
      <c r="F1535" s="9">
        <v>23</v>
      </c>
      <c r="G1535" s="9">
        <v>30.026076</v>
      </c>
      <c r="H1535" s="9">
        <v>109.090909</v>
      </c>
      <c r="I1535" s="9">
        <v>48.643939000000003</v>
      </c>
      <c r="J1535" s="9">
        <v>3</v>
      </c>
      <c r="K1535" s="9">
        <v>23</v>
      </c>
      <c r="L1535" s="9">
        <v>34</v>
      </c>
      <c r="M1535" s="9">
        <v>29.481228999999999</v>
      </c>
      <c r="N1535" s="9">
        <v>35.500207000000003</v>
      </c>
      <c r="O1535" s="9">
        <v>109.090909</v>
      </c>
      <c r="P1535" s="9">
        <v>209.09090900000001</v>
      </c>
      <c r="Q1535" s="9">
        <v>48.643939000000003</v>
      </c>
      <c r="R1535" s="9">
        <v>75.743600000000001</v>
      </c>
      <c r="S1535" s="9" t="s">
        <v>1510</v>
      </c>
      <c r="T1535" s="9">
        <v>15720.408135</v>
      </c>
      <c r="U1535" s="9">
        <v>5240263.9526140001</v>
      </c>
      <c r="V1535" t="s">
        <v>935</v>
      </c>
    </row>
    <row r="1536" spans="1:22" x14ac:dyDescent="0.25">
      <c r="A1536" s="70" t="e">
        <f>VLOOKUP(B1536,'Lake Assessments'!$D$2:$E$52,2,0)</f>
        <v>#N/A</v>
      </c>
      <c r="B1536">
        <v>18037100</v>
      </c>
      <c r="C1536" t="s">
        <v>1039</v>
      </c>
      <c r="D1536" t="s">
        <v>878</v>
      </c>
      <c r="E1536" s="107">
        <v>42234</v>
      </c>
      <c r="F1536" s="9">
        <v>32</v>
      </c>
      <c r="G1536" s="9">
        <v>34.648232</v>
      </c>
      <c r="H1536" s="9">
        <v>190.90909099999999</v>
      </c>
      <c r="I1536" s="9">
        <v>71.525902000000002</v>
      </c>
      <c r="J1536" s="9">
        <v>3</v>
      </c>
      <c r="K1536" s="9">
        <v>23</v>
      </c>
      <c r="L1536" s="9">
        <v>32</v>
      </c>
      <c r="M1536" s="9">
        <v>28.983504</v>
      </c>
      <c r="N1536" s="9">
        <v>34.648232</v>
      </c>
      <c r="O1536" s="9">
        <v>109.090909</v>
      </c>
      <c r="P1536" s="9">
        <v>190.90909099999999</v>
      </c>
      <c r="Q1536" s="9">
        <v>43.482691000000003</v>
      </c>
      <c r="R1536" s="9">
        <v>71.525902000000002</v>
      </c>
      <c r="S1536" s="9" t="s">
        <v>1510</v>
      </c>
      <c r="T1536" s="9">
        <v>5981.6020390000003</v>
      </c>
      <c r="U1536" s="9">
        <v>1076093.5990589999</v>
      </c>
      <c r="V1536" t="s">
        <v>935</v>
      </c>
    </row>
    <row r="1537" spans="1:22" x14ac:dyDescent="0.25">
      <c r="A1537" s="70" t="e">
        <f>VLOOKUP(B1537,'Lake Assessments'!$D$2:$E$52,2,0)</f>
        <v>#N/A</v>
      </c>
      <c r="B1537">
        <v>18033300</v>
      </c>
      <c r="C1537" t="s">
        <v>879</v>
      </c>
      <c r="D1537" t="s">
        <v>878</v>
      </c>
      <c r="E1537" s="107">
        <v>40378</v>
      </c>
      <c r="F1537" s="9">
        <v>12</v>
      </c>
      <c r="G1537" s="9">
        <v>22.227985</v>
      </c>
      <c r="H1537" s="9">
        <v>71.428571000000005</v>
      </c>
      <c r="I1537" s="9">
        <v>33.903525999999999</v>
      </c>
      <c r="J1537" s="9">
        <v>1</v>
      </c>
      <c r="K1537" s="9">
        <v>12</v>
      </c>
      <c r="L1537" s="9">
        <v>12</v>
      </c>
      <c r="M1537" s="9">
        <v>22.227985</v>
      </c>
      <c r="N1537" s="9">
        <v>22.227985</v>
      </c>
      <c r="O1537" s="9">
        <v>71.428571000000005</v>
      </c>
      <c r="P1537" s="9">
        <v>71.428571000000005</v>
      </c>
      <c r="Q1537" s="9">
        <v>33.903525999999999</v>
      </c>
      <c r="R1537" s="9">
        <v>33.903525999999999</v>
      </c>
      <c r="S1537" s="9" t="s">
        <v>1510</v>
      </c>
      <c r="T1537" s="9">
        <v>1119.4959080000001</v>
      </c>
      <c r="U1537" s="9">
        <v>89969.209258999996</v>
      </c>
      <c r="V1537" t="s">
        <v>935</v>
      </c>
    </row>
    <row r="1538" spans="1:22" x14ac:dyDescent="0.25">
      <c r="A1538" s="70" t="e">
        <f>VLOOKUP(B1538,'Lake Assessments'!$D$2:$E$52,2,0)</f>
        <v>#N/A</v>
      </c>
      <c r="B1538">
        <v>18014500</v>
      </c>
      <c r="C1538" t="s">
        <v>411</v>
      </c>
      <c r="D1538" t="s">
        <v>878</v>
      </c>
      <c r="E1538" s="107">
        <v>34562</v>
      </c>
      <c r="F1538" s="9">
        <v>23</v>
      </c>
      <c r="G1538" s="9">
        <v>28.774989000000001</v>
      </c>
      <c r="H1538" s="9">
        <v>109.090909</v>
      </c>
      <c r="I1538" s="9">
        <v>42.450440999999998</v>
      </c>
      <c r="J1538" s="9">
        <v>1</v>
      </c>
      <c r="K1538" s="9">
        <v>23</v>
      </c>
      <c r="L1538" s="9">
        <v>23</v>
      </c>
      <c r="M1538" s="9">
        <v>28.774989000000001</v>
      </c>
      <c r="N1538" s="9">
        <v>28.774989000000001</v>
      </c>
      <c r="O1538" s="9">
        <v>109.090909</v>
      </c>
      <c r="P1538" s="9">
        <v>109.090909</v>
      </c>
      <c r="Q1538" s="9">
        <v>42.450440999999998</v>
      </c>
      <c r="R1538" s="9">
        <v>42.450440999999998</v>
      </c>
      <c r="S1538" s="9" t="s">
        <v>1510</v>
      </c>
      <c r="T1538" s="9">
        <v>13324.958758000001</v>
      </c>
      <c r="U1538" s="9">
        <v>1617110.130105</v>
      </c>
      <c r="V1538" t="s">
        <v>935</v>
      </c>
    </row>
    <row r="1539" spans="1:22" x14ac:dyDescent="0.25">
      <c r="A1539" s="70" t="e">
        <f>VLOOKUP(B1539,'Lake Assessments'!$D$2:$E$52,2,0)</f>
        <v>#N/A</v>
      </c>
      <c r="B1539">
        <v>18015400</v>
      </c>
      <c r="C1539" t="s">
        <v>879</v>
      </c>
      <c r="D1539" t="s">
        <v>878</v>
      </c>
      <c r="E1539" s="107">
        <v>40028</v>
      </c>
      <c r="F1539" s="9">
        <v>13</v>
      </c>
      <c r="G1539" s="9">
        <v>26.070909</v>
      </c>
      <c r="H1539" s="9">
        <v>85.714286000000001</v>
      </c>
      <c r="I1539" s="9">
        <v>57.053669999999997</v>
      </c>
      <c r="J1539" s="9">
        <v>2</v>
      </c>
      <c r="K1539" s="9">
        <v>13</v>
      </c>
      <c r="L1539" s="9">
        <v>14</v>
      </c>
      <c r="M1539" s="9">
        <v>25.122557</v>
      </c>
      <c r="N1539" s="9">
        <v>26.070909</v>
      </c>
      <c r="O1539" s="9">
        <v>85.714286000000001</v>
      </c>
      <c r="P1539" s="9">
        <v>133.33333300000001</v>
      </c>
      <c r="Q1539" s="9">
        <v>57.053669999999997</v>
      </c>
      <c r="R1539" s="9">
        <v>79.446833999999996</v>
      </c>
      <c r="S1539" s="9" t="s">
        <v>1510</v>
      </c>
      <c r="T1539" s="9">
        <v>2352.2175999999999</v>
      </c>
      <c r="U1539" s="9">
        <v>192652.05129500001</v>
      </c>
      <c r="V1539" t="s">
        <v>935</v>
      </c>
    </row>
    <row r="1540" spans="1:22" x14ac:dyDescent="0.25">
      <c r="A1540" s="70" t="e">
        <f>VLOOKUP(B1540,'Lake Assessments'!$D$2:$E$52,2,0)</f>
        <v>#N/A</v>
      </c>
      <c r="B1540">
        <v>18025900</v>
      </c>
      <c r="C1540" t="s">
        <v>1920</v>
      </c>
      <c r="D1540" t="s">
        <v>878</v>
      </c>
      <c r="E1540" s="107">
        <v>36048</v>
      </c>
      <c r="F1540" s="9">
        <v>25</v>
      </c>
      <c r="G1540" s="9">
        <v>29.8</v>
      </c>
      <c r="H1540" s="9">
        <v>127.272727</v>
      </c>
      <c r="I1540" s="9">
        <v>52.040816</v>
      </c>
      <c r="J1540" s="9">
        <v>2</v>
      </c>
      <c r="K1540" s="9">
        <v>21</v>
      </c>
      <c r="L1540" s="9">
        <v>25</v>
      </c>
      <c r="M1540" s="9">
        <v>27.495453999999999</v>
      </c>
      <c r="N1540" s="9">
        <v>29.8</v>
      </c>
      <c r="O1540" s="9">
        <v>90.909091000000004</v>
      </c>
      <c r="P1540" s="9">
        <v>127.272727</v>
      </c>
      <c r="Q1540" s="9">
        <v>36.116109999999999</v>
      </c>
      <c r="R1540" s="9">
        <v>52.040816</v>
      </c>
      <c r="S1540" s="9" t="s">
        <v>1510</v>
      </c>
      <c r="T1540" s="9">
        <v>2303.17686</v>
      </c>
      <c r="U1540" s="9">
        <v>308004.09428700001</v>
      </c>
      <c r="V1540" t="s">
        <v>935</v>
      </c>
    </row>
    <row r="1541" spans="1:22" x14ac:dyDescent="0.25">
      <c r="A1541" s="70" t="e">
        <f>VLOOKUP(B1541,'Lake Assessments'!$D$2:$E$52,2,0)</f>
        <v>#N/A</v>
      </c>
      <c r="B1541">
        <v>18037600</v>
      </c>
      <c r="C1541" t="s">
        <v>1921</v>
      </c>
      <c r="D1541" t="s">
        <v>878</v>
      </c>
      <c r="E1541" s="107">
        <v>41113</v>
      </c>
      <c r="F1541" s="9">
        <v>34</v>
      </c>
      <c r="G1541" s="9">
        <v>37.558190000000003</v>
      </c>
      <c r="H1541" s="9">
        <v>209.09090900000001</v>
      </c>
      <c r="I1541" s="9">
        <v>85.931634000000003</v>
      </c>
      <c r="J1541" s="9">
        <v>3</v>
      </c>
      <c r="K1541" s="9">
        <v>20</v>
      </c>
      <c r="L1541" s="9">
        <v>34</v>
      </c>
      <c r="M1541" s="9">
        <v>25.938389000000001</v>
      </c>
      <c r="N1541" s="9">
        <v>37.558190000000003</v>
      </c>
      <c r="O1541" s="9">
        <v>81.818181999999993</v>
      </c>
      <c r="P1541" s="9">
        <v>209.09090900000001</v>
      </c>
      <c r="Q1541" s="9">
        <v>28.407864</v>
      </c>
      <c r="R1541" s="9">
        <v>85.931634000000003</v>
      </c>
      <c r="S1541" s="9" t="s">
        <v>1510</v>
      </c>
      <c r="T1541" s="9">
        <v>7770.6269249999996</v>
      </c>
      <c r="U1541" s="9">
        <v>1758599.7237160001</v>
      </c>
      <c r="V1541" t="s">
        <v>935</v>
      </c>
    </row>
    <row r="1542" spans="1:22" x14ac:dyDescent="0.25">
      <c r="A1542" s="70" t="e">
        <f>VLOOKUP(B1542,'Lake Assessments'!$D$2:$E$52,2,0)</f>
        <v>#N/A</v>
      </c>
      <c r="B1542">
        <v>18037700</v>
      </c>
      <c r="C1542" t="s">
        <v>1922</v>
      </c>
      <c r="D1542" t="s">
        <v>878</v>
      </c>
      <c r="E1542" s="107">
        <v>35984</v>
      </c>
      <c r="F1542" s="9">
        <v>25</v>
      </c>
      <c r="G1542" s="9">
        <v>30.4</v>
      </c>
      <c r="H1542" s="9">
        <v>127.272727</v>
      </c>
      <c r="I1542" s="9">
        <v>50.495049999999999</v>
      </c>
      <c r="J1542" s="9">
        <v>1</v>
      </c>
      <c r="K1542" s="9">
        <v>25</v>
      </c>
      <c r="L1542" s="9">
        <v>25</v>
      </c>
      <c r="M1542" s="9">
        <v>30.4</v>
      </c>
      <c r="N1542" s="9">
        <v>30.4</v>
      </c>
      <c r="O1542" s="9">
        <v>127.272727</v>
      </c>
      <c r="P1542" s="9">
        <v>127.272727</v>
      </c>
      <c r="Q1542" s="9">
        <v>50.495049999999999</v>
      </c>
      <c r="R1542" s="9">
        <v>50.495049999999999</v>
      </c>
      <c r="S1542" s="9" t="s">
        <v>1510</v>
      </c>
      <c r="T1542" s="9">
        <v>9219.7906839999996</v>
      </c>
      <c r="U1542" s="9">
        <v>1605202.7921160001</v>
      </c>
      <c r="V1542" t="s">
        <v>935</v>
      </c>
    </row>
    <row r="1543" spans="1:22" x14ac:dyDescent="0.25">
      <c r="A1543" s="70" t="e">
        <f>VLOOKUP(B1543,'Lake Assessments'!$D$2:$E$52,2,0)</f>
        <v>#N/A</v>
      </c>
      <c r="B1543">
        <v>18033900</v>
      </c>
      <c r="C1543" t="s">
        <v>1923</v>
      </c>
      <c r="D1543" t="s">
        <v>878</v>
      </c>
      <c r="E1543" s="107">
        <v>35992</v>
      </c>
      <c r="F1543" s="9">
        <v>23</v>
      </c>
      <c r="G1543" s="9">
        <v>28.357959999999999</v>
      </c>
      <c r="H1543" s="9">
        <v>283.33333299999998</v>
      </c>
      <c r="I1543" s="9">
        <v>102.556859</v>
      </c>
      <c r="J1543" s="9">
        <v>1</v>
      </c>
      <c r="K1543" s="9">
        <v>23</v>
      </c>
      <c r="L1543" s="9">
        <v>23</v>
      </c>
      <c r="M1543" s="9">
        <v>28.357959999999999</v>
      </c>
      <c r="N1543" s="9">
        <v>28.357959999999999</v>
      </c>
      <c r="O1543" s="9">
        <v>283.33333299999998</v>
      </c>
      <c r="P1543" s="9">
        <v>283.33333299999998</v>
      </c>
      <c r="Q1543" s="9">
        <v>102.556859</v>
      </c>
      <c r="R1543" s="9">
        <v>102.556859</v>
      </c>
      <c r="S1543" s="9" t="s">
        <v>1510</v>
      </c>
      <c r="T1543" s="9">
        <v>1380.812535</v>
      </c>
      <c r="U1543" s="9">
        <v>141462.67553800001</v>
      </c>
      <c r="V1543" t="s">
        <v>935</v>
      </c>
    </row>
    <row r="1544" spans="1:22" x14ac:dyDescent="0.25">
      <c r="A1544" s="70" t="e">
        <f>VLOOKUP(B1544,'Lake Assessments'!$D$2:$E$52,2,0)</f>
        <v>#N/A</v>
      </c>
      <c r="B1544">
        <v>18034100</v>
      </c>
      <c r="C1544" t="s">
        <v>1005</v>
      </c>
      <c r="D1544" t="s">
        <v>878</v>
      </c>
      <c r="E1544" s="107">
        <v>35290</v>
      </c>
      <c r="F1544" s="9">
        <v>18</v>
      </c>
      <c r="G1544" s="9">
        <v>27.577164</v>
      </c>
      <c r="H1544" s="9">
        <v>200</v>
      </c>
      <c r="I1544" s="9">
        <v>96.979746000000006</v>
      </c>
      <c r="J1544" s="9">
        <v>1</v>
      </c>
      <c r="K1544" s="9">
        <v>18</v>
      </c>
      <c r="L1544" s="9">
        <v>18</v>
      </c>
      <c r="M1544" s="9">
        <v>27.577164</v>
      </c>
      <c r="N1544" s="9">
        <v>27.577164</v>
      </c>
      <c r="O1544" s="9">
        <v>200</v>
      </c>
      <c r="P1544" s="9">
        <v>200</v>
      </c>
      <c r="Q1544" s="9">
        <v>96.979746000000006</v>
      </c>
      <c r="R1544" s="9">
        <v>96.979746000000006</v>
      </c>
      <c r="S1544" s="9" t="s">
        <v>1510</v>
      </c>
      <c r="T1544" s="9">
        <v>2515.1886559999998</v>
      </c>
      <c r="U1544" s="9">
        <v>361504.26884899999</v>
      </c>
      <c r="V1544" t="s">
        <v>935</v>
      </c>
    </row>
    <row r="1545" spans="1:22" x14ac:dyDescent="0.25">
      <c r="A1545" s="70" t="e">
        <f>VLOOKUP(B1545,'Lake Assessments'!$D$2:$E$52,2,0)</f>
        <v>#N/A</v>
      </c>
      <c r="B1545">
        <v>18032100</v>
      </c>
      <c r="C1545" t="s">
        <v>120</v>
      </c>
      <c r="D1545" t="s">
        <v>878</v>
      </c>
      <c r="E1545" s="107">
        <v>41101</v>
      </c>
      <c r="F1545" s="9">
        <v>16</v>
      </c>
      <c r="G1545" s="9">
        <v>27.75</v>
      </c>
      <c r="H1545" s="9">
        <v>128.57142899999999</v>
      </c>
      <c r="I1545" s="9">
        <v>67.168674999999993</v>
      </c>
      <c r="J1545" s="9">
        <v>1</v>
      </c>
      <c r="K1545" s="9">
        <v>16</v>
      </c>
      <c r="L1545" s="9">
        <v>16</v>
      </c>
      <c r="M1545" s="9">
        <v>27.75</v>
      </c>
      <c r="N1545" s="9">
        <v>27.75</v>
      </c>
      <c r="O1545" s="9">
        <v>128.57142899999999</v>
      </c>
      <c r="P1545" s="9">
        <v>128.57142899999999</v>
      </c>
      <c r="Q1545" s="9">
        <v>67.168674999999993</v>
      </c>
      <c r="R1545" s="9">
        <v>67.168674999999993</v>
      </c>
      <c r="S1545" s="9" t="s">
        <v>1510</v>
      </c>
      <c r="T1545" s="9">
        <v>3836.9198059999999</v>
      </c>
      <c r="U1545" s="9">
        <v>607168.55469000002</v>
      </c>
      <c r="V1545" t="s">
        <v>935</v>
      </c>
    </row>
    <row r="1546" spans="1:22" x14ac:dyDescent="0.25">
      <c r="A1546" s="70" t="e">
        <f>VLOOKUP(B1546,'Lake Assessments'!$D$2:$E$52,2,0)</f>
        <v>#N/A</v>
      </c>
      <c r="B1546">
        <v>18024700</v>
      </c>
      <c r="C1546" t="s">
        <v>1924</v>
      </c>
      <c r="D1546" t="s">
        <v>878</v>
      </c>
      <c r="E1546" s="107">
        <v>39307</v>
      </c>
      <c r="F1546" s="9">
        <v>21</v>
      </c>
      <c r="G1546" s="9">
        <v>32.514465999999999</v>
      </c>
      <c r="H1546" s="9">
        <v>90.909091000000004</v>
      </c>
      <c r="I1546" s="9">
        <v>60.962701000000003</v>
      </c>
      <c r="J1546" s="9">
        <v>1</v>
      </c>
      <c r="K1546" s="9">
        <v>21</v>
      </c>
      <c r="L1546" s="9">
        <v>21</v>
      </c>
      <c r="M1546" s="9">
        <v>32.514465999999999</v>
      </c>
      <c r="N1546" s="9">
        <v>32.514465999999999</v>
      </c>
      <c r="O1546" s="9">
        <v>90.909091000000004</v>
      </c>
      <c r="P1546" s="9">
        <v>90.909091000000004</v>
      </c>
      <c r="Q1546" s="9">
        <v>60.962701000000003</v>
      </c>
      <c r="R1546" s="9">
        <v>60.962701000000003</v>
      </c>
      <c r="S1546" s="9" t="s">
        <v>1510</v>
      </c>
      <c r="T1546" s="9">
        <v>7223.4667040000004</v>
      </c>
      <c r="U1546" s="9">
        <v>542323.83874699997</v>
      </c>
      <c r="V1546" t="s">
        <v>935</v>
      </c>
    </row>
    <row r="1547" spans="1:22" x14ac:dyDescent="0.25">
      <c r="A1547" s="70" t="e">
        <f>VLOOKUP(B1547,'Lake Assessments'!$D$2:$E$52,2,0)</f>
        <v>#N/A</v>
      </c>
      <c r="B1547">
        <v>18031800</v>
      </c>
      <c r="C1547" t="s">
        <v>1393</v>
      </c>
      <c r="D1547" t="s">
        <v>878</v>
      </c>
      <c r="E1547" s="107">
        <v>39295</v>
      </c>
      <c r="F1547" s="9">
        <v>9</v>
      </c>
      <c r="G1547" s="9">
        <v>19.666667</v>
      </c>
      <c r="H1547" s="9">
        <v>28.571428999999998</v>
      </c>
      <c r="I1547" s="9">
        <v>18.473896</v>
      </c>
      <c r="J1547" s="9">
        <v>1</v>
      </c>
      <c r="K1547" s="9">
        <v>9</v>
      </c>
      <c r="L1547" s="9">
        <v>9</v>
      </c>
      <c r="M1547" s="9">
        <v>19.666667</v>
      </c>
      <c r="N1547" s="9">
        <v>19.666667</v>
      </c>
      <c r="O1547" s="9">
        <v>28.571428999999998</v>
      </c>
      <c r="P1547" s="9">
        <v>28.571428999999998</v>
      </c>
      <c r="Q1547" s="9">
        <v>18.473896</v>
      </c>
      <c r="R1547" s="9">
        <v>18.473896</v>
      </c>
      <c r="S1547" s="9" t="s">
        <v>1510</v>
      </c>
      <c r="T1547" s="9">
        <v>1478.204688</v>
      </c>
      <c r="U1547" s="9">
        <v>126153.12363</v>
      </c>
      <c r="V1547" t="s">
        <v>935</v>
      </c>
    </row>
    <row r="1548" spans="1:22" x14ac:dyDescent="0.25">
      <c r="A1548" s="70" t="e">
        <f>VLOOKUP(B1548,'Lake Assessments'!$D$2:$E$52,2,0)</f>
        <v>#N/A</v>
      </c>
      <c r="B1548">
        <v>18034200</v>
      </c>
      <c r="C1548" t="s">
        <v>1925</v>
      </c>
      <c r="D1548" t="s">
        <v>878</v>
      </c>
      <c r="E1548" s="107">
        <v>35605</v>
      </c>
      <c r="F1548" s="9">
        <v>24</v>
      </c>
      <c r="G1548" s="9">
        <v>29.189753</v>
      </c>
      <c r="H1548" s="9">
        <v>118.18181800000001</v>
      </c>
      <c r="I1548" s="9">
        <v>44.503726999999998</v>
      </c>
      <c r="J1548" s="9">
        <v>1</v>
      </c>
      <c r="K1548" s="9">
        <v>24</v>
      </c>
      <c r="L1548" s="9">
        <v>24</v>
      </c>
      <c r="M1548" s="9">
        <v>29.189753</v>
      </c>
      <c r="N1548" s="9">
        <v>29.189753</v>
      </c>
      <c r="O1548" s="9">
        <v>118.18181800000001</v>
      </c>
      <c r="P1548" s="9">
        <v>118.18181800000001</v>
      </c>
      <c r="Q1548" s="9">
        <v>44.503726999999998</v>
      </c>
      <c r="R1548" s="9">
        <v>44.503726999999998</v>
      </c>
      <c r="S1548" s="9" t="s">
        <v>1510</v>
      </c>
      <c r="T1548" s="9">
        <v>3568.9468900000002</v>
      </c>
      <c r="U1548" s="9">
        <v>857427.490674</v>
      </c>
      <c r="V1548" t="s">
        <v>935</v>
      </c>
    </row>
    <row r="1549" spans="1:22" x14ac:dyDescent="0.25">
      <c r="A1549" s="70" t="e">
        <f>VLOOKUP(B1549,'Lake Assessments'!$D$2:$E$52,2,0)</f>
        <v>#N/A</v>
      </c>
      <c r="B1549">
        <v>18033200</v>
      </c>
      <c r="C1549" t="s">
        <v>1926</v>
      </c>
      <c r="D1549" t="s">
        <v>878</v>
      </c>
      <c r="E1549" s="107">
        <v>35285</v>
      </c>
      <c r="F1549" s="9">
        <v>16</v>
      </c>
      <c r="G1549" s="9">
        <v>25.5</v>
      </c>
      <c r="H1549" s="9">
        <v>166.66666699999999</v>
      </c>
      <c r="I1549" s="9">
        <v>82.142857000000006</v>
      </c>
      <c r="J1549" s="9">
        <v>1</v>
      </c>
      <c r="K1549" s="9">
        <v>16</v>
      </c>
      <c r="L1549" s="9">
        <v>16</v>
      </c>
      <c r="M1549" s="9">
        <v>25.5</v>
      </c>
      <c r="N1549" s="9">
        <v>25.5</v>
      </c>
      <c r="O1549" s="9">
        <v>166.66666699999999</v>
      </c>
      <c r="P1549" s="9">
        <v>166.66666699999999</v>
      </c>
      <c r="Q1549" s="9">
        <v>82.142857000000006</v>
      </c>
      <c r="R1549" s="9">
        <v>82.142857000000006</v>
      </c>
      <c r="S1549" s="9" t="s">
        <v>1510</v>
      </c>
      <c r="T1549" s="9">
        <v>1489.626184</v>
      </c>
      <c r="U1549" s="9">
        <v>148110.17325299999</v>
      </c>
      <c r="V1549" t="s">
        <v>935</v>
      </c>
    </row>
    <row r="1550" spans="1:22" x14ac:dyDescent="0.25">
      <c r="A1550" s="70" t="e">
        <f>VLOOKUP(B1550,'Lake Assessments'!$D$2:$E$52,2,0)</f>
        <v>#N/A</v>
      </c>
      <c r="B1550">
        <v>18025100</v>
      </c>
      <c r="C1550" t="s">
        <v>1112</v>
      </c>
      <c r="D1550" t="s">
        <v>878</v>
      </c>
      <c r="E1550" s="107">
        <v>37116</v>
      </c>
      <c r="F1550" s="9">
        <v>23</v>
      </c>
      <c r="G1550" s="9">
        <v>29.400531999999998</v>
      </c>
      <c r="H1550" s="9">
        <v>109.090909</v>
      </c>
      <c r="I1550" s="9">
        <v>45.547190000000001</v>
      </c>
      <c r="J1550" s="9">
        <v>2</v>
      </c>
      <c r="K1550" s="9">
        <v>23</v>
      </c>
      <c r="L1550" s="9">
        <v>24</v>
      </c>
      <c r="M1550" s="9">
        <v>28.169132000000001</v>
      </c>
      <c r="N1550" s="9">
        <v>29.400531999999998</v>
      </c>
      <c r="O1550" s="9">
        <v>109.090909</v>
      </c>
      <c r="P1550" s="9">
        <v>118.18181800000001</v>
      </c>
      <c r="Q1550" s="9">
        <v>43.720061000000001</v>
      </c>
      <c r="R1550" s="9">
        <v>45.547190000000001</v>
      </c>
      <c r="S1550" s="9" t="s">
        <v>1510</v>
      </c>
      <c r="T1550" s="9">
        <v>12267.509096</v>
      </c>
      <c r="U1550" s="9">
        <v>3731340.371276</v>
      </c>
      <c r="V1550" t="s">
        <v>935</v>
      </c>
    </row>
    <row r="1551" spans="1:22" x14ac:dyDescent="0.25">
      <c r="A1551" s="70" t="e">
        <f>VLOOKUP(B1551,'Lake Assessments'!$D$2:$E$52,2,0)</f>
        <v>#N/A</v>
      </c>
      <c r="B1551">
        <v>18044800</v>
      </c>
      <c r="C1551" t="s">
        <v>1927</v>
      </c>
      <c r="D1551" t="s">
        <v>878</v>
      </c>
      <c r="E1551" s="107">
        <v>35290</v>
      </c>
      <c r="F1551" s="9">
        <v>15</v>
      </c>
      <c r="G1551" s="9">
        <v>24.528894999999999</v>
      </c>
      <c r="H1551" s="9">
        <v>150</v>
      </c>
      <c r="I1551" s="9">
        <v>75.206389000000001</v>
      </c>
      <c r="J1551" s="9">
        <v>1</v>
      </c>
      <c r="K1551" s="9">
        <v>15</v>
      </c>
      <c r="L1551" s="9">
        <v>15</v>
      </c>
      <c r="M1551" s="9">
        <v>24.528894999999999</v>
      </c>
      <c r="N1551" s="9">
        <v>24.528894999999999</v>
      </c>
      <c r="O1551" s="9">
        <v>150</v>
      </c>
      <c r="P1551" s="9">
        <v>150</v>
      </c>
      <c r="Q1551" s="9">
        <v>75.206389000000001</v>
      </c>
      <c r="R1551" s="9">
        <v>75.206389000000001</v>
      </c>
      <c r="S1551" s="9" t="s">
        <v>1510</v>
      </c>
      <c r="T1551" s="9">
        <v>977.44303500000001</v>
      </c>
      <c r="U1551" s="9">
        <v>58598.936469</v>
      </c>
      <c r="V1551" t="s">
        <v>935</v>
      </c>
    </row>
    <row r="1552" spans="1:22" x14ac:dyDescent="0.25">
      <c r="A1552" s="70" t="e">
        <f>VLOOKUP(B1552,'Lake Assessments'!$D$2:$E$52,2,0)</f>
        <v>#N/A</v>
      </c>
      <c r="B1552">
        <v>18032300</v>
      </c>
      <c r="C1552" t="s">
        <v>1928</v>
      </c>
      <c r="D1552" t="s">
        <v>878</v>
      </c>
      <c r="E1552" s="107">
        <v>35290</v>
      </c>
      <c r="F1552" s="9">
        <v>24</v>
      </c>
      <c r="G1552" s="9">
        <v>31.843367000000001</v>
      </c>
      <c r="H1552" s="9">
        <v>118.18181800000001</v>
      </c>
      <c r="I1552" s="9">
        <v>62.466155999999998</v>
      </c>
      <c r="J1552" s="9">
        <v>1</v>
      </c>
      <c r="K1552" s="9">
        <v>24</v>
      </c>
      <c r="L1552" s="9">
        <v>24</v>
      </c>
      <c r="M1552" s="9">
        <v>31.843367000000001</v>
      </c>
      <c r="N1552" s="9">
        <v>31.843367000000001</v>
      </c>
      <c r="O1552" s="9">
        <v>118.18181800000001</v>
      </c>
      <c r="P1552" s="9">
        <v>118.18181800000001</v>
      </c>
      <c r="Q1552" s="9">
        <v>62.466155999999998</v>
      </c>
      <c r="R1552" s="9">
        <v>62.466155999999998</v>
      </c>
      <c r="S1552" s="9" t="s">
        <v>1510</v>
      </c>
      <c r="T1552" s="9">
        <v>2669.7164109999999</v>
      </c>
      <c r="U1552" s="9">
        <v>372439.70377099997</v>
      </c>
      <c r="V1552" t="s">
        <v>935</v>
      </c>
    </row>
    <row r="1553" spans="1:22" x14ac:dyDescent="0.25">
      <c r="A1553" s="70" t="e">
        <f>VLOOKUP(B1553,'Lake Assessments'!$D$2:$E$52,2,0)</f>
        <v>#N/A</v>
      </c>
      <c r="B1553">
        <v>18023700</v>
      </c>
      <c r="C1553" t="s">
        <v>1929</v>
      </c>
      <c r="D1553" t="s">
        <v>878</v>
      </c>
      <c r="E1553" s="107">
        <v>38931</v>
      </c>
      <c r="F1553" s="9">
        <v>12</v>
      </c>
      <c r="G1553" s="9">
        <v>21.36196</v>
      </c>
      <c r="H1553" s="9">
        <v>71.428571000000005</v>
      </c>
      <c r="I1553" s="9">
        <v>28.686506000000001</v>
      </c>
      <c r="J1553" s="9">
        <v>1</v>
      </c>
      <c r="K1553" s="9">
        <v>12</v>
      </c>
      <c r="L1553" s="9">
        <v>12</v>
      </c>
      <c r="M1553" s="9">
        <v>21.36196</v>
      </c>
      <c r="N1553" s="9">
        <v>21.36196</v>
      </c>
      <c r="O1553" s="9">
        <v>71.428571000000005</v>
      </c>
      <c r="P1553" s="9">
        <v>71.428571000000005</v>
      </c>
      <c r="Q1553" s="9">
        <v>28.686506000000001</v>
      </c>
      <c r="R1553" s="9">
        <v>28.686506000000001</v>
      </c>
      <c r="S1553" s="9" t="s">
        <v>1510</v>
      </c>
      <c r="T1553" s="9">
        <v>1221.8246119999999</v>
      </c>
      <c r="U1553" s="9">
        <v>104833.206814</v>
      </c>
      <c r="V1553" t="s">
        <v>935</v>
      </c>
    </row>
    <row r="1554" spans="1:22" x14ac:dyDescent="0.25">
      <c r="A1554" s="70" t="e">
        <f>VLOOKUP(B1554,'Lake Assessments'!$D$2:$E$52,2,0)</f>
        <v>#N/A</v>
      </c>
      <c r="B1554">
        <v>18037400</v>
      </c>
      <c r="C1554" t="s">
        <v>1930</v>
      </c>
      <c r="D1554" t="s">
        <v>878</v>
      </c>
      <c r="E1554" s="107">
        <v>37427</v>
      </c>
      <c r="F1554" s="9">
        <v>32</v>
      </c>
      <c r="G1554" s="9">
        <v>34.117902000000001</v>
      </c>
      <c r="H1554" s="9">
        <v>190.90909099999999</v>
      </c>
      <c r="I1554" s="9">
        <v>68.900505999999993</v>
      </c>
      <c r="J1554" s="9">
        <v>3</v>
      </c>
      <c r="K1554" s="9">
        <v>28</v>
      </c>
      <c r="L1554" s="9">
        <v>32</v>
      </c>
      <c r="M1554" s="9">
        <v>31.560033000000001</v>
      </c>
      <c r="N1554" s="9">
        <v>34.117902000000001</v>
      </c>
      <c r="O1554" s="9">
        <v>154.545455</v>
      </c>
      <c r="P1554" s="9">
        <v>190.90909099999999</v>
      </c>
      <c r="Q1554" s="9">
        <v>61.020578999999998</v>
      </c>
      <c r="R1554" s="9">
        <v>68.900505999999993</v>
      </c>
      <c r="S1554" s="9" t="s">
        <v>1510</v>
      </c>
      <c r="T1554" s="9">
        <v>8022.9686670000001</v>
      </c>
      <c r="U1554" s="9">
        <v>1235970.0640209999</v>
      </c>
      <c r="V1554" t="s">
        <v>935</v>
      </c>
    </row>
    <row r="1555" spans="1:22" x14ac:dyDescent="0.25">
      <c r="A1555" s="70" t="e">
        <f>VLOOKUP(B1555,'Lake Assessments'!$D$2:$E$52,2,0)</f>
        <v>#N/A</v>
      </c>
      <c r="B1555">
        <v>18032000</v>
      </c>
      <c r="C1555" t="s">
        <v>1708</v>
      </c>
      <c r="D1555" t="s">
        <v>878</v>
      </c>
      <c r="E1555" s="107">
        <v>41120</v>
      </c>
      <c r="F1555" s="9">
        <v>35</v>
      </c>
      <c r="G1555" s="9">
        <v>39.046126999999998</v>
      </c>
      <c r="H1555" s="9">
        <v>218.18181799999999</v>
      </c>
      <c r="I1555" s="9">
        <v>93.297656000000003</v>
      </c>
      <c r="J1555" s="9">
        <v>2</v>
      </c>
      <c r="K1555" s="9">
        <v>24</v>
      </c>
      <c r="L1555" s="9">
        <v>35</v>
      </c>
      <c r="M1555" s="9">
        <v>30.618621999999998</v>
      </c>
      <c r="N1555" s="9">
        <v>39.046126999999998</v>
      </c>
      <c r="O1555" s="9">
        <v>118.18181800000001</v>
      </c>
      <c r="P1555" s="9">
        <v>218.18181799999999</v>
      </c>
      <c r="Q1555" s="9">
        <v>51.577336000000003</v>
      </c>
      <c r="R1555" s="9">
        <v>93.297656000000003</v>
      </c>
      <c r="S1555" s="9" t="s">
        <v>1510</v>
      </c>
      <c r="T1555" s="9">
        <v>11480.728300000001</v>
      </c>
      <c r="U1555" s="9">
        <v>1443023.7844809999</v>
      </c>
      <c r="V1555" t="s">
        <v>935</v>
      </c>
    </row>
    <row r="1556" spans="1:22" x14ac:dyDescent="0.25">
      <c r="A1556" s="70" t="e">
        <f>VLOOKUP(B1556,'Lake Assessments'!$D$2:$E$52,2,0)</f>
        <v>#N/A</v>
      </c>
      <c r="B1556">
        <v>18033800</v>
      </c>
      <c r="C1556" t="s">
        <v>1931</v>
      </c>
      <c r="D1556" t="s">
        <v>878</v>
      </c>
      <c r="E1556" s="107">
        <v>41113</v>
      </c>
      <c r="F1556" s="9">
        <v>31</v>
      </c>
      <c r="G1556" s="9">
        <v>35.202638999999998</v>
      </c>
      <c r="H1556" s="9">
        <v>181.81818200000001</v>
      </c>
      <c r="I1556" s="9">
        <v>74.270491000000007</v>
      </c>
      <c r="J1556" s="9">
        <v>3</v>
      </c>
      <c r="K1556" s="9">
        <v>28</v>
      </c>
      <c r="L1556" s="9">
        <v>36</v>
      </c>
      <c r="M1556" s="9">
        <v>32.504944999999999</v>
      </c>
      <c r="N1556" s="9">
        <v>36.333333000000003</v>
      </c>
      <c r="O1556" s="9">
        <v>154.545455</v>
      </c>
      <c r="P1556" s="9">
        <v>227.272727</v>
      </c>
      <c r="Q1556" s="9">
        <v>60.915568</v>
      </c>
      <c r="R1556" s="9">
        <v>85.37415</v>
      </c>
      <c r="S1556" s="9" t="s">
        <v>1510</v>
      </c>
      <c r="T1556" s="9">
        <v>5726.6834939999999</v>
      </c>
      <c r="U1556" s="9">
        <v>1768681.727715</v>
      </c>
      <c r="V1556" t="s">
        <v>935</v>
      </c>
    </row>
    <row r="1557" spans="1:22" x14ac:dyDescent="0.25">
      <c r="A1557" s="70" t="e">
        <f>VLOOKUP(B1557,'Lake Assessments'!$D$2:$E$52,2,0)</f>
        <v>#N/A</v>
      </c>
      <c r="B1557">
        <v>18035100</v>
      </c>
      <c r="C1557" t="s">
        <v>1932</v>
      </c>
      <c r="D1557" t="s">
        <v>878</v>
      </c>
      <c r="E1557" s="107">
        <v>35982</v>
      </c>
      <c r="F1557" s="9">
        <v>25</v>
      </c>
      <c r="G1557" s="9">
        <v>31.2</v>
      </c>
      <c r="H1557" s="9">
        <v>127.272727</v>
      </c>
      <c r="I1557" s="9">
        <v>54.455446000000002</v>
      </c>
      <c r="J1557" s="9">
        <v>2</v>
      </c>
      <c r="K1557" s="9">
        <v>25</v>
      </c>
      <c r="L1557" s="9">
        <v>33</v>
      </c>
      <c r="M1557" s="9">
        <v>31.2</v>
      </c>
      <c r="N1557" s="9">
        <v>36.208151999999998</v>
      </c>
      <c r="O1557" s="9">
        <v>127.272727</v>
      </c>
      <c r="P1557" s="9">
        <v>200</v>
      </c>
      <c r="Q1557" s="9">
        <v>54.455446000000002</v>
      </c>
      <c r="R1557" s="9">
        <v>84.735472000000001</v>
      </c>
      <c r="S1557" s="9" t="s">
        <v>1510</v>
      </c>
      <c r="T1557" s="9">
        <v>6020.144773</v>
      </c>
      <c r="U1557" s="9">
        <v>1098234.4561679999</v>
      </c>
      <c r="V1557" t="s">
        <v>935</v>
      </c>
    </row>
    <row r="1558" spans="1:22" x14ac:dyDescent="0.25">
      <c r="A1558" s="70" t="e">
        <f>VLOOKUP(B1558,'Lake Assessments'!$D$2:$E$52,2,0)</f>
        <v>#N/A</v>
      </c>
      <c r="B1558">
        <v>18040500</v>
      </c>
      <c r="C1558" t="s">
        <v>411</v>
      </c>
      <c r="D1558" t="s">
        <v>878</v>
      </c>
      <c r="E1558" s="107">
        <v>40022</v>
      </c>
      <c r="F1558" s="9">
        <v>11</v>
      </c>
      <c r="G1558" s="9">
        <v>21.407305000000001</v>
      </c>
      <c r="H1558" s="9">
        <v>57.142856999999999</v>
      </c>
      <c r="I1558" s="9">
        <v>28.959671</v>
      </c>
      <c r="J1558" s="9">
        <v>2</v>
      </c>
      <c r="K1558" s="9">
        <v>11</v>
      </c>
      <c r="L1558" s="9">
        <v>15</v>
      </c>
      <c r="M1558" s="9">
        <v>21.407305000000001</v>
      </c>
      <c r="N1558" s="9">
        <v>22.979700999999999</v>
      </c>
      <c r="O1558" s="9">
        <v>57.142856999999999</v>
      </c>
      <c r="P1558" s="9">
        <v>150</v>
      </c>
      <c r="Q1558" s="9">
        <v>28.959671</v>
      </c>
      <c r="R1558" s="9">
        <v>64.140722999999994</v>
      </c>
      <c r="S1558" s="9" t="s">
        <v>1510</v>
      </c>
      <c r="T1558" s="9">
        <v>2944.2609710000002</v>
      </c>
      <c r="U1558" s="9">
        <v>220826.39297799999</v>
      </c>
      <c r="V1558" t="s">
        <v>935</v>
      </c>
    </row>
    <row r="1559" spans="1:22" x14ac:dyDescent="0.25">
      <c r="A1559" s="70" t="e">
        <f>VLOOKUP(B1559,'Lake Assessments'!$D$2:$E$52,2,0)</f>
        <v>#N/A</v>
      </c>
      <c r="B1559">
        <v>18037200</v>
      </c>
      <c r="C1559" t="s">
        <v>1933</v>
      </c>
      <c r="D1559" t="s">
        <v>878</v>
      </c>
      <c r="E1559" s="107">
        <v>41113</v>
      </c>
      <c r="F1559" s="9">
        <v>37</v>
      </c>
      <c r="G1559" s="9">
        <v>38.633761999999997</v>
      </c>
      <c r="H1559" s="9">
        <v>236.36363600000001</v>
      </c>
      <c r="I1559" s="9">
        <v>91.256247999999999</v>
      </c>
      <c r="J1559" s="9">
        <v>3</v>
      </c>
      <c r="K1559" s="9">
        <v>32</v>
      </c>
      <c r="L1559" s="9">
        <v>37</v>
      </c>
      <c r="M1559" s="9">
        <v>34.467376000000002</v>
      </c>
      <c r="N1559" s="9">
        <v>38.633761999999997</v>
      </c>
      <c r="O1559" s="9">
        <v>190.90909099999999</v>
      </c>
      <c r="P1559" s="9">
        <v>236.36363600000001</v>
      </c>
      <c r="Q1559" s="9">
        <v>74.151298999999995</v>
      </c>
      <c r="R1559" s="9">
        <v>91.256247999999999</v>
      </c>
      <c r="S1559" s="9" t="s">
        <v>1510</v>
      </c>
      <c r="T1559" s="9">
        <v>33752.147885999999</v>
      </c>
      <c r="U1559" s="9">
        <v>24864167.608534999</v>
      </c>
      <c r="V1559" t="s">
        <v>935</v>
      </c>
    </row>
    <row r="1560" spans="1:22" x14ac:dyDescent="0.25">
      <c r="A1560" s="70" t="e">
        <f>VLOOKUP(B1560,'Lake Assessments'!$D$2:$E$52,2,0)</f>
        <v>#N/A</v>
      </c>
      <c r="B1560">
        <v>18030500</v>
      </c>
      <c r="C1560" t="s">
        <v>1308</v>
      </c>
      <c r="D1560" t="s">
        <v>878</v>
      </c>
      <c r="E1560" s="107">
        <v>38176</v>
      </c>
      <c r="F1560" s="9">
        <v>29</v>
      </c>
      <c r="G1560" s="9">
        <v>33.239466</v>
      </c>
      <c r="H1560" s="9">
        <v>163.63636399999999</v>
      </c>
      <c r="I1560" s="9">
        <v>64.551810000000003</v>
      </c>
      <c r="J1560" s="9">
        <v>1</v>
      </c>
      <c r="K1560" s="9">
        <v>29</v>
      </c>
      <c r="L1560" s="9">
        <v>29</v>
      </c>
      <c r="M1560" s="9">
        <v>33.239466</v>
      </c>
      <c r="N1560" s="9">
        <v>33.239466</v>
      </c>
      <c r="O1560" s="9">
        <v>163.63636399999999</v>
      </c>
      <c r="P1560" s="9">
        <v>163.63636399999999</v>
      </c>
      <c r="Q1560" s="9">
        <v>64.551810000000003</v>
      </c>
      <c r="R1560" s="9">
        <v>64.551810000000003</v>
      </c>
      <c r="S1560" s="9" t="s">
        <v>1510</v>
      </c>
      <c r="T1560" s="9">
        <v>17570.739028</v>
      </c>
      <c r="U1560" s="9">
        <v>10419952.832037</v>
      </c>
      <c r="V1560" t="s">
        <v>935</v>
      </c>
    </row>
    <row r="1561" spans="1:22" x14ac:dyDescent="0.25">
      <c r="A1561" s="70" t="e">
        <f>VLOOKUP(B1561,'Lake Assessments'!$D$2:$E$52,2,0)</f>
        <v>#N/A</v>
      </c>
      <c r="B1561">
        <v>18025200</v>
      </c>
      <c r="C1561" t="s">
        <v>1934</v>
      </c>
      <c r="D1561" t="s">
        <v>878</v>
      </c>
      <c r="E1561" s="107">
        <v>35304</v>
      </c>
      <c r="F1561" s="9">
        <v>17</v>
      </c>
      <c r="G1561" s="9">
        <v>23.768491000000001</v>
      </c>
      <c r="H1561" s="9">
        <v>54.545454999999997</v>
      </c>
      <c r="I1561" s="9">
        <v>21.267813</v>
      </c>
      <c r="J1561" s="9">
        <v>1</v>
      </c>
      <c r="K1561" s="9">
        <v>17</v>
      </c>
      <c r="L1561" s="9">
        <v>17</v>
      </c>
      <c r="M1561" s="9">
        <v>23.768491000000001</v>
      </c>
      <c r="N1561" s="9">
        <v>23.768491000000001</v>
      </c>
      <c r="O1561" s="9">
        <v>54.545454999999997</v>
      </c>
      <c r="P1561" s="9">
        <v>54.545454999999997</v>
      </c>
      <c r="Q1561" s="9">
        <v>21.267813</v>
      </c>
      <c r="R1561" s="9">
        <v>21.267813</v>
      </c>
      <c r="S1561" s="9" t="s">
        <v>1510</v>
      </c>
      <c r="T1561" s="9">
        <v>2788.776136</v>
      </c>
      <c r="U1561" s="9">
        <v>270873.64303400001</v>
      </c>
      <c r="V1561" t="s">
        <v>935</v>
      </c>
    </row>
    <row r="1562" spans="1:22" x14ac:dyDescent="0.25">
      <c r="A1562" s="70" t="e">
        <f>VLOOKUP(B1562,'Lake Assessments'!$D$2:$E$52,2,0)</f>
        <v>#N/A</v>
      </c>
      <c r="B1562">
        <v>18014200</v>
      </c>
      <c r="C1562" t="s">
        <v>1935</v>
      </c>
      <c r="D1562" t="s">
        <v>878</v>
      </c>
      <c r="E1562" s="107">
        <v>39973</v>
      </c>
      <c r="F1562" s="9">
        <v>6</v>
      </c>
      <c r="G1562" s="9">
        <v>16.73818</v>
      </c>
      <c r="H1562" s="9">
        <v>-14.285714</v>
      </c>
      <c r="I1562" s="9">
        <v>0.83240899999999995</v>
      </c>
      <c r="J1562" s="9">
        <v>1</v>
      </c>
      <c r="K1562" s="9">
        <v>6</v>
      </c>
      <c r="L1562" s="9">
        <v>6</v>
      </c>
      <c r="M1562" s="9">
        <v>16.73818</v>
      </c>
      <c r="N1562" s="9">
        <v>16.73818</v>
      </c>
      <c r="O1562" s="9">
        <v>-14.285714</v>
      </c>
      <c r="P1562" s="9">
        <v>-14.285714</v>
      </c>
      <c r="Q1562" s="9">
        <v>0.83240899999999995</v>
      </c>
      <c r="R1562" s="9">
        <v>0.83240899999999995</v>
      </c>
      <c r="S1562" s="9" t="s">
        <v>1510</v>
      </c>
      <c r="T1562" s="9">
        <v>3154.1096750000002</v>
      </c>
      <c r="U1562" s="9">
        <v>594007.99141699995</v>
      </c>
      <c r="V1562" t="s">
        <v>932</v>
      </c>
    </row>
    <row r="1563" spans="1:22" x14ac:dyDescent="0.25">
      <c r="A1563" s="70" t="e">
        <f>VLOOKUP(B1563,'Lake Assessments'!$D$2:$E$52,2,0)</f>
        <v>#N/A</v>
      </c>
      <c r="B1563">
        <v>18032200</v>
      </c>
      <c r="C1563" t="s">
        <v>1936</v>
      </c>
      <c r="D1563" t="s">
        <v>878</v>
      </c>
      <c r="E1563" s="107">
        <v>41100</v>
      </c>
      <c r="F1563" s="9">
        <v>11</v>
      </c>
      <c r="G1563" s="9">
        <v>23.517885</v>
      </c>
      <c r="H1563" s="9">
        <v>57.142856999999999</v>
      </c>
      <c r="I1563" s="9">
        <v>41.674005000000001</v>
      </c>
      <c r="J1563" s="9">
        <v>1</v>
      </c>
      <c r="K1563" s="9">
        <v>11</v>
      </c>
      <c r="L1563" s="9">
        <v>11</v>
      </c>
      <c r="M1563" s="9">
        <v>23.517885</v>
      </c>
      <c r="N1563" s="9">
        <v>23.517885</v>
      </c>
      <c r="O1563" s="9">
        <v>57.142856999999999</v>
      </c>
      <c r="P1563" s="9">
        <v>57.142856999999999</v>
      </c>
      <c r="Q1563" s="9">
        <v>41.674005000000001</v>
      </c>
      <c r="R1563" s="9">
        <v>41.674005000000001</v>
      </c>
      <c r="S1563" s="9" t="s">
        <v>1510</v>
      </c>
      <c r="T1563" s="9">
        <v>2131.6526749999998</v>
      </c>
      <c r="U1563" s="9">
        <v>261802.10903699999</v>
      </c>
      <c r="V1563" t="s">
        <v>935</v>
      </c>
    </row>
    <row r="1564" spans="1:22" x14ac:dyDescent="0.25">
      <c r="A1564" s="70" t="e">
        <f>VLOOKUP(B1564,'Lake Assessments'!$D$2:$E$52,2,0)</f>
        <v>#N/A</v>
      </c>
      <c r="B1564">
        <v>18032900</v>
      </c>
      <c r="C1564" t="s">
        <v>1937</v>
      </c>
      <c r="D1564" t="s">
        <v>878</v>
      </c>
      <c r="E1564" s="107">
        <v>35285</v>
      </c>
      <c r="F1564" s="9">
        <v>12</v>
      </c>
      <c r="G1564" s="9">
        <v>15.011107000000001</v>
      </c>
      <c r="H1564" s="9">
        <v>100</v>
      </c>
      <c r="I1564" s="9">
        <v>7.2221929999999999</v>
      </c>
      <c r="J1564" s="9">
        <v>1</v>
      </c>
      <c r="K1564" s="9">
        <v>12</v>
      </c>
      <c r="L1564" s="9">
        <v>12</v>
      </c>
      <c r="M1564" s="9">
        <v>15.011107000000001</v>
      </c>
      <c r="N1564" s="9">
        <v>15.011107000000001</v>
      </c>
      <c r="O1564" s="9">
        <v>100</v>
      </c>
      <c r="P1564" s="9">
        <v>100</v>
      </c>
      <c r="Q1564" s="9">
        <v>7.2221929999999999</v>
      </c>
      <c r="R1564" s="9">
        <v>7.2221929999999999</v>
      </c>
      <c r="S1564" s="9" t="s">
        <v>1510</v>
      </c>
      <c r="T1564" s="9">
        <v>5776.0401549999997</v>
      </c>
      <c r="U1564" s="9">
        <v>1042323.5358900001</v>
      </c>
      <c r="V1564" t="s">
        <v>935</v>
      </c>
    </row>
    <row r="1565" spans="1:22" x14ac:dyDescent="0.25">
      <c r="A1565" s="70" t="e">
        <f>VLOOKUP(B1565,'Lake Assessments'!$D$2:$E$52,2,0)</f>
        <v>#N/A</v>
      </c>
      <c r="B1565">
        <v>18023600</v>
      </c>
      <c r="C1565" t="s">
        <v>1938</v>
      </c>
      <c r="D1565" t="s">
        <v>878</v>
      </c>
      <c r="E1565" s="107">
        <v>35304</v>
      </c>
      <c r="F1565" s="9">
        <v>20</v>
      </c>
      <c r="G1565" s="9">
        <v>25.714782</v>
      </c>
      <c r="H1565" s="9">
        <v>81.818181999999993</v>
      </c>
      <c r="I1565" s="9">
        <v>31.197866000000001</v>
      </c>
      <c r="J1565" s="9">
        <v>1</v>
      </c>
      <c r="K1565" s="9">
        <v>20</v>
      </c>
      <c r="L1565" s="9">
        <v>20</v>
      </c>
      <c r="M1565" s="9">
        <v>25.714782</v>
      </c>
      <c r="N1565" s="9">
        <v>25.714782</v>
      </c>
      <c r="O1565" s="9">
        <v>81.818181999999993</v>
      </c>
      <c r="P1565" s="9">
        <v>81.818181999999993</v>
      </c>
      <c r="Q1565" s="9">
        <v>31.197866000000001</v>
      </c>
      <c r="R1565" s="9">
        <v>31.197866000000001</v>
      </c>
      <c r="S1565" s="9" t="s">
        <v>1510</v>
      </c>
      <c r="T1565" s="9">
        <v>1414.3327159999999</v>
      </c>
      <c r="U1565" s="9">
        <v>147011.238641</v>
      </c>
      <c r="V1565" t="s">
        <v>935</v>
      </c>
    </row>
    <row r="1566" spans="1:22" x14ac:dyDescent="0.25">
      <c r="A1566" s="70" t="e">
        <f>VLOOKUP(B1566,'Lake Assessments'!$D$2:$E$52,2,0)</f>
        <v>#N/A</v>
      </c>
      <c r="B1566">
        <v>18033500</v>
      </c>
      <c r="C1566" t="s">
        <v>1939</v>
      </c>
      <c r="D1566" t="s">
        <v>878</v>
      </c>
      <c r="E1566" s="107">
        <v>35290</v>
      </c>
      <c r="F1566" s="9">
        <v>27</v>
      </c>
      <c r="G1566" s="9">
        <v>32.524065</v>
      </c>
      <c r="H1566" s="9">
        <v>350</v>
      </c>
      <c r="I1566" s="9">
        <v>132.314751</v>
      </c>
      <c r="J1566" s="9">
        <v>1</v>
      </c>
      <c r="K1566" s="9">
        <v>27</v>
      </c>
      <c r="L1566" s="9">
        <v>27</v>
      </c>
      <c r="M1566" s="9">
        <v>32.524065</v>
      </c>
      <c r="N1566" s="9">
        <v>32.524065</v>
      </c>
      <c r="O1566" s="9">
        <v>350</v>
      </c>
      <c r="P1566" s="9">
        <v>350</v>
      </c>
      <c r="Q1566" s="9">
        <v>132.314751</v>
      </c>
      <c r="R1566" s="9">
        <v>132.314751</v>
      </c>
      <c r="S1566" s="9" t="s">
        <v>1510</v>
      </c>
      <c r="T1566" s="9">
        <v>7280.0927430000002</v>
      </c>
      <c r="U1566" s="9">
        <v>1352396.081433</v>
      </c>
      <c r="V1566" t="s">
        <v>935</v>
      </c>
    </row>
    <row r="1567" spans="1:22" x14ac:dyDescent="0.25">
      <c r="A1567" s="70" t="e">
        <f>VLOOKUP(B1567,'Lake Assessments'!$D$2:$E$52,2,0)</f>
        <v>#N/A</v>
      </c>
      <c r="B1567">
        <v>18037500</v>
      </c>
      <c r="C1567" t="s">
        <v>1940</v>
      </c>
      <c r="D1567" t="s">
        <v>878</v>
      </c>
      <c r="E1567" s="107">
        <v>37123</v>
      </c>
      <c r="F1567" s="9">
        <v>18</v>
      </c>
      <c r="G1567" s="9">
        <v>25.220141999999999</v>
      </c>
      <c r="H1567" s="9">
        <v>63.636364</v>
      </c>
      <c r="I1567" s="9">
        <v>24.852187000000001</v>
      </c>
      <c r="J1567" s="9">
        <v>2</v>
      </c>
      <c r="K1567" s="9">
        <v>18</v>
      </c>
      <c r="L1567" s="9">
        <v>19</v>
      </c>
      <c r="M1567" s="9">
        <v>24.776899</v>
      </c>
      <c r="N1567" s="9">
        <v>25.220141999999999</v>
      </c>
      <c r="O1567" s="9">
        <v>63.636364</v>
      </c>
      <c r="P1567" s="9">
        <v>72.727272999999997</v>
      </c>
      <c r="Q1567" s="9">
        <v>24.852187000000001</v>
      </c>
      <c r="R1567" s="9">
        <v>26.412751</v>
      </c>
      <c r="S1567" s="9" t="s">
        <v>1510</v>
      </c>
      <c r="T1567" s="9">
        <v>9629.1532470000002</v>
      </c>
      <c r="U1567" s="9">
        <v>5211319.1719119996</v>
      </c>
      <c r="V1567" t="s">
        <v>935</v>
      </c>
    </row>
    <row r="1568" spans="1:22" x14ac:dyDescent="0.25">
      <c r="A1568" s="70" t="e">
        <f>VLOOKUP(B1568,'Lake Assessments'!$D$2:$E$52,2,0)</f>
        <v>#N/A</v>
      </c>
      <c r="B1568">
        <v>18024100</v>
      </c>
      <c r="C1568" t="s">
        <v>1501</v>
      </c>
      <c r="D1568" t="s">
        <v>878</v>
      </c>
      <c r="E1568" s="107">
        <v>38932</v>
      </c>
      <c r="F1568" s="9">
        <v>17</v>
      </c>
      <c r="G1568" s="9">
        <v>29.589345999999999</v>
      </c>
      <c r="H1568" s="9">
        <v>142.85714300000001</v>
      </c>
      <c r="I1568" s="9">
        <v>78.249073999999993</v>
      </c>
      <c r="J1568" s="9">
        <v>1</v>
      </c>
      <c r="K1568" s="9">
        <v>17</v>
      </c>
      <c r="L1568" s="9">
        <v>17</v>
      </c>
      <c r="M1568" s="9">
        <v>29.589345999999999</v>
      </c>
      <c r="N1568" s="9">
        <v>29.589345999999999</v>
      </c>
      <c r="O1568" s="9">
        <v>142.85714300000001</v>
      </c>
      <c r="P1568" s="9">
        <v>142.85714300000001</v>
      </c>
      <c r="Q1568" s="9">
        <v>78.249073999999993</v>
      </c>
      <c r="R1568" s="9">
        <v>78.249073999999993</v>
      </c>
      <c r="S1568" s="9" t="s">
        <v>1510</v>
      </c>
      <c r="T1568" s="9">
        <v>3550.5564850000001</v>
      </c>
      <c r="U1568" s="9">
        <v>360756.51563699997</v>
      </c>
      <c r="V1568" t="s">
        <v>935</v>
      </c>
    </row>
    <row r="1569" spans="1:22" x14ac:dyDescent="0.25">
      <c r="A1569" s="70" t="e">
        <f>VLOOKUP(B1569,'Lake Assessments'!$D$2:$E$52,2,0)</f>
        <v>#N/A</v>
      </c>
      <c r="B1569">
        <v>18024000</v>
      </c>
      <c r="C1569" t="s">
        <v>1523</v>
      </c>
      <c r="D1569" t="s">
        <v>878</v>
      </c>
      <c r="E1569" s="107">
        <v>34899</v>
      </c>
      <c r="F1569" s="9">
        <v>22</v>
      </c>
      <c r="G1569" s="9">
        <v>28.142495</v>
      </c>
      <c r="H1569" s="9">
        <v>100</v>
      </c>
      <c r="I1569" s="9">
        <v>43.584156</v>
      </c>
      <c r="J1569" s="9">
        <v>1</v>
      </c>
      <c r="K1569" s="9">
        <v>22</v>
      </c>
      <c r="L1569" s="9">
        <v>22</v>
      </c>
      <c r="M1569" s="9">
        <v>28.142495</v>
      </c>
      <c r="N1569" s="9">
        <v>28.142495</v>
      </c>
      <c r="O1569" s="9">
        <v>100</v>
      </c>
      <c r="P1569" s="9">
        <v>100</v>
      </c>
      <c r="Q1569" s="9">
        <v>43.584156</v>
      </c>
      <c r="R1569" s="9">
        <v>43.584156</v>
      </c>
      <c r="S1569" s="9" t="s">
        <v>1510</v>
      </c>
      <c r="T1569" s="9">
        <v>2756.6275620000001</v>
      </c>
      <c r="U1569" s="9">
        <v>488369.45332999999</v>
      </c>
      <c r="V1569" t="s">
        <v>935</v>
      </c>
    </row>
    <row r="1570" spans="1:22" x14ac:dyDescent="0.25">
      <c r="A1570" s="70" t="e">
        <f>VLOOKUP(B1570,'Lake Assessments'!$D$2:$E$52,2,0)</f>
        <v>#N/A</v>
      </c>
      <c r="B1570">
        <v>18024300</v>
      </c>
      <c r="C1570" t="s">
        <v>1941</v>
      </c>
      <c r="D1570" t="s">
        <v>878</v>
      </c>
      <c r="E1570" s="107">
        <v>41106</v>
      </c>
      <c r="F1570" s="9">
        <v>31</v>
      </c>
      <c r="G1570" s="9">
        <v>33.586190999999999</v>
      </c>
      <c r="H1570" s="9">
        <v>181.81818200000001</v>
      </c>
      <c r="I1570" s="9">
        <v>66.268275000000003</v>
      </c>
      <c r="J1570" s="9">
        <v>4</v>
      </c>
      <c r="K1570" s="9">
        <v>27</v>
      </c>
      <c r="L1570" s="9">
        <v>31</v>
      </c>
      <c r="M1570" s="9">
        <v>31.182068999999998</v>
      </c>
      <c r="N1570" s="9">
        <v>33.586190999999999</v>
      </c>
      <c r="O1570" s="9">
        <v>145.454545</v>
      </c>
      <c r="P1570" s="9">
        <v>181.81818200000001</v>
      </c>
      <c r="Q1570" s="9">
        <v>54.366678</v>
      </c>
      <c r="R1570" s="9">
        <v>66.268275000000003</v>
      </c>
      <c r="S1570" s="9" t="s">
        <v>1510</v>
      </c>
      <c r="T1570" s="9">
        <v>10304.489507</v>
      </c>
      <c r="U1570" s="9">
        <v>2932591.6558599998</v>
      </c>
      <c r="V1570" t="s">
        <v>935</v>
      </c>
    </row>
    <row r="1571" spans="1:22" x14ac:dyDescent="0.25">
      <c r="A1571" s="70" t="e">
        <f>VLOOKUP(B1571,'Lake Assessments'!$D$2:$E$52,2,0)</f>
        <v>#N/A</v>
      </c>
      <c r="B1571">
        <v>18030800</v>
      </c>
      <c r="C1571" t="s">
        <v>1364</v>
      </c>
      <c r="D1571" t="s">
        <v>878</v>
      </c>
      <c r="E1571" s="107">
        <v>40336</v>
      </c>
      <c r="F1571" s="9">
        <v>32</v>
      </c>
      <c r="G1571" s="9">
        <v>36.415998999999999</v>
      </c>
      <c r="H1571" s="9">
        <v>190.90909099999999</v>
      </c>
      <c r="I1571" s="9">
        <v>80.277224000000004</v>
      </c>
      <c r="J1571" s="9">
        <v>5</v>
      </c>
      <c r="K1571" s="9">
        <v>24</v>
      </c>
      <c r="L1571" s="9">
        <v>33</v>
      </c>
      <c r="M1571" s="9">
        <v>29.802125</v>
      </c>
      <c r="N1571" s="9">
        <v>36.415998999999999</v>
      </c>
      <c r="O1571" s="9">
        <v>118.18181800000001</v>
      </c>
      <c r="P1571" s="9">
        <v>200</v>
      </c>
      <c r="Q1571" s="9">
        <v>50.485152999999997</v>
      </c>
      <c r="R1571" s="9">
        <v>86.263283000000001</v>
      </c>
      <c r="S1571" s="9" t="s">
        <v>1510</v>
      </c>
      <c r="T1571" s="9">
        <v>44674.382286</v>
      </c>
      <c r="U1571" s="9">
        <v>33861612.953170002</v>
      </c>
      <c r="V1571" t="s">
        <v>935</v>
      </c>
    </row>
    <row r="1572" spans="1:22" x14ac:dyDescent="0.25">
      <c r="A1572" s="70" t="e">
        <f>VLOOKUP(B1572,'Lake Assessments'!$D$2:$E$52,2,0)</f>
        <v>#N/A</v>
      </c>
      <c r="B1572">
        <v>18035200</v>
      </c>
      <c r="C1572" t="s">
        <v>1942</v>
      </c>
      <c r="D1572" t="s">
        <v>878</v>
      </c>
      <c r="E1572" s="107">
        <v>40043</v>
      </c>
      <c r="F1572" s="9">
        <v>30</v>
      </c>
      <c r="G1572" s="9">
        <v>33.776223999999999</v>
      </c>
      <c r="H1572" s="9">
        <v>172.727273</v>
      </c>
      <c r="I1572" s="9">
        <v>67.209031999999993</v>
      </c>
      <c r="J1572" s="9">
        <v>4</v>
      </c>
      <c r="K1572" s="9">
        <v>24</v>
      </c>
      <c r="L1572" s="9">
        <v>32</v>
      </c>
      <c r="M1572" s="9">
        <v>28.781504000000002</v>
      </c>
      <c r="N1572" s="9">
        <v>35.001786000000003</v>
      </c>
      <c r="O1572" s="9">
        <v>118.18181800000001</v>
      </c>
      <c r="P1572" s="9">
        <v>190.90909099999999</v>
      </c>
      <c r="Q1572" s="9">
        <v>46.844411000000001</v>
      </c>
      <c r="R1572" s="9">
        <v>73.276167000000001</v>
      </c>
      <c r="S1572" s="9" t="s">
        <v>1510</v>
      </c>
      <c r="T1572" s="9">
        <v>21522.124360000002</v>
      </c>
      <c r="U1572" s="9">
        <v>2795362.0959930001</v>
      </c>
      <c r="V1572" t="s">
        <v>935</v>
      </c>
    </row>
    <row r="1573" spans="1:22" x14ac:dyDescent="0.25">
      <c r="A1573" s="70" t="e">
        <f>VLOOKUP(B1573,'Lake Assessments'!$D$2:$E$52,2,0)</f>
        <v>#N/A</v>
      </c>
      <c r="B1573">
        <v>18026100</v>
      </c>
      <c r="C1573" t="s">
        <v>1509</v>
      </c>
      <c r="D1573" t="s">
        <v>878</v>
      </c>
      <c r="E1573" s="107">
        <v>38586</v>
      </c>
      <c r="F1573" s="9">
        <v>28</v>
      </c>
      <c r="G1573" s="9">
        <v>31.560033000000001</v>
      </c>
      <c r="H1573" s="9">
        <v>154.545455</v>
      </c>
      <c r="I1573" s="9">
        <v>56.237789999999997</v>
      </c>
      <c r="J1573" s="9">
        <v>2</v>
      </c>
      <c r="K1573" s="9">
        <v>13</v>
      </c>
      <c r="L1573" s="9">
        <v>28</v>
      </c>
      <c r="M1573" s="9">
        <v>16.918355999999999</v>
      </c>
      <c r="N1573" s="9">
        <v>31.560033000000001</v>
      </c>
      <c r="O1573" s="9">
        <v>18.181818</v>
      </c>
      <c r="P1573" s="9">
        <v>154.545455</v>
      </c>
      <c r="Q1573" s="9">
        <v>-13.681857000000001</v>
      </c>
      <c r="R1573" s="9">
        <v>56.237789999999997</v>
      </c>
      <c r="S1573" s="9" t="s">
        <v>1510</v>
      </c>
      <c r="T1573" s="9">
        <v>5947.1660780000002</v>
      </c>
      <c r="U1573" s="9">
        <v>1309470.1846139999</v>
      </c>
      <c r="V1573" t="s">
        <v>935</v>
      </c>
    </row>
    <row r="1574" spans="1:22" x14ac:dyDescent="0.25">
      <c r="A1574" s="70" t="e">
        <f>VLOOKUP(B1574,'Lake Assessments'!$D$2:$E$52,2,0)</f>
        <v>#N/A</v>
      </c>
      <c r="B1574">
        <v>18002300</v>
      </c>
      <c r="C1574" t="s">
        <v>1943</v>
      </c>
      <c r="D1574" t="s">
        <v>878</v>
      </c>
      <c r="E1574" s="107">
        <v>40022</v>
      </c>
      <c r="F1574" s="9">
        <v>15</v>
      </c>
      <c r="G1574" s="9">
        <v>25.819889</v>
      </c>
      <c r="H1574" s="9">
        <v>114.285714</v>
      </c>
      <c r="I1574" s="9">
        <v>55.541499999999999</v>
      </c>
      <c r="J1574" s="9">
        <v>2</v>
      </c>
      <c r="K1574" s="9">
        <v>15</v>
      </c>
      <c r="L1574" s="9">
        <v>21</v>
      </c>
      <c r="M1574" s="9">
        <v>25.819889</v>
      </c>
      <c r="N1574" s="9">
        <v>29.895851</v>
      </c>
      <c r="O1574" s="9">
        <v>114.285714</v>
      </c>
      <c r="P1574" s="9">
        <v>250</v>
      </c>
      <c r="Q1574" s="9">
        <v>55.541499999999999</v>
      </c>
      <c r="R1574" s="9">
        <v>113.541793</v>
      </c>
      <c r="S1574" s="9" t="s">
        <v>1510</v>
      </c>
      <c r="T1574" s="9">
        <v>4808.6747500000001</v>
      </c>
      <c r="U1574" s="9">
        <v>524652.83431499999</v>
      </c>
      <c r="V1574" t="s">
        <v>935</v>
      </c>
    </row>
    <row r="1575" spans="1:22" x14ac:dyDescent="0.25">
      <c r="A1575" s="70" t="e">
        <f>VLOOKUP(B1575,'Lake Assessments'!$D$2:$E$52,2,0)</f>
        <v>#N/A</v>
      </c>
      <c r="B1575">
        <v>18043500</v>
      </c>
      <c r="C1575" t="s">
        <v>1944</v>
      </c>
      <c r="D1575" t="s">
        <v>1945</v>
      </c>
      <c r="E1575" s="107">
        <v>39986</v>
      </c>
      <c r="F1575" s="9">
        <v>8</v>
      </c>
      <c r="G1575" s="9">
        <v>17.677669999999999</v>
      </c>
      <c r="H1575" s="9">
        <v>-27.272727</v>
      </c>
      <c r="I1575" s="9">
        <v>-12.486784999999999</v>
      </c>
      <c r="J1575" s="9">
        <v>1</v>
      </c>
      <c r="K1575" s="9">
        <v>8</v>
      </c>
      <c r="L1575" s="9">
        <v>8</v>
      </c>
      <c r="M1575" s="9">
        <v>17.677669999999999</v>
      </c>
      <c r="N1575" s="9">
        <v>17.677669999999999</v>
      </c>
      <c r="O1575" s="9">
        <v>-27.272727</v>
      </c>
      <c r="P1575" s="9">
        <v>-27.272727</v>
      </c>
      <c r="Q1575" s="9">
        <v>-12.486784999999999</v>
      </c>
      <c r="R1575" s="9">
        <v>-12.486784999999999</v>
      </c>
      <c r="S1575" s="9" t="s">
        <v>1510</v>
      </c>
      <c r="T1575" s="9">
        <v>1577.857017</v>
      </c>
      <c r="U1575" s="9">
        <v>144004.23024199999</v>
      </c>
      <c r="V1575" t="s">
        <v>932</v>
      </c>
    </row>
    <row r="1576" spans="1:22" x14ac:dyDescent="0.25">
      <c r="A1576" s="70" t="e">
        <f>VLOOKUP(B1576,'Lake Assessments'!$D$2:$E$52,2,0)</f>
        <v>#N/A</v>
      </c>
      <c r="B1576">
        <v>18003000</v>
      </c>
      <c r="C1576" t="s">
        <v>1946</v>
      </c>
      <c r="D1576" t="s">
        <v>878</v>
      </c>
      <c r="E1576" s="107">
        <v>35655</v>
      </c>
      <c r="F1576" s="9">
        <v>17</v>
      </c>
      <c r="G1576" s="9">
        <v>22.555813000000001</v>
      </c>
      <c r="H1576" s="9">
        <v>54.545454999999997</v>
      </c>
      <c r="I1576" s="9">
        <v>11.662440999999999</v>
      </c>
      <c r="J1576" s="9">
        <v>1</v>
      </c>
      <c r="K1576" s="9">
        <v>17</v>
      </c>
      <c r="L1576" s="9">
        <v>17</v>
      </c>
      <c r="M1576" s="9">
        <v>22.555813000000001</v>
      </c>
      <c r="N1576" s="9">
        <v>22.555813000000001</v>
      </c>
      <c r="O1576" s="9">
        <v>54.545454999999997</v>
      </c>
      <c r="P1576" s="9">
        <v>54.545454999999997</v>
      </c>
      <c r="Q1576" s="9">
        <v>11.662440999999999</v>
      </c>
      <c r="R1576" s="9">
        <v>11.662440999999999</v>
      </c>
      <c r="S1576" s="9" t="s">
        <v>1510</v>
      </c>
      <c r="T1576" s="9">
        <v>2671.7890849999999</v>
      </c>
      <c r="U1576" s="9">
        <v>227500.41093499999</v>
      </c>
      <c r="V1576" t="s">
        <v>935</v>
      </c>
    </row>
    <row r="1577" spans="1:22" x14ac:dyDescent="0.25">
      <c r="A1577" s="70" t="e">
        <f>VLOOKUP(B1577,'Lake Assessments'!$D$2:$E$52,2,0)</f>
        <v>#N/A</v>
      </c>
      <c r="B1577">
        <v>18005900</v>
      </c>
      <c r="C1577" t="s">
        <v>1355</v>
      </c>
      <c r="D1577" t="s">
        <v>878</v>
      </c>
      <c r="E1577" s="107">
        <v>35303</v>
      </c>
      <c r="F1577" s="9">
        <v>31</v>
      </c>
      <c r="G1577" s="9">
        <v>36.639482000000001</v>
      </c>
      <c r="H1577" s="9">
        <v>181.81818200000001</v>
      </c>
      <c r="I1577" s="9">
        <v>86.936131000000003</v>
      </c>
      <c r="J1577" s="9">
        <v>1</v>
      </c>
      <c r="K1577" s="9">
        <v>31</v>
      </c>
      <c r="L1577" s="9">
        <v>31</v>
      </c>
      <c r="M1577" s="9">
        <v>36.639482000000001</v>
      </c>
      <c r="N1577" s="9">
        <v>36.639482000000001</v>
      </c>
      <c r="O1577" s="9">
        <v>181.81818200000001</v>
      </c>
      <c r="P1577" s="9">
        <v>181.81818200000001</v>
      </c>
      <c r="Q1577" s="9">
        <v>86.936131000000003</v>
      </c>
      <c r="R1577" s="9">
        <v>86.936131000000003</v>
      </c>
      <c r="S1577" s="9" t="s">
        <v>1510</v>
      </c>
      <c r="T1577" s="9">
        <v>3215.9671629999998</v>
      </c>
      <c r="U1577" s="9">
        <v>430540.26675000001</v>
      </c>
      <c r="V1577" t="s">
        <v>935</v>
      </c>
    </row>
    <row r="1578" spans="1:22" x14ac:dyDescent="0.25">
      <c r="A1578" s="70" t="e">
        <f>VLOOKUP(B1578,'Lake Assessments'!$D$2:$E$52,2,0)</f>
        <v>#N/A</v>
      </c>
      <c r="B1578">
        <v>18050400</v>
      </c>
      <c r="C1578" t="s">
        <v>879</v>
      </c>
      <c r="D1578" t="s">
        <v>878</v>
      </c>
      <c r="E1578" s="107">
        <v>40017</v>
      </c>
      <c r="F1578" s="9">
        <v>26</v>
      </c>
      <c r="G1578" s="9">
        <v>33.928091000000002</v>
      </c>
      <c r="H1578" s="9">
        <v>271.42857099999998</v>
      </c>
      <c r="I1578" s="9">
        <v>104.386093</v>
      </c>
      <c r="J1578" s="9">
        <v>1</v>
      </c>
      <c r="K1578" s="9">
        <v>26</v>
      </c>
      <c r="L1578" s="9">
        <v>26</v>
      </c>
      <c r="M1578" s="9">
        <v>33.928091000000002</v>
      </c>
      <c r="N1578" s="9">
        <v>33.928091000000002</v>
      </c>
      <c r="O1578" s="9">
        <v>271.42857099999998</v>
      </c>
      <c r="P1578" s="9">
        <v>271.42857099999998</v>
      </c>
      <c r="Q1578" s="9">
        <v>104.386093</v>
      </c>
      <c r="R1578" s="9">
        <v>104.386093</v>
      </c>
      <c r="S1578" s="9" t="s">
        <v>1510</v>
      </c>
      <c r="T1578" s="9">
        <v>1267.1726900000001</v>
      </c>
      <c r="U1578" s="9">
        <v>86436.484039000003</v>
      </c>
      <c r="V1578" t="s">
        <v>935</v>
      </c>
    </row>
    <row r="1579" spans="1:22" x14ac:dyDescent="0.25">
      <c r="A1579" s="70" t="e">
        <f>VLOOKUP(B1579,'Lake Assessments'!$D$2:$E$52,2,0)</f>
        <v>#N/A</v>
      </c>
      <c r="B1579">
        <v>18044400</v>
      </c>
      <c r="C1579" t="s">
        <v>1947</v>
      </c>
      <c r="D1579" t="s">
        <v>878</v>
      </c>
      <c r="E1579" s="107">
        <v>38538</v>
      </c>
      <c r="F1579" s="9">
        <v>11</v>
      </c>
      <c r="G1579" s="9">
        <v>21.105793999999999</v>
      </c>
      <c r="H1579" s="9">
        <v>57.142856999999999</v>
      </c>
      <c r="I1579" s="9">
        <v>27.143338</v>
      </c>
      <c r="J1579" s="9">
        <v>1</v>
      </c>
      <c r="K1579" s="9">
        <v>11</v>
      </c>
      <c r="L1579" s="9">
        <v>11</v>
      </c>
      <c r="M1579" s="9">
        <v>21.105793999999999</v>
      </c>
      <c r="N1579" s="9">
        <v>21.105793999999999</v>
      </c>
      <c r="O1579" s="9">
        <v>57.142856999999999</v>
      </c>
      <c r="P1579" s="9">
        <v>57.142856999999999</v>
      </c>
      <c r="Q1579" s="9">
        <v>27.143338</v>
      </c>
      <c r="R1579" s="9">
        <v>27.143338</v>
      </c>
      <c r="S1579" s="9" t="s">
        <v>1510</v>
      </c>
      <c r="T1579" s="9">
        <v>1824.6361609999999</v>
      </c>
      <c r="U1579" s="9">
        <v>189623.391603</v>
      </c>
      <c r="V1579" t="s">
        <v>935</v>
      </c>
    </row>
    <row r="1580" spans="1:22" x14ac:dyDescent="0.25">
      <c r="A1580" s="70" t="e">
        <f>VLOOKUP(B1580,'Lake Assessments'!$D$2:$E$52,2,0)</f>
        <v>#N/A</v>
      </c>
      <c r="B1580">
        <v>18005300</v>
      </c>
      <c r="C1580" t="s">
        <v>411</v>
      </c>
      <c r="D1580" t="s">
        <v>878</v>
      </c>
      <c r="E1580" s="107">
        <v>35283</v>
      </c>
      <c r="F1580" s="9">
        <v>10</v>
      </c>
      <c r="G1580" s="9">
        <v>18.024982999999999</v>
      </c>
      <c r="H1580" s="9">
        <v>66.666667000000004</v>
      </c>
      <c r="I1580" s="9">
        <v>28.749876</v>
      </c>
      <c r="J1580" s="9">
        <v>1</v>
      </c>
      <c r="K1580" s="9">
        <v>10</v>
      </c>
      <c r="L1580" s="9">
        <v>10</v>
      </c>
      <c r="M1580" s="9">
        <v>18.024982999999999</v>
      </c>
      <c r="N1580" s="9">
        <v>18.024982999999999</v>
      </c>
      <c r="O1580" s="9">
        <v>66.666667000000004</v>
      </c>
      <c r="P1580" s="9">
        <v>66.666667000000004</v>
      </c>
      <c r="Q1580" s="9">
        <v>28.749876</v>
      </c>
      <c r="R1580" s="9">
        <v>28.749876</v>
      </c>
      <c r="S1580" s="9" t="s">
        <v>1510</v>
      </c>
      <c r="T1580" s="9">
        <v>4236.1665549999998</v>
      </c>
      <c r="U1580" s="9">
        <v>642306.19413800002</v>
      </c>
      <c r="V1580" t="s">
        <v>935</v>
      </c>
    </row>
    <row r="1581" spans="1:22" x14ac:dyDescent="0.25">
      <c r="A1581" s="70" t="e">
        <f>VLOOKUP(B1581,'Lake Assessments'!$D$2:$E$52,2,0)</f>
        <v>#N/A</v>
      </c>
      <c r="B1581">
        <v>18008800</v>
      </c>
      <c r="C1581" t="s">
        <v>1948</v>
      </c>
      <c r="D1581" t="s">
        <v>878</v>
      </c>
      <c r="E1581" s="107">
        <v>40007</v>
      </c>
      <c r="F1581" s="9">
        <v>40</v>
      </c>
      <c r="G1581" s="9">
        <v>37.631104000000001</v>
      </c>
      <c r="H1581" s="9">
        <v>263.63636400000001</v>
      </c>
      <c r="I1581" s="9">
        <v>86.292595000000006</v>
      </c>
      <c r="J1581" s="9">
        <v>5</v>
      </c>
      <c r="K1581" s="9">
        <v>22</v>
      </c>
      <c r="L1581" s="9">
        <v>40</v>
      </c>
      <c r="M1581" s="9">
        <v>27.076491000000001</v>
      </c>
      <c r="N1581" s="9">
        <v>37.631104000000001</v>
      </c>
      <c r="O1581" s="9">
        <v>100</v>
      </c>
      <c r="P1581" s="9">
        <v>263.63636400000001</v>
      </c>
      <c r="Q1581" s="9">
        <v>38.145361999999999</v>
      </c>
      <c r="R1581" s="9">
        <v>86.292595000000006</v>
      </c>
      <c r="S1581" s="9" t="s">
        <v>1510</v>
      </c>
      <c r="T1581" s="9">
        <v>21145.868450999998</v>
      </c>
      <c r="U1581" s="9">
        <v>6731662.6808399996</v>
      </c>
      <c r="V1581" t="s">
        <v>935</v>
      </c>
    </row>
    <row r="1582" spans="1:22" x14ac:dyDescent="0.25">
      <c r="A1582" s="70" t="e">
        <f>VLOOKUP(B1582,'Lake Assessments'!$D$2:$E$52,2,0)</f>
        <v>#N/A</v>
      </c>
      <c r="B1582">
        <v>18006800</v>
      </c>
      <c r="C1582" t="s">
        <v>411</v>
      </c>
      <c r="D1582" t="s">
        <v>878</v>
      </c>
      <c r="E1582" s="107">
        <v>40359</v>
      </c>
      <c r="F1582" s="9">
        <v>14</v>
      </c>
      <c r="G1582" s="9">
        <v>24.588034</v>
      </c>
      <c r="H1582" s="9">
        <v>100</v>
      </c>
      <c r="I1582" s="9">
        <v>48.120688000000001</v>
      </c>
      <c r="J1582" s="9">
        <v>1</v>
      </c>
      <c r="K1582" s="9">
        <v>14</v>
      </c>
      <c r="L1582" s="9">
        <v>14</v>
      </c>
      <c r="M1582" s="9">
        <v>24.588034</v>
      </c>
      <c r="N1582" s="9">
        <v>24.588034</v>
      </c>
      <c r="O1582" s="9">
        <v>100</v>
      </c>
      <c r="P1582" s="9">
        <v>100</v>
      </c>
      <c r="Q1582" s="9">
        <v>48.120688000000001</v>
      </c>
      <c r="R1582" s="9">
        <v>48.120688000000001</v>
      </c>
      <c r="S1582" s="9" t="s">
        <v>1510</v>
      </c>
      <c r="T1582" s="9">
        <v>3445.7071599999999</v>
      </c>
      <c r="U1582" s="9">
        <v>640314.25474300003</v>
      </c>
      <c r="V1582" t="s">
        <v>935</v>
      </c>
    </row>
    <row r="1583" spans="1:22" x14ac:dyDescent="0.25">
      <c r="A1583" s="70" t="e">
        <f>VLOOKUP(B1583,'Lake Assessments'!$D$2:$E$52,2,0)</f>
        <v>#N/A</v>
      </c>
      <c r="B1583">
        <v>18018100</v>
      </c>
      <c r="C1583" t="s">
        <v>1949</v>
      </c>
      <c r="D1583" t="s">
        <v>878</v>
      </c>
      <c r="E1583" s="107">
        <v>40714</v>
      </c>
      <c r="F1583" s="9">
        <v>13</v>
      </c>
      <c r="G1583" s="9">
        <v>22.742708</v>
      </c>
      <c r="H1583" s="9">
        <v>85.714286000000001</v>
      </c>
      <c r="I1583" s="9">
        <v>37.004264999999997</v>
      </c>
      <c r="J1583" s="9">
        <v>4</v>
      </c>
      <c r="K1583" s="9">
        <v>12</v>
      </c>
      <c r="L1583" s="9">
        <v>14</v>
      </c>
      <c r="M1583" s="9">
        <v>17.473056</v>
      </c>
      <c r="N1583" s="9">
        <v>23.251728</v>
      </c>
      <c r="O1583" s="9">
        <v>71.428571000000005</v>
      </c>
      <c r="P1583" s="9">
        <v>116.666667</v>
      </c>
      <c r="Q1583" s="9">
        <v>23.469484999999999</v>
      </c>
      <c r="R1583" s="9">
        <v>40.070650999999998</v>
      </c>
      <c r="S1583" s="9" t="s">
        <v>1510</v>
      </c>
      <c r="T1583" s="9">
        <v>6106.6248139999998</v>
      </c>
      <c r="U1583" s="9">
        <v>1482542.1162719999</v>
      </c>
      <c r="V1583" t="s">
        <v>935</v>
      </c>
    </row>
    <row r="1584" spans="1:22" x14ac:dyDescent="0.25">
      <c r="A1584" s="70" t="e">
        <f>VLOOKUP(B1584,'Lake Assessments'!$D$2:$E$52,2,0)</f>
        <v>#N/A</v>
      </c>
      <c r="B1584">
        <v>18002800</v>
      </c>
      <c r="C1584" t="s">
        <v>1315</v>
      </c>
      <c r="D1584" t="s">
        <v>878</v>
      </c>
      <c r="E1584" s="107">
        <v>35653</v>
      </c>
      <c r="F1584" s="9">
        <v>21</v>
      </c>
      <c r="G1584" s="9">
        <v>26.840800000000002</v>
      </c>
      <c r="H1584" s="9">
        <v>90.909091000000004</v>
      </c>
      <c r="I1584" s="9">
        <v>32.875250000000001</v>
      </c>
      <c r="J1584" s="9">
        <v>2</v>
      </c>
      <c r="K1584" s="9">
        <v>21</v>
      </c>
      <c r="L1584" s="9">
        <v>21</v>
      </c>
      <c r="M1584" s="9">
        <v>25.967929000000002</v>
      </c>
      <c r="N1584" s="9">
        <v>26.840800000000002</v>
      </c>
      <c r="O1584" s="9">
        <v>90.909091000000004</v>
      </c>
      <c r="P1584" s="9">
        <v>90.909091000000004</v>
      </c>
      <c r="Q1584" s="9">
        <v>32.489432999999998</v>
      </c>
      <c r="R1584" s="9">
        <v>32.875250000000001</v>
      </c>
      <c r="S1584" s="9" t="s">
        <v>1510</v>
      </c>
      <c r="T1584" s="9">
        <v>10903.720695</v>
      </c>
      <c r="U1584" s="9">
        <v>1986064.845737</v>
      </c>
      <c r="V1584" t="s">
        <v>935</v>
      </c>
    </row>
    <row r="1585" spans="1:22" x14ac:dyDescent="0.25">
      <c r="A1585" s="70" t="e">
        <f>VLOOKUP(B1585,'Lake Assessments'!$D$2:$E$52,2,0)</f>
        <v>#N/A</v>
      </c>
      <c r="B1585">
        <v>18002600</v>
      </c>
      <c r="C1585" t="s">
        <v>1950</v>
      </c>
      <c r="D1585" t="s">
        <v>878</v>
      </c>
      <c r="E1585" s="107">
        <v>34939</v>
      </c>
      <c r="F1585" s="9">
        <v>21</v>
      </c>
      <c r="G1585" s="9">
        <v>28.586544</v>
      </c>
      <c r="H1585" s="9">
        <v>90.909091000000004</v>
      </c>
      <c r="I1585" s="9">
        <v>45.849711999999997</v>
      </c>
      <c r="J1585" s="9">
        <v>1</v>
      </c>
      <c r="K1585" s="9">
        <v>21</v>
      </c>
      <c r="L1585" s="9">
        <v>21</v>
      </c>
      <c r="M1585" s="9">
        <v>28.586544</v>
      </c>
      <c r="N1585" s="9">
        <v>28.586544</v>
      </c>
      <c r="O1585" s="9">
        <v>90.909091000000004</v>
      </c>
      <c r="P1585" s="9">
        <v>90.909091000000004</v>
      </c>
      <c r="Q1585" s="9">
        <v>45.849711999999997</v>
      </c>
      <c r="R1585" s="9">
        <v>45.849711999999997</v>
      </c>
      <c r="S1585" s="9" t="s">
        <v>1510</v>
      </c>
      <c r="T1585" s="9">
        <v>3443.8171609999999</v>
      </c>
      <c r="U1585" s="9">
        <v>143965.05616499999</v>
      </c>
      <c r="V1585" t="s">
        <v>935</v>
      </c>
    </row>
    <row r="1586" spans="1:22" x14ac:dyDescent="0.25">
      <c r="A1586" s="70" t="e">
        <f>VLOOKUP(B1586,'Lake Assessments'!$D$2:$E$52,2,0)</f>
        <v>#N/A</v>
      </c>
      <c r="B1586">
        <v>18006100</v>
      </c>
      <c r="C1586" t="s">
        <v>1951</v>
      </c>
      <c r="D1586" t="s">
        <v>878</v>
      </c>
      <c r="E1586" s="107">
        <v>35303</v>
      </c>
      <c r="F1586" s="9">
        <v>13</v>
      </c>
      <c r="G1586" s="9">
        <v>24.961509</v>
      </c>
      <c r="H1586" s="9">
        <v>18.181818</v>
      </c>
      <c r="I1586" s="9">
        <v>27.354637</v>
      </c>
      <c r="J1586" s="9">
        <v>1</v>
      </c>
      <c r="K1586" s="9">
        <v>13</v>
      </c>
      <c r="L1586" s="9">
        <v>13</v>
      </c>
      <c r="M1586" s="9">
        <v>24.961509</v>
      </c>
      <c r="N1586" s="9">
        <v>24.961509</v>
      </c>
      <c r="O1586" s="9">
        <v>18.181818</v>
      </c>
      <c r="P1586" s="9">
        <v>18.181818</v>
      </c>
      <c r="Q1586" s="9">
        <v>27.354637</v>
      </c>
      <c r="R1586" s="9">
        <v>27.354637</v>
      </c>
      <c r="S1586" s="9" t="s">
        <v>1510</v>
      </c>
      <c r="T1586" s="9">
        <v>1663.9572780000001</v>
      </c>
      <c r="U1586" s="9">
        <v>178506.27596200001</v>
      </c>
      <c r="V1586" t="s">
        <v>935</v>
      </c>
    </row>
    <row r="1587" spans="1:22" x14ac:dyDescent="0.25">
      <c r="A1587" s="70" t="e">
        <f>VLOOKUP(B1587,'Lake Assessments'!$D$2:$E$52,2,0)</f>
        <v>#N/A</v>
      </c>
      <c r="B1587">
        <v>18043900</v>
      </c>
      <c r="C1587" t="s">
        <v>1952</v>
      </c>
      <c r="D1587" t="s">
        <v>878</v>
      </c>
      <c r="E1587" s="107">
        <v>40371</v>
      </c>
      <c r="F1587" s="9">
        <v>14</v>
      </c>
      <c r="G1587" s="9">
        <v>23.786251</v>
      </c>
      <c r="H1587" s="9">
        <v>27.272727</v>
      </c>
      <c r="I1587" s="9">
        <v>17.753715</v>
      </c>
      <c r="J1587" s="9">
        <v>1</v>
      </c>
      <c r="K1587" s="9">
        <v>14</v>
      </c>
      <c r="L1587" s="9">
        <v>14</v>
      </c>
      <c r="M1587" s="9">
        <v>23.786251</v>
      </c>
      <c r="N1587" s="9">
        <v>23.786251</v>
      </c>
      <c r="O1587" s="9">
        <v>27.272727</v>
      </c>
      <c r="P1587" s="9">
        <v>27.272727</v>
      </c>
      <c r="Q1587" s="9">
        <v>17.753715</v>
      </c>
      <c r="R1587" s="9">
        <v>17.753715</v>
      </c>
      <c r="S1587" s="9" t="s">
        <v>1510</v>
      </c>
      <c r="T1587" s="9">
        <v>3015.6301640000001</v>
      </c>
      <c r="U1587" s="9">
        <v>250502.40360600001</v>
      </c>
      <c r="V1587" t="s">
        <v>935</v>
      </c>
    </row>
    <row r="1588" spans="1:22" x14ac:dyDescent="0.25">
      <c r="A1588" s="70" t="e">
        <f>VLOOKUP(B1588,'Lake Assessments'!$D$2:$E$52,2,0)</f>
        <v>#N/A</v>
      </c>
      <c r="B1588">
        <v>18009100</v>
      </c>
      <c r="C1588" t="s">
        <v>1953</v>
      </c>
      <c r="D1588" t="s">
        <v>878</v>
      </c>
      <c r="E1588" s="107">
        <v>34930</v>
      </c>
      <c r="F1588" s="9">
        <v>22</v>
      </c>
      <c r="G1588" s="9">
        <v>28.568895999999999</v>
      </c>
      <c r="H1588" s="9">
        <v>266.66666700000002</v>
      </c>
      <c r="I1588" s="9">
        <v>104.063543</v>
      </c>
      <c r="J1588" s="9">
        <v>1</v>
      </c>
      <c r="K1588" s="9">
        <v>22</v>
      </c>
      <c r="L1588" s="9">
        <v>22</v>
      </c>
      <c r="M1588" s="9">
        <v>28.568895999999999</v>
      </c>
      <c r="N1588" s="9">
        <v>28.568895999999999</v>
      </c>
      <c r="O1588" s="9">
        <v>266.66666700000002</v>
      </c>
      <c r="P1588" s="9">
        <v>266.66666700000002</v>
      </c>
      <c r="Q1588" s="9">
        <v>104.063543</v>
      </c>
      <c r="R1588" s="9">
        <v>104.063543</v>
      </c>
      <c r="S1588" s="9" t="s">
        <v>1510</v>
      </c>
      <c r="T1588" s="9">
        <v>2730.4389040000001</v>
      </c>
      <c r="U1588" s="9">
        <v>265676.51613900001</v>
      </c>
      <c r="V1588" t="s">
        <v>935</v>
      </c>
    </row>
    <row r="1589" spans="1:22" x14ac:dyDescent="0.25">
      <c r="A1589" s="70" t="e">
        <f>VLOOKUP(B1589,'Lake Assessments'!$D$2:$E$52,2,0)</f>
        <v>#N/A</v>
      </c>
      <c r="B1589">
        <v>18011100</v>
      </c>
      <c r="C1589" t="s">
        <v>987</v>
      </c>
      <c r="D1589" t="s">
        <v>878</v>
      </c>
      <c r="E1589" s="107">
        <v>34533</v>
      </c>
      <c r="F1589" s="9">
        <v>19</v>
      </c>
      <c r="G1589" s="9">
        <v>25.923978000000002</v>
      </c>
      <c r="H1589" s="9">
        <v>72.727272999999997</v>
      </c>
      <c r="I1589" s="9">
        <v>28.336524000000001</v>
      </c>
      <c r="J1589" s="9">
        <v>1</v>
      </c>
      <c r="K1589" s="9">
        <v>19</v>
      </c>
      <c r="L1589" s="9">
        <v>19</v>
      </c>
      <c r="M1589" s="9">
        <v>25.923978000000002</v>
      </c>
      <c r="N1589" s="9">
        <v>25.923978000000002</v>
      </c>
      <c r="O1589" s="9">
        <v>72.727272999999997</v>
      </c>
      <c r="P1589" s="9">
        <v>72.727272999999997</v>
      </c>
      <c r="Q1589" s="9">
        <v>28.336524000000001</v>
      </c>
      <c r="R1589" s="9">
        <v>28.336524000000001</v>
      </c>
      <c r="S1589" s="9" t="s">
        <v>1510</v>
      </c>
      <c r="T1589" s="9">
        <v>2021.9474789999999</v>
      </c>
      <c r="U1589" s="9">
        <v>242658.97522600001</v>
      </c>
      <c r="V1589" t="s">
        <v>935</v>
      </c>
    </row>
    <row r="1590" spans="1:22" x14ac:dyDescent="0.25">
      <c r="A1590" s="70" t="e">
        <f>VLOOKUP(B1590,'Lake Assessments'!$D$2:$E$52,2,0)</f>
        <v>#N/A</v>
      </c>
      <c r="B1590">
        <v>18007600</v>
      </c>
      <c r="C1590" t="s">
        <v>1888</v>
      </c>
      <c r="D1590" t="s">
        <v>878</v>
      </c>
      <c r="E1590" s="107">
        <v>34930</v>
      </c>
      <c r="F1590" s="9">
        <v>31</v>
      </c>
      <c r="G1590" s="9">
        <v>39.333561000000003</v>
      </c>
      <c r="H1590" s="9">
        <v>181.81818200000001</v>
      </c>
      <c r="I1590" s="9">
        <v>100.681434</v>
      </c>
      <c r="J1590" s="9">
        <v>1</v>
      </c>
      <c r="K1590" s="9">
        <v>31</v>
      </c>
      <c r="L1590" s="9">
        <v>31</v>
      </c>
      <c r="M1590" s="9">
        <v>39.333561000000003</v>
      </c>
      <c r="N1590" s="9">
        <v>39.333561000000003</v>
      </c>
      <c r="O1590" s="9">
        <v>181.81818200000001</v>
      </c>
      <c r="P1590" s="9">
        <v>181.81818200000001</v>
      </c>
      <c r="Q1590" s="9">
        <v>100.681434</v>
      </c>
      <c r="R1590" s="9">
        <v>100.681434</v>
      </c>
      <c r="S1590" s="9" t="s">
        <v>1510</v>
      </c>
      <c r="T1590" s="9">
        <v>7485.5245999999997</v>
      </c>
      <c r="U1590" s="9">
        <v>742364.47914499999</v>
      </c>
      <c r="V1590" t="s">
        <v>935</v>
      </c>
    </row>
    <row r="1591" spans="1:22" x14ac:dyDescent="0.25">
      <c r="A1591" s="70" t="e">
        <f>VLOOKUP(B1591,'Lake Assessments'!$D$2:$E$52,2,0)</f>
        <v>#N/A</v>
      </c>
      <c r="B1591">
        <v>18001100</v>
      </c>
      <c r="C1591" t="s">
        <v>1019</v>
      </c>
      <c r="D1591" t="s">
        <v>878</v>
      </c>
      <c r="E1591" s="107">
        <v>40023</v>
      </c>
      <c r="F1591" s="9">
        <v>20</v>
      </c>
      <c r="G1591" s="9">
        <v>29.292490999999998</v>
      </c>
      <c r="H1591" s="9">
        <v>185.71428599999999</v>
      </c>
      <c r="I1591" s="9">
        <v>76.460785999999999</v>
      </c>
      <c r="J1591" s="9">
        <v>1</v>
      </c>
      <c r="K1591" s="9">
        <v>20</v>
      </c>
      <c r="L1591" s="9">
        <v>20</v>
      </c>
      <c r="M1591" s="9">
        <v>29.292490999999998</v>
      </c>
      <c r="N1591" s="9">
        <v>29.292490999999998</v>
      </c>
      <c r="O1591" s="9">
        <v>185.71428599999999</v>
      </c>
      <c r="P1591" s="9">
        <v>185.71428599999999</v>
      </c>
      <c r="Q1591" s="9">
        <v>76.460785999999999</v>
      </c>
      <c r="R1591" s="9">
        <v>76.460785999999999</v>
      </c>
      <c r="S1591" s="9" t="s">
        <v>1510</v>
      </c>
      <c r="T1591" s="9">
        <v>2383.0776510000001</v>
      </c>
      <c r="U1591" s="9">
        <v>177029.70245499999</v>
      </c>
      <c r="V1591" t="s">
        <v>935</v>
      </c>
    </row>
    <row r="1592" spans="1:22" x14ac:dyDescent="0.25">
      <c r="A1592" s="70" t="e">
        <f>VLOOKUP(B1592,'Lake Assessments'!$D$2:$E$52,2,0)</f>
        <v>#N/A</v>
      </c>
      <c r="B1592">
        <v>18012300</v>
      </c>
      <c r="C1592" t="s">
        <v>1954</v>
      </c>
      <c r="D1592" t="s">
        <v>878</v>
      </c>
      <c r="E1592" s="107">
        <v>39307</v>
      </c>
      <c r="F1592" s="9">
        <v>19</v>
      </c>
      <c r="G1592" s="9">
        <v>28.218135</v>
      </c>
      <c r="H1592" s="9">
        <v>72.727272999999997</v>
      </c>
      <c r="I1592" s="9">
        <v>76.363344999999995</v>
      </c>
      <c r="J1592" s="9">
        <v>2</v>
      </c>
      <c r="K1592" s="9">
        <v>19</v>
      </c>
      <c r="L1592" s="9">
        <v>25</v>
      </c>
      <c r="M1592" s="9">
        <v>28.218135</v>
      </c>
      <c r="N1592" s="9">
        <v>31.6</v>
      </c>
      <c r="O1592" s="9">
        <v>72.727272999999997</v>
      </c>
      <c r="P1592" s="9">
        <v>127.272727</v>
      </c>
      <c r="Q1592" s="9">
        <v>56.435644000000003</v>
      </c>
      <c r="R1592" s="9">
        <v>76.363344999999995</v>
      </c>
      <c r="S1592" s="9" t="s">
        <v>1510</v>
      </c>
      <c r="T1592" s="9">
        <v>6125.8896240000004</v>
      </c>
      <c r="U1592" s="9">
        <v>956933.46464400005</v>
      </c>
      <c r="V1592" t="s">
        <v>935</v>
      </c>
    </row>
    <row r="1593" spans="1:22" x14ac:dyDescent="0.25">
      <c r="A1593" s="70" t="e">
        <f>VLOOKUP(B1593,'Lake Assessments'!$D$2:$E$52,2,0)</f>
        <v>#N/A</v>
      </c>
      <c r="B1593">
        <v>18019000</v>
      </c>
      <c r="C1593" t="s">
        <v>1955</v>
      </c>
      <c r="D1593" t="s">
        <v>878</v>
      </c>
      <c r="E1593" s="107">
        <v>36013</v>
      </c>
      <c r="F1593" s="9">
        <v>24</v>
      </c>
      <c r="G1593" s="9">
        <v>30.006249</v>
      </c>
      <c r="H1593" s="9">
        <v>118.18181800000001</v>
      </c>
      <c r="I1593" s="9">
        <v>53.093108999999998</v>
      </c>
      <c r="J1593" s="9">
        <v>1</v>
      </c>
      <c r="K1593" s="9">
        <v>24</v>
      </c>
      <c r="L1593" s="9">
        <v>24</v>
      </c>
      <c r="M1593" s="9">
        <v>30.006249</v>
      </c>
      <c r="N1593" s="9">
        <v>30.006249</v>
      </c>
      <c r="O1593" s="9">
        <v>118.18181800000001</v>
      </c>
      <c r="P1593" s="9">
        <v>118.18181800000001</v>
      </c>
      <c r="Q1593" s="9">
        <v>53.093108999999998</v>
      </c>
      <c r="R1593" s="9">
        <v>53.093108999999998</v>
      </c>
      <c r="S1593" s="9" t="s">
        <v>1510</v>
      </c>
      <c r="T1593" s="9">
        <v>3222.786239</v>
      </c>
      <c r="U1593" s="9">
        <v>349119.47576900001</v>
      </c>
      <c r="V1593" t="s">
        <v>935</v>
      </c>
    </row>
    <row r="1594" spans="1:22" x14ac:dyDescent="0.25">
      <c r="A1594" s="70" t="e">
        <f>VLOOKUP(B1594,'Lake Assessments'!$D$2:$E$52,2,0)</f>
        <v>#N/A</v>
      </c>
      <c r="B1594">
        <v>49001500</v>
      </c>
      <c r="C1594" t="s">
        <v>615</v>
      </c>
      <c r="D1594" t="s">
        <v>878</v>
      </c>
      <c r="E1594" s="107">
        <v>41836</v>
      </c>
      <c r="F1594" s="9">
        <v>22</v>
      </c>
      <c r="G1594" s="9">
        <v>25.797287000000001</v>
      </c>
      <c r="H1594" s="9">
        <v>100</v>
      </c>
      <c r="I1594" s="9">
        <v>31.61881</v>
      </c>
      <c r="J1594" s="9">
        <v>6</v>
      </c>
      <c r="K1594" s="9">
        <v>22</v>
      </c>
      <c r="L1594" s="9">
        <v>31</v>
      </c>
      <c r="M1594" s="9">
        <v>25.797287000000001</v>
      </c>
      <c r="N1594" s="9">
        <v>34.304613000000003</v>
      </c>
      <c r="O1594" s="9">
        <v>100</v>
      </c>
      <c r="P1594" s="9">
        <v>181.81818200000001</v>
      </c>
      <c r="Q1594" s="9">
        <v>31.61881</v>
      </c>
      <c r="R1594" s="9">
        <v>69.824815000000001</v>
      </c>
      <c r="S1594" s="9" t="s">
        <v>1510</v>
      </c>
      <c r="T1594" s="9">
        <v>3750.6236829999998</v>
      </c>
      <c r="U1594" s="9">
        <v>508053.16546599998</v>
      </c>
      <c r="V1594" t="s">
        <v>935</v>
      </c>
    </row>
    <row r="1595" spans="1:22" x14ac:dyDescent="0.25">
      <c r="A1595" s="70" t="e">
        <f>VLOOKUP(B1595,'Lake Assessments'!$D$2:$E$52,2,0)</f>
        <v>#N/A</v>
      </c>
      <c r="B1595">
        <v>18028700</v>
      </c>
      <c r="C1595" t="s">
        <v>1956</v>
      </c>
      <c r="D1595" t="s">
        <v>878</v>
      </c>
      <c r="E1595" s="107">
        <v>38890</v>
      </c>
      <c r="F1595" s="9">
        <v>21</v>
      </c>
      <c r="G1595" s="9">
        <v>30.114069000000001</v>
      </c>
      <c r="H1595" s="9">
        <v>90.909091000000004</v>
      </c>
      <c r="I1595" s="9">
        <v>49.079549</v>
      </c>
      <c r="J1595" s="9">
        <v>2</v>
      </c>
      <c r="K1595" s="9">
        <v>21</v>
      </c>
      <c r="L1595" s="9">
        <v>34</v>
      </c>
      <c r="M1595" s="9">
        <v>30.114069000000001</v>
      </c>
      <c r="N1595" s="9">
        <v>37.386691999999996</v>
      </c>
      <c r="O1595" s="9">
        <v>90.909091000000004</v>
      </c>
      <c r="P1595" s="9">
        <v>209.09090900000001</v>
      </c>
      <c r="Q1595" s="9">
        <v>49.079549</v>
      </c>
      <c r="R1595" s="9">
        <v>90.748425999999995</v>
      </c>
      <c r="S1595" s="9" t="s">
        <v>1510</v>
      </c>
      <c r="T1595" s="9">
        <v>8011.1592490000003</v>
      </c>
      <c r="U1595" s="9">
        <v>1434130.6739449999</v>
      </c>
      <c r="V1595" t="s">
        <v>935</v>
      </c>
    </row>
    <row r="1596" spans="1:22" x14ac:dyDescent="0.25">
      <c r="A1596" s="70" t="e">
        <f>VLOOKUP(B1596,'Lake Assessments'!$D$2:$E$52,2,0)</f>
        <v>#N/A</v>
      </c>
      <c r="B1596">
        <v>49000500</v>
      </c>
      <c r="C1596" t="s">
        <v>1957</v>
      </c>
      <c r="D1596" t="s">
        <v>878</v>
      </c>
      <c r="E1596" s="107">
        <v>41836</v>
      </c>
      <c r="F1596" s="9">
        <v>23</v>
      </c>
      <c r="G1596" s="9">
        <v>31.277162000000001</v>
      </c>
      <c r="H1596" s="9">
        <v>109.090909</v>
      </c>
      <c r="I1596" s="9">
        <v>59.577357999999997</v>
      </c>
      <c r="J1596" s="9">
        <v>3</v>
      </c>
      <c r="K1596" s="9">
        <v>20</v>
      </c>
      <c r="L1596" s="9">
        <v>26</v>
      </c>
      <c r="M1596" s="9">
        <v>29.068884000000001</v>
      </c>
      <c r="N1596" s="9">
        <v>33.339742999999999</v>
      </c>
      <c r="O1596" s="9">
        <v>81.818181999999993</v>
      </c>
      <c r="P1596" s="9">
        <v>136.36363600000001</v>
      </c>
      <c r="Q1596" s="9">
        <v>43.905365000000003</v>
      </c>
      <c r="R1596" s="9">
        <v>65.048232999999996</v>
      </c>
      <c r="S1596" s="9" t="s">
        <v>1510</v>
      </c>
      <c r="T1596" s="9">
        <v>4369.1443129999998</v>
      </c>
      <c r="U1596" s="9">
        <v>568408.015488</v>
      </c>
      <c r="V1596" t="s">
        <v>935</v>
      </c>
    </row>
    <row r="1597" spans="1:22" x14ac:dyDescent="0.25">
      <c r="A1597" s="70" t="e">
        <f>VLOOKUP(B1597,'Lake Assessments'!$D$2:$E$52,2,0)</f>
        <v>#N/A</v>
      </c>
      <c r="B1597">
        <v>49001600</v>
      </c>
      <c r="C1597" t="s">
        <v>1333</v>
      </c>
      <c r="D1597" t="s">
        <v>878</v>
      </c>
      <c r="E1597" s="107">
        <v>41836</v>
      </c>
      <c r="F1597" s="9">
        <v>22</v>
      </c>
      <c r="G1597" s="9">
        <v>27.929293999999999</v>
      </c>
      <c r="H1597" s="9">
        <v>100</v>
      </c>
      <c r="I1597" s="9">
        <v>42.496397000000002</v>
      </c>
      <c r="J1597" s="9">
        <v>7</v>
      </c>
      <c r="K1597" s="9">
        <v>18</v>
      </c>
      <c r="L1597" s="9">
        <v>38</v>
      </c>
      <c r="M1597" s="9">
        <v>25.927249</v>
      </c>
      <c r="N1597" s="9">
        <v>36.662041000000002</v>
      </c>
      <c r="O1597" s="9">
        <v>63.636364</v>
      </c>
      <c r="P1597" s="9">
        <v>245.454545</v>
      </c>
      <c r="Q1597" s="9">
        <v>28.352716000000001</v>
      </c>
      <c r="R1597" s="9">
        <v>81.495253000000005</v>
      </c>
      <c r="S1597" s="9" t="s">
        <v>1510</v>
      </c>
      <c r="T1597" s="9">
        <v>12399.455728000001</v>
      </c>
      <c r="U1597" s="9">
        <v>4465309.1060830001</v>
      </c>
      <c r="V1597" t="s">
        <v>935</v>
      </c>
    </row>
    <row r="1598" spans="1:22" x14ac:dyDescent="0.25">
      <c r="A1598" s="70" t="e">
        <f>VLOOKUP(B1598,'Lake Assessments'!$D$2:$E$52,2,0)</f>
        <v>#N/A</v>
      </c>
      <c r="B1598">
        <v>18007000</v>
      </c>
      <c r="C1598" t="s">
        <v>1958</v>
      </c>
      <c r="D1598" t="s">
        <v>878</v>
      </c>
      <c r="E1598" s="107">
        <v>35282</v>
      </c>
      <c r="F1598" s="9">
        <v>37</v>
      </c>
      <c r="G1598" s="9">
        <v>39.291358000000002</v>
      </c>
      <c r="H1598" s="9">
        <v>236.36363600000001</v>
      </c>
      <c r="I1598" s="9">
        <v>100.466112</v>
      </c>
      <c r="J1598" s="9">
        <v>1</v>
      </c>
      <c r="K1598" s="9">
        <v>37</v>
      </c>
      <c r="L1598" s="9">
        <v>37</v>
      </c>
      <c r="M1598" s="9">
        <v>39.291358000000002</v>
      </c>
      <c r="N1598" s="9">
        <v>39.291358000000002</v>
      </c>
      <c r="O1598" s="9">
        <v>236.36363600000001</v>
      </c>
      <c r="P1598" s="9">
        <v>236.36363600000001</v>
      </c>
      <c r="Q1598" s="9">
        <v>100.466112</v>
      </c>
      <c r="R1598" s="9">
        <v>100.466112</v>
      </c>
      <c r="S1598" s="9" t="s">
        <v>1510</v>
      </c>
      <c r="T1598" s="9">
        <v>7270.3983369999996</v>
      </c>
      <c r="U1598" s="9">
        <v>1243190.123592</v>
      </c>
      <c r="V1598" t="s">
        <v>935</v>
      </c>
    </row>
    <row r="1599" spans="1:22" x14ac:dyDescent="0.25">
      <c r="A1599" s="70" t="e">
        <f>VLOOKUP(B1599,'Lake Assessments'!$D$2:$E$52,2,0)</f>
        <v>#N/A</v>
      </c>
      <c r="B1599">
        <v>18024200</v>
      </c>
      <c r="C1599" t="s">
        <v>1959</v>
      </c>
      <c r="D1599" t="s">
        <v>878</v>
      </c>
      <c r="E1599" s="107">
        <v>41107</v>
      </c>
      <c r="F1599" s="9">
        <v>35</v>
      </c>
      <c r="G1599" s="9">
        <v>35.665509999999998</v>
      </c>
      <c r="H1599" s="9">
        <v>218.18181799999999</v>
      </c>
      <c r="I1599" s="9">
        <v>76.561927999999995</v>
      </c>
      <c r="J1599" s="9">
        <v>4</v>
      </c>
      <c r="K1599" s="9">
        <v>21</v>
      </c>
      <c r="L1599" s="9">
        <v>35</v>
      </c>
      <c r="M1599" s="9">
        <v>27.713671999999999</v>
      </c>
      <c r="N1599" s="9">
        <v>35.665509999999998</v>
      </c>
      <c r="O1599" s="9">
        <v>90.909091000000004</v>
      </c>
      <c r="P1599" s="9">
        <v>218.18181799999999</v>
      </c>
      <c r="Q1599" s="9">
        <v>37.196396</v>
      </c>
      <c r="R1599" s="9">
        <v>76.561927999999995</v>
      </c>
      <c r="S1599" s="9" t="s">
        <v>1510</v>
      </c>
      <c r="T1599" s="9">
        <v>9748.5568309999999</v>
      </c>
      <c r="U1599" s="9">
        <v>3538758.2019509999</v>
      </c>
      <c r="V1599" t="s">
        <v>935</v>
      </c>
    </row>
    <row r="1600" spans="1:22" x14ac:dyDescent="0.25">
      <c r="A1600" s="70" t="e">
        <f>VLOOKUP(B1600,'Lake Assessments'!$D$2:$E$52,2,0)</f>
        <v>#N/A</v>
      </c>
      <c r="B1600">
        <v>18013700</v>
      </c>
      <c r="C1600" t="s">
        <v>120</v>
      </c>
      <c r="D1600" t="s">
        <v>878</v>
      </c>
      <c r="E1600" s="107">
        <v>38918</v>
      </c>
      <c r="F1600" s="9">
        <v>14</v>
      </c>
      <c r="G1600" s="9">
        <v>23.786251</v>
      </c>
      <c r="H1600" s="9">
        <v>100</v>
      </c>
      <c r="I1600" s="9">
        <v>43.290666000000002</v>
      </c>
      <c r="J1600" s="9">
        <v>1</v>
      </c>
      <c r="K1600" s="9">
        <v>14</v>
      </c>
      <c r="L1600" s="9">
        <v>14</v>
      </c>
      <c r="M1600" s="9">
        <v>23.786251</v>
      </c>
      <c r="N1600" s="9">
        <v>23.786251</v>
      </c>
      <c r="O1600" s="9">
        <v>100</v>
      </c>
      <c r="P1600" s="9">
        <v>100</v>
      </c>
      <c r="Q1600" s="9">
        <v>43.290666000000002</v>
      </c>
      <c r="R1600" s="9">
        <v>43.290666000000002</v>
      </c>
      <c r="S1600" s="9" t="s">
        <v>1510</v>
      </c>
      <c r="T1600" s="9">
        <v>2145.2259039999999</v>
      </c>
      <c r="U1600" s="9">
        <v>292702.08635900001</v>
      </c>
      <c r="V1600" t="s">
        <v>935</v>
      </c>
    </row>
    <row r="1601" spans="1:22" x14ac:dyDescent="0.25">
      <c r="A1601" s="70" t="e">
        <f>VLOOKUP(B1601,'Lake Assessments'!$D$2:$E$52,2,0)</f>
        <v>#N/A</v>
      </c>
      <c r="B1601">
        <v>18009301</v>
      </c>
      <c r="C1601" t="s">
        <v>1960</v>
      </c>
      <c r="D1601" t="s">
        <v>878</v>
      </c>
      <c r="E1601" s="107">
        <v>37452</v>
      </c>
      <c r="F1601" s="9">
        <v>25</v>
      </c>
      <c r="G1601" s="9">
        <v>29.4</v>
      </c>
      <c r="H1601" s="9">
        <v>127.272727</v>
      </c>
      <c r="I1601" s="9">
        <v>45.544553999999998</v>
      </c>
      <c r="J1601" s="9">
        <v>1</v>
      </c>
      <c r="K1601" s="9">
        <v>25</v>
      </c>
      <c r="L1601" s="9">
        <v>25</v>
      </c>
      <c r="M1601" s="9">
        <v>29.4</v>
      </c>
      <c r="N1601" s="9">
        <v>29.4</v>
      </c>
      <c r="O1601" s="9">
        <v>127.272727</v>
      </c>
      <c r="P1601" s="9">
        <v>127.272727</v>
      </c>
      <c r="Q1601" s="9">
        <v>45.544553999999998</v>
      </c>
      <c r="R1601" s="9">
        <v>45.544553999999998</v>
      </c>
      <c r="S1601" s="9" t="s">
        <v>1510</v>
      </c>
      <c r="T1601" s="9">
        <v>11356.576665000001</v>
      </c>
      <c r="U1601" s="9">
        <v>2697919.3154950002</v>
      </c>
      <c r="V1601" t="s">
        <v>935</v>
      </c>
    </row>
    <row r="1602" spans="1:22" x14ac:dyDescent="0.25">
      <c r="A1602" s="70" t="e">
        <f>VLOOKUP(B1602,'Lake Assessments'!$D$2:$E$52,2,0)</f>
        <v>#N/A</v>
      </c>
      <c r="B1602">
        <v>18020200</v>
      </c>
      <c r="C1602" t="s">
        <v>1962</v>
      </c>
      <c r="D1602" t="s">
        <v>878</v>
      </c>
      <c r="E1602" s="107">
        <v>38582</v>
      </c>
      <c r="F1602" s="9">
        <v>9</v>
      </c>
      <c r="G1602" s="9">
        <v>21.666667</v>
      </c>
      <c r="H1602" s="9">
        <v>-18.181818</v>
      </c>
      <c r="I1602" s="9">
        <v>7.260726</v>
      </c>
      <c r="J1602" s="9">
        <v>2</v>
      </c>
      <c r="K1602" s="9">
        <v>9</v>
      </c>
      <c r="L1602" s="9">
        <v>28</v>
      </c>
      <c r="M1602" s="9">
        <v>21.666667</v>
      </c>
      <c r="N1602" s="9">
        <v>36.284588999999997</v>
      </c>
      <c r="O1602" s="9">
        <v>-18.181818</v>
      </c>
      <c r="P1602" s="9">
        <v>154.545455</v>
      </c>
      <c r="Q1602" s="9">
        <v>7.260726</v>
      </c>
      <c r="R1602" s="9">
        <v>85.125456</v>
      </c>
      <c r="S1602" s="9" t="s">
        <v>1510</v>
      </c>
      <c r="T1602" s="9">
        <v>2857.2889869999999</v>
      </c>
      <c r="U1602" s="9">
        <v>335297.48656400002</v>
      </c>
      <c r="V1602" t="s">
        <v>932</v>
      </c>
    </row>
    <row r="1603" spans="1:22" x14ac:dyDescent="0.25">
      <c r="A1603" s="70" t="e">
        <f>VLOOKUP(B1603,'Lake Assessments'!$D$2:$E$52,2,0)</f>
        <v>#N/A</v>
      </c>
      <c r="B1603">
        <v>18022400</v>
      </c>
      <c r="C1603" t="s">
        <v>1963</v>
      </c>
      <c r="D1603" t="s">
        <v>878</v>
      </c>
      <c r="E1603" s="107">
        <v>36013</v>
      </c>
      <c r="F1603" s="9">
        <v>30</v>
      </c>
      <c r="G1603" s="9">
        <v>38.888302000000003</v>
      </c>
      <c r="H1603" s="9">
        <v>172.727273</v>
      </c>
      <c r="I1603" s="9">
        <v>98.409701999999996</v>
      </c>
      <c r="J1603" s="9">
        <v>1</v>
      </c>
      <c r="K1603" s="9">
        <v>30</v>
      </c>
      <c r="L1603" s="9">
        <v>30</v>
      </c>
      <c r="M1603" s="9">
        <v>38.888302000000003</v>
      </c>
      <c r="N1603" s="9">
        <v>38.888302000000003</v>
      </c>
      <c r="O1603" s="9">
        <v>172.727273</v>
      </c>
      <c r="P1603" s="9">
        <v>172.727273</v>
      </c>
      <c r="Q1603" s="9">
        <v>98.409701999999996</v>
      </c>
      <c r="R1603" s="9">
        <v>98.409701999999996</v>
      </c>
      <c r="S1603" s="9" t="s">
        <v>1510</v>
      </c>
      <c r="T1603" s="9">
        <v>4834.1950809999998</v>
      </c>
      <c r="U1603" s="9">
        <v>982806.470309</v>
      </c>
      <c r="V1603" t="s">
        <v>935</v>
      </c>
    </row>
    <row r="1604" spans="1:22" x14ac:dyDescent="0.25">
      <c r="A1604" s="70" t="e">
        <f>VLOOKUP(B1604,'Lake Assessments'!$D$2:$E$52,2,0)</f>
        <v>#N/A</v>
      </c>
      <c r="B1604">
        <v>18018600</v>
      </c>
      <c r="C1604" t="s">
        <v>1964</v>
      </c>
      <c r="D1604" t="s">
        <v>878</v>
      </c>
      <c r="E1604" s="107">
        <v>35289</v>
      </c>
      <c r="F1604" s="9">
        <v>17</v>
      </c>
      <c r="G1604" s="9">
        <v>24.981169000000001</v>
      </c>
      <c r="H1604" s="9">
        <v>54.545454999999997</v>
      </c>
      <c r="I1604" s="9">
        <v>27.454946</v>
      </c>
      <c r="J1604" s="9">
        <v>1</v>
      </c>
      <c r="K1604" s="9">
        <v>17</v>
      </c>
      <c r="L1604" s="9">
        <v>17</v>
      </c>
      <c r="M1604" s="9">
        <v>24.981169000000001</v>
      </c>
      <c r="N1604" s="9">
        <v>24.981169000000001</v>
      </c>
      <c r="O1604" s="9">
        <v>54.545454999999997</v>
      </c>
      <c r="P1604" s="9">
        <v>54.545454999999997</v>
      </c>
      <c r="Q1604" s="9">
        <v>27.454946</v>
      </c>
      <c r="R1604" s="9">
        <v>27.454946</v>
      </c>
      <c r="S1604" s="9" t="s">
        <v>1510</v>
      </c>
      <c r="T1604" s="9">
        <v>3882.4656140000002</v>
      </c>
      <c r="U1604" s="9">
        <v>664486.878562</v>
      </c>
      <c r="V1604" t="s">
        <v>935</v>
      </c>
    </row>
    <row r="1605" spans="1:22" x14ac:dyDescent="0.25">
      <c r="A1605" s="70" t="e">
        <f>VLOOKUP(B1605,'Lake Assessments'!$D$2:$E$52,2,0)</f>
        <v>#N/A</v>
      </c>
      <c r="B1605">
        <v>18009000</v>
      </c>
      <c r="C1605" t="s">
        <v>1965</v>
      </c>
      <c r="D1605" t="s">
        <v>878</v>
      </c>
      <c r="E1605" s="107">
        <v>35660</v>
      </c>
      <c r="F1605" s="9">
        <v>22</v>
      </c>
      <c r="G1605" s="9">
        <v>28.995297000000001</v>
      </c>
      <c r="H1605" s="9">
        <v>100</v>
      </c>
      <c r="I1605" s="9">
        <v>43.541075999999997</v>
      </c>
      <c r="J1605" s="9">
        <v>2</v>
      </c>
      <c r="K1605" s="9">
        <v>22</v>
      </c>
      <c r="L1605" s="9">
        <v>29</v>
      </c>
      <c r="M1605" s="9">
        <v>28.995297000000001</v>
      </c>
      <c r="N1605" s="9">
        <v>30.825426</v>
      </c>
      <c r="O1605" s="9">
        <v>100</v>
      </c>
      <c r="P1605" s="9">
        <v>163.63636399999999</v>
      </c>
      <c r="Q1605" s="9">
        <v>43.541075999999997</v>
      </c>
      <c r="R1605" s="9">
        <v>57.272582</v>
      </c>
      <c r="S1605" s="9" t="s">
        <v>1510</v>
      </c>
      <c r="T1605" s="9">
        <v>14360.664638</v>
      </c>
      <c r="U1605" s="9">
        <v>4463943.7222159998</v>
      </c>
      <c r="V1605" t="s">
        <v>935</v>
      </c>
    </row>
    <row r="1606" spans="1:22" x14ac:dyDescent="0.25">
      <c r="A1606" s="70" t="e">
        <f>VLOOKUP(B1606,'Lake Assessments'!$D$2:$E$52,2,0)</f>
        <v>#N/A</v>
      </c>
      <c r="B1606">
        <v>18012100</v>
      </c>
      <c r="C1606" t="s">
        <v>411</v>
      </c>
      <c r="D1606" t="s">
        <v>878</v>
      </c>
      <c r="E1606" s="107">
        <v>38546</v>
      </c>
      <c r="F1606" s="9">
        <v>10</v>
      </c>
      <c r="G1606" s="9">
        <v>20.871033000000001</v>
      </c>
      <c r="H1606" s="9">
        <v>42.857143000000001</v>
      </c>
      <c r="I1606" s="9">
        <v>25.729112000000001</v>
      </c>
      <c r="J1606" s="9">
        <v>1</v>
      </c>
      <c r="K1606" s="9">
        <v>10</v>
      </c>
      <c r="L1606" s="9">
        <v>10</v>
      </c>
      <c r="M1606" s="9">
        <v>20.871033000000001</v>
      </c>
      <c r="N1606" s="9">
        <v>20.871033000000001</v>
      </c>
      <c r="O1606" s="9">
        <v>42.857143000000001</v>
      </c>
      <c r="P1606" s="9">
        <v>42.857143000000001</v>
      </c>
      <c r="Q1606" s="9">
        <v>25.729112000000001</v>
      </c>
      <c r="R1606" s="9">
        <v>25.729112000000001</v>
      </c>
      <c r="S1606" s="9" t="s">
        <v>1510</v>
      </c>
      <c r="T1606" s="9">
        <v>2350.8026410000002</v>
      </c>
      <c r="U1606" s="9">
        <v>276501.86365999997</v>
      </c>
      <c r="V1606" t="s">
        <v>935</v>
      </c>
    </row>
    <row r="1607" spans="1:22" x14ac:dyDescent="0.25">
      <c r="A1607" s="70" t="e">
        <f>VLOOKUP(B1607,'Lake Assessments'!$D$2:$E$52,2,0)</f>
        <v>#N/A</v>
      </c>
      <c r="B1607">
        <v>18006500</v>
      </c>
      <c r="C1607" t="s">
        <v>1338</v>
      </c>
      <c r="D1607" t="s">
        <v>878</v>
      </c>
      <c r="E1607" s="107">
        <v>36012</v>
      </c>
      <c r="F1607" s="9">
        <v>22</v>
      </c>
      <c r="G1607" s="9">
        <v>34.751716999999999</v>
      </c>
      <c r="H1607" s="9">
        <v>100</v>
      </c>
      <c r="I1607" s="9">
        <v>77.304676999999998</v>
      </c>
      <c r="J1607" s="9">
        <v>1</v>
      </c>
      <c r="K1607" s="9">
        <v>22</v>
      </c>
      <c r="L1607" s="9">
        <v>22</v>
      </c>
      <c r="M1607" s="9">
        <v>34.751716999999999</v>
      </c>
      <c r="N1607" s="9">
        <v>34.751716999999999</v>
      </c>
      <c r="O1607" s="9">
        <v>100</v>
      </c>
      <c r="P1607" s="9">
        <v>100</v>
      </c>
      <c r="Q1607" s="9">
        <v>77.304676999999998</v>
      </c>
      <c r="R1607" s="9">
        <v>77.304676999999998</v>
      </c>
      <c r="S1607" s="9" t="s">
        <v>1510</v>
      </c>
      <c r="T1607" s="9">
        <v>2082.042563</v>
      </c>
      <c r="U1607" s="9">
        <v>188618.59979499999</v>
      </c>
      <c r="V1607" t="s">
        <v>935</v>
      </c>
    </row>
    <row r="1608" spans="1:22" x14ac:dyDescent="0.25">
      <c r="A1608" s="70" t="e">
        <f>VLOOKUP(B1608,'Lake Assessments'!$D$2:$E$52,2,0)</f>
        <v>#N/A</v>
      </c>
      <c r="B1608">
        <v>18011800</v>
      </c>
      <c r="C1608" t="s">
        <v>1966</v>
      </c>
      <c r="D1608" t="s">
        <v>878</v>
      </c>
      <c r="E1608" s="107">
        <v>35299</v>
      </c>
      <c r="F1608" s="9">
        <v>26</v>
      </c>
      <c r="G1608" s="9">
        <v>25.691213999999999</v>
      </c>
      <c r="H1608" s="9">
        <v>333.33333299999998</v>
      </c>
      <c r="I1608" s="9">
        <v>83.508668999999998</v>
      </c>
      <c r="J1608" s="9">
        <v>2</v>
      </c>
      <c r="K1608" s="9">
        <v>22</v>
      </c>
      <c r="L1608" s="9">
        <v>26</v>
      </c>
      <c r="M1608" s="9">
        <v>25.691213999999999</v>
      </c>
      <c r="N1608" s="9">
        <v>27.929293999999999</v>
      </c>
      <c r="O1608" s="9">
        <v>214.28571400000001</v>
      </c>
      <c r="P1608" s="9">
        <v>333.33333299999998</v>
      </c>
      <c r="Q1608" s="9">
        <v>68.248757999999995</v>
      </c>
      <c r="R1608" s="9">
        <v>83.508668999999998</v>
      </c>
      <c r="S1608" s="9" t="s">
        <v>1510</v>
      </c>
      <c r="T1608" s="9">
        <v>2587.2063779999999</v>
      </c>
      <c r="U1608" s="9">
        <v>292553.87005700002</v>
      </c>
      <c r="V1608" t="s">
        <v>935</v>
      </c>
    </row>
    <row r="1609" spans="1:22" x14ac:dyDescent="0.25">
      <c r="A1609" s="70" t="e">
        <f>VLOOKUP(B1609,'Lake Assessments'!$D$2:$E$52,2,0)</f>
        <v>#N/A</v>
      </c>
      <c r="B1609">
        <v>18018200</v>
      </c>
      <c r="C1609" t="s">
        <v>1349</v>
      </c>
      <c r="D1609" t="s">
        <v>878</v>
      </c>
      <c r="E1609" s="107">
        <v>38583</v>
      </c>
      <c r="F1609" s="9">
        <v>10</v>
      </c>
      <c r="G1609" s="9">
        <v>22.452171</v>
      </c>
      <c r="H1609" s="9">
        <v>-9.0909089999999999</v>
      </c>
      <c r="I1609" s="9">
        <v>11.149362999999999</v>
      </c>
      <c r="J1609" s="9">
        <v>1</v>
      </c>
      <c r="K1609" s="9">
        <v>10</v>
      </c>
      <c r="L1609" s="9">
        <v>10</v>
      </c>
      <c r="M1609" s="9">
        <v>22.452171</v>
      </c>
      <c r="N1609" s="9">
        <v>22.452171</v>
      </c>
      <c r="O1609" s="9">
        <v>-9.0909089999999999</v>
      </c>
      <c r="P1609" s="9">
        <v>-9.0909089999999999</v>
      </c>
      <c r="Q1609" s="9">
        <v>11.149362999999999</v>
      </c>
      <c r="R1609" s="9">
        <v>11.149362999999999</v>
      </c>
      <c r="S1609" s="9" t="s">
        <v>1510</v>
      </c>
      <c r="T1609" s="9">
        <v>2295.2319579999998</v>
      </c>
      <c r="U1609" s="9">
        <v>306534.74436800001</v>
      </c>
      <c r="V1609" t="s">
        <v>932</v>
      </c>
    </row>
    <row r="1610" spans="1:22" x14ac:dyDescent="0.25">
      <c r="A1610" s="70" t="e">
        <f>VLOOKUP(B1610,'Lake Assessments'!$D$2:$E$52,2,0)</f>
        <v>#N/A</v>
      </c>
      <c r="B1610">
        <v>18006700</v>
      </c>
      <c r="C1610" t="s">
        <v>1688</v>
      </c>
      <c r="D1610" t="s">
        <v>878</v>
      </c>
      <c r="E1610" s="107">
        <v>36017</v>
      </c>
      <c r="F1610" s="9">
        <v>26</v>
      </c>
      <c r="G1610" s="9">
        <v>32.947510999999999</v>
      </c>
      <c r="H1610" s="9">
        <v>271.42857099999998</v>
      </c>
      <c r="I1610" s="9">
        <v>98.478980000000007</v>
      </c>
      <c r="J1610" s="9">
        <v>2</v>
      </c>
      <c r="K1610" s="9">
        <v>26</v>
      </c>
      <c r="L1610" s="9">
        <v>31</v>
      </c>
      <c r="M1610" s="9">
        <v>32.947510999999999</v>
      </c>
      <c r="N1610" s="9">
        <v>40.051982000000002</v>
      </c>
      <c r="O1610" s="9">
        <v>271.42857099999998</v>
      </c>
      <c r="P1610" s="9">
        <v>416.66666700000002</v>
      </c>
      <c r="Q1610" s="9">
        <v>98.478980000000007</v>
      </c>
      <c r="R1610" s="9">
        <v>186.085588</v>
      </c>
      <c r="S1610" s="9" t="s">
        <v>1510</v>
      </c>
      <c r="T1610" s="9">
        <v>3989.9829119999999</v>
      </c>
      <c r="U1610" s="9">
        <v>677812.58855900005</v>
      </c>
      <c r="V1610" t="s">
        <v>935</v>
      </c>
    </row>
    <row r="1611" spans="1:22" x14ac:dyDescent="0.25">
      <c r="A1611" s="70" t="e">
        <f>VLOOKUP(B1611,'Lake Assessments'!$D$2:$E$52,2,0)</f>
        <v>#N/A</v>
      </c>
      <c r="B1611">
        <v>18042200</v>
      </c>
      <c r="C1611" t="s">
        <v>879</v>
      </c>
      <c r="D1611" t="s">
        <v>878</v>
      </c>
      <c r="E1611" s="107">
        <v>40023</v>
      </c>
      <c r="F1611" s="9">
        <v>6</v>
      </c>
      <c r="G1611" s="9">
        <v>15.921683</v>
      </c>
      <c r="H1611" s="9">
        <v>-14.285714</v>
      </c>
      <c r="I1611" s="9">
        <v>-4.0862449999999999</v>
      </c>
      <c r="J1611" s="9">
        <v>1</v>
      </c>
      <c r="K1611" s="9">
        <v>6</v>
      </c>
      <c r="L1611" s="9">
        <v>6</v>
      </c>
      <c r="M1611" s="9">
        <v>15.921683</v>
      </c>
      <c r="N1611" s="9">
        <v>15.921683</v>
      </c>
      <c r="O1611" s="9">
        <v>-14.285714</v>
      </c>
      <c r="P1611" s="9">
        <v>-14.285714</v>
      </c>
      <c r="Q1611" s="9">
        <v>-4.0862449999999999</v>
      </c>
      <c r="R1611" s="9">
        <v>-4.0862449999999999</v>
      </c>
      <c r="S1611" s="9" t="s">
        <v>1510</v>
      </c>
      <c r="T1611" s="9">
        <v>875.09307699999999</v>
      </c>
      <c r="U1611" s="9">
        <v>49993.226370999997</v>
      </c>
      <c r="V1611" t="s">
        <v>932</v>
      </c>
    </row>
    <row r="1612" spans="1:22" x14ac:dyDescent="0.25">
      <c r="A1612" s="70" t="e">
        <f>VLOOKUP(B1612,'Lake Assessments'!$D$2:$E$52,2,0)</f>
        <v>#N/A</v>
      </c>
      <c r="B1612">
        <v>18017000</v>
      </c>
      <c r="C1612" t="s">
        <v>1967</v>
      </c>
      <c r="D1612" t="s">
        <v>878</v>
      </c>
      <c r="E1612" s="107">
        <v>38575</v>
      </c>
      <c r="F1612" s="9">
        <v>17</v>
      </c>
      <c r="G1612" s="9">
        <v>25.223704999999999</v>
      </c>
      <c r="H1612" s="9">
        <v>54.545454999999997</v>
      </c>
      <c r="I1612" s="9">
        <v>24.869827000000001</v>
      </c>
      <c r="J1612" s="9">
        <v>3</v>
      </c>
      <c r="K1612" s="9">
        <v>17</v>
      </c>
      <c r="L1612" s="9">
        <v>25</v>
      </c>
      <c r="M1612" s="9">
        <v>25.223704999999999</v>
      </c>
      <c r="N1612" s="9">
        <v>31.4</v>
      </c>
      <c r="O1612" s="9">
        <v>54.545454999999997</v>
      </c>
      <c r="P1612" s="9">
        <v>127.272727</v>
      </c>
      <c r="Q1612" s="9">
        <v>24.869827000000001</v>
      </c>
      <c r="R1612" s="9">
        <v>55.445545000000003</v>
      </c>
      <c r="S1612" s="9" t="s">
        <v>1510</v>
      </c>
      <c r="T1612" s="9">
        <v>5017.7433339999998</v>
      </c>
      <c r="U1612" s="9">
        <v>1049073.702513</v>
      </c>
      <c r="V1612" t="s">
        <v>935</v>
      </c>
    </row>
    <row r="1613" spans="1:22" x14ac:dyDescent="0.25">
      <c r="A1613" s="70" t="e">
        <f>VLOOKUP(B1613,'Lake Assessments'!$D$2:$E$52,2,0)</f>
        <v>#N/A</v>
      </c>
      <c r="B1613">
        <v>18001800</v>
      </c>
      <c r="C1613" t="s">
        <v>1307</v>
      </c>
      <c r="D1613" t="s">
        <v>878</v>
      </c>
      <c r="E1613" s="107">
        <v>41828</v>
      </c>
      <c r="F1613" s="9">
        <v>31</v>
      </c>
      <c r="G1613" s="9">
        <v>33.586190999999999</v>
      </c>
      <c r="H1613" s="9">
        <v>181.81818200000001</v>
      </c>
      <c r="I1613" s="9">
        <v>66.268275000000003</v>
      </c>
      <c r="J1613" s="9">
        <v>4</v>
      </c>
      <c r="K1613" s="9">
        <v>24</v>
      </c>
      <c r="L1613" s="9">
        <v>31</v>
      </c>
      <c r="M1613" s="9">
        <v>29.481228999999999</v>
      </c>
      <c r="N1613" s="9">
        <v>33.586190999999999</v>
      </c>
      <c r="O1613" s="9">
        <v>118.18181800000001</v>
      </c>
      <c r="P1613" s="9">
        <v>181.81818200000001</v>
      </c>
      <c r="Q1613" s="9">
        <v>50.414433000000002</v>
      </c>
      <c r="R1613" s="9">
        <v>66.268275000000003</v>
      </c>
      <c r="S1613" s="9" t="s">
        <v>1510</v>
      </c>
      <c r="T1613" s="9">
        <v>14672.846712</v>
      </c>
      <c r="U1613" s="9">
        <v>2160374.7173720002</v>
      </c>
      <c r="V1613" t="s">
        <v>935</v>
      </c>
    </row>
    <row r="1614" spans="1:22" x14ac:dyDescent="0.25">
      <c r="A1614" s="70" t="e">
        <f>VLOOKUP(B1614,'Lake Assessments'!$D$2:$E$52,2,0)</f>
        <v>#N/A</v>
      </c>
      <c r="B1614">
        <v>18011200</v>
      </c>
      <c r="C1614" t="s">
        <v>986</v>
      </c>
      <c r="D1614" t="s">
        <v>878</v>
      </c>
      <c r="E1614" s="107">
        <v>38917</v>
      </c>
      <c r="F1614" s="9">
        <v>21</v>
      </c>
      <c r="G1614" s="9">
        <v>28.586544</v>
      </c>
      <c r="H1614" s="9">
        <v>200</v>
      </c>
      <c r="I1614" s="9">
        <v>72.208094000000003</v>
      </c>
      <c r="J1614" s="9">
        <v>1</v>
      </c>
      <c r="K1614" s="9">
        <v>21</v>
      </c>
      <c r="L1614" s="9">
        <v>21</v>
      </c>
      <c r="M1614" s="9">
        <v>28.586544</v>
      </c>
      <c r="N1614" s="9">
        <v>28.586544</v>
      </c>
      <c r="O1614" s="9">
        <v>200</v>
      </c>
      <c r="P1614" s="9">
        <v>200</v>
      </c>
      <c r="Q1614" s="9">
        <v>72.208094000000003</v>
      </c>
      <c r="R1614" s="9">
        <v>72.208094000000003</v>
      </c>
      <c r="S1614" s="9" t="s">
        <v>1510</v>
      </c>
      <c r="T1614" s="9">
        <v>3784.5756929999998</v>
      </c>
      <c r="U1614" s="9">
        <v>763725.04513099999</v>
      </c>
      <c r="V1614" t="s">
        <v>935</v>
      </c>
    </row>
    <row r="1615" spans="1:22" x14ac:dyDescent="0.25">
      <c r="A1615" s="70" t="e">
        <f>VLOOKUP(B1615,'Lake Assessments'!$D$2:$E$52,2,0)</f>
        <v>#N/A</v>
      </c>
      <c r="B1615">
        <v>18017200</v>
      </c>
      <c r="C1615" t="s">
        <v>147</v>
      </c>
      <c r="D1615" t="s">
        <v>878</v>
      </c>
      <c r="E1615" s="107">
        <v>35306</v>
      </c>
      <c r="F1615" s="9">
        <v>25</v>
      </c>
      <c r="G1615" s="9">
        <v>32.799999999999997</v>
      </c>
      <c r="H1615" s="9">
        <v>316.66666700000002</v>
      </c>
      <c r="I1615" s="9">
        <v>134.28571400000001</v>
      </c>
      <c r="J1615" s="9">
        <v>1</v>
      </c>
      <c r="K1615" s="9">
        <v>25</v>
      </c>
      <c r="L1615" s="9">
        <v>25</v>
      </c>
      <c r="M1615" s="9">
        <v>32.799999999999997</v>
      </c>
      <c r="N1615" s="9">
        <v>32.799999999999997</v>
      </c>
      <c r="O1615" s="9">
        <v>316.66666700000002</v>
      </c>
      <c r="P1615" s="9">
        <v>316.66666700000002</v>
      </c>
      <c r="Q1615" s="9">
        <v>134.28571400000001</v>
      </c>
      <c r="R1615" s="9">
        <v>134.28571400000001</v>
      </c>
      <c r="S1615" s="9" t="s">
        <v>1510</v>
      </c>
      <c r="T1615" s="9">
        <v>989.33953099999997</v>
      </c>
      <c r="U1615" s="9">
        <v>61730.173314</v>
      </c>
      <c r="V1615" t="s">
        <v>935</v>
      </c>
    </row>
    <row r="1616" spans="1:22" x14ac:dyDescent="0.25">
      <c r="A1616" s="70" t="e">
        <f>VLOOKUP(B1616,'Lake Assessments'!$D$2:$E$52,2,0)</f>
        <v>#N/A</v>
      </c>
      <c r="B1616">
        <v>18022500</v>
      </c>
      <c r="C1616" t="s">
        <v>1968</v>
      </c>
      <c r="D1616" t="s">
        <v>878</v>
      </c>
      <c r="E1616" s="107">
        <v>40330</v>
      </c>
      <c r="F1616" s="9">
        <v>28</v>
      </c>
      <c r="G1616" s="9">
        <v>33.638838</v>
      </c>
      <c r="H1616" s="9">
        <v>154.545455</v>
      </c>
      <c r="I1616" s="9">
        <v>66.528901000000005</v>
      </c>
      <c r="J1616" s="9">
        <v>3</v>
      </c>
      <c r="K1616" s="9">
        <v>20</v>
      </c>
      <c r="L1616" s="9">
        <v>33</v>
      </c>
      <c r="M1616" s="9">
        <v>26.161995000000001</v>
      </c>
      <c r="N1616" s="9">
        <v>33.638838</v>
      </c>
      <c r="O1616" s="9">
        <v>81.818181999999993</v>
      </c>
      <c r="P1616" s="9">
        <v>200</v>
      </c>
      <c r="Q1616" s="9">
        <v>29.514828000000001</v>
      </c>
      <c r="R1616" s="9">
        <v>66.972446000000005</v>
      </c>
      <c r="S1616" s="9" t="s">
        <v>1510</v>
      </c>
      <c r="T1616" s="9">
        <v>4615.5544229999996</v>
      </c>
      <c r="U1616" s="9">
        <v>1254778.7572039999</v>
      </c>
      <c r="V1616" t="s">
        <v>935</v>
      </c>
    </row>
    <row r="1617" spans="1:22" x14ac:dyDescent="0.25">
      <c r="A1617" s="70" t="e">
        <f>VLOOKUP(B1617,'Lake Assessments'!$D$2:$E$52,2,0)</f>
        <v>#N/A</v>
      </c>
      <c r="B1617">
        <v>18001600</v>
      </c>
      <c r="C1617" t="s">
        <v>930</v>
      </c>
      <c r="D1617" t="s">
        <v>878</v>
      </c>
      <c r="E1617" s="107">
        <v>35298</v>
      </c>
      <c r="F1617" s="9">
        <v>26</v>
      </c>
      <c r="G1617" s="9">
        <v>29.613536</v>
      </c>
      <c r="H1617" s="9">
        <v>136.36363600000001</v>
      </c>
      <c r="I1617" s="9">
        <v>51.089471000000003</v>
      </c>
      <c r="J1617" s="9">
        <v>1</v>
      </c>
      <c r="K1617" s="9">
        <v>26</v>
      </c>
      <c r="L1617" s="9">
        <v>26</v>
      </c>
      <c r="M1617" s="9">
        <v>29.613536</v>
      </c>
      <c r="N1617" s="9">
        <v>29.613536</v>
      </c>
      <c r="O1617" s="9">
        <v>136.36363600000001</v>
      </c>
      <c r="P1617" s="9">
        <v>136.36363600000001</v>
      </c>
      <c r="Q1617" s="9">
        <v>51.089471000000003</v>
      </c>
      <c r="R1617" s="9">
        <v>51.089471000000003</v>
      </c>
      <c r="S1617" s="9" t="s">
        <v>1510</v>
      </c>
      <c r="T1617" s="9">
        <v>6025.5475550000001</v>
      </c>
      <c r="U1617" s="9">
        <v>823183.92368100001</v>
      </c>
      <c r="V1617" t="s">
        <v>935</v>
      </c>
    </row>
    <row r="1618" spans="1:22" x14ac:dyDescent="0.25">
      <c r="A1618" s="70" t="e">
        <f>VLOOKUP(B1618,'Lake Assessments'!$D$2:$E$52,2,0)</f>
        <v>#N/A</v>
      </c>
      <c r="B1618">
        <v>18011700</v>
      </c>
      <c r="C1618" t="s">
        <v>1969</v>
      </c>
      <c r="D1618" t="s">
        <v>878</v>
      </c>
      <c r="E1618" s="107">
        <v>38159</v>
      </c>
      <c r="F1618" s="9">
        <v>22</v>
      </c>
      <c r="G1618" s="9">
        <v>27.716093000000001</v>
      </c>
      <c r="H1618" s="9">
        <v>100</v>
      </c>
      <c r="I1618" s="9">
        <v>37.208382</v>
      </c>
      <c r="J1618" s="9">
        <v>2</v>
      </c>
      <c r="K1618" s="9">
        <v>22</v>
      </c>
      <c r="L1618" s="9">
        <v>25</v>
      </c>
      <c r="M1618" s="9">
        <v>27.4</v>
      </c>
      <c r="N1618" s="9">
        <v>27.716093000000001</v>
      </c>
      <c r="O1618" s="9">
        <v>100</v>
      </c>
      <c r="P1618" s="9">
        <v>127.272727</v>
      </c>
      <c r="Q1618" s="9">
        <v>37.208382</v>
      </c>
      <c r="R1618" s="9">
        <v>39.795918</v>
      </c>
      <c r="S1618" s="9" t="s">
        <v>1510</v>
      </c>
      <c r="T1618" s="9">
        <v>4804.267605</v>
      </c>
      <c r="U1618" s="9">
        <v>813803.12670999998</v>
      </c>
      <c r="V1618" t="s">
        <v>935</v>
      </c>
    </row>
    <row r="1619" spans="1:22" x14ac:dyDescent="0.25">
      <c r="A1619" s="70" t="e">
        <f>VLOOKUP(B1619,'Lake Assessments'!$D$2:$E$52,2,0)</f>
        <v>#N/A</v>
      </c>
      <c r="B1619">
        <v>18008900</v>
      </c>
      <c r="C1619" t="s">
        <v>937</v>
      </c>
      <c r="D1619" t="s">
        <v>878</v>
      </c>
      <c r="E1619" s="107">
        <v>35298</v>
      </c>
      <c r="F1619" s="9">
        <v>21</v>
      </c>
      <c r="G1619" s="9">
        <v>30.550505000000001</v>
      </c>
      <c r="H1619" s="9">
        <v>250</v>
      </c>
      <c r="I1619" s="9">
        <v>118.21789</v>
      </c>
      <c r="J1619" s="9">
        <v>1</v>
      </c>
      <c r="K1619" s="9">
        <v>21</v>
      </c>
      <c r="L1619" s="9">
        <v>21</v>
      </c>
      <c r="M1619" s="9">
        <v>30.550505000000001</v>
      </c>
      <c r="N1619" s="9">
        <v>30.550505000000001</v>
      </c>
      <c r="O1619" s="9">
        <v>250</v>
      </c>
      <c r="P1619" s="9">
        <v>250</v>
      </c>
      <c r="Q1619" s="9">
        <v>118.21789</v>
      </c>
      <c r="R1619" s="9">
        <v>118.21789</v>
      </c>
      <c r="S1619" s="9" t="s">
        <v>1510</v>
      </c>
      <c r="T1619" s="9">
        <v>2809.2524440000002</v>
      </c>
      <c r="U1619" s="9">
        <v>166343.19243299999</v>
      </c>
      <c r="V1619" t="s">
        <v>935</v>
      </c>
    </row>
    <row r="1620" spans="1:22" x14ac:dyDescent="0.25">
      <c r="A1620" s="70" t="e">
        <f>VLOOKUP(B1620,'Lake Assessments'!$D$2:$E$52,2,0)</f>
        <v>#N/A</v>
      </c>
      <c r="B1620">
        <v>18042400</v>
      </c>
      <c r="C1620" t="s">
        <v>879</v>
      </c>
      <c r="D1620" t="s">
        <v>878</v>
      </c>
      <c r="E1620" s="107">
        <v>35256</v>
      </c>
      <c r="F1620" s="9">
        <v>13</v>
      </c>
      <c r="G1620" s="9">
        <v>21.078607000000002</v>
      </c>
      <c r="H1620" s="9">
        <v>116.666667</v>
      </c>
      <c r="I1620" s="9">
        <v>50.561481999999998</v>
      </c>
      <c r="J1620" s="9">
        <v>1</v>
      </c>
      <c r="K1620" s="9">
        <v>13</v>
      </c>
      <c r="L1620" s="9">
        <v>13</v>
      </c>
      <c r="M1620" s="9">
        <v>21.078607000000002</v>
      </c>
      <c r="N1620" s="9">
        <v>21.078607000000002</v>
      </c>
      <c r="O1620" s="9">
        <v>116.666667</v>
      </c>
      <c r="P1620" s="9">
        <v>116.666667</v>
      </c>
      <c r="Q1620" s="9">
        <v>50.561481999999998</v>
      </c>
      <c r="R1620" s="9">
        <v>50.561481999999998</v>
      </c>
      <c r="S1620" s="9" t="s">
        <v>1510</v>
      </c>
      <c r="T1620" s="9">
        <v>913.91382199999998</v>
      </c>
      <c r="U1620" s="9">
        <v>51700.643922000003</v>
      </c>
      <c r="V1620" t="s">
        <v>935</v>
      </c>
    </row>
    <row r="1621" spans="1:22" x14ac:dyDescent="0.25">
      <c r="A1621" s="70" t="e">
        <f>VLOOKUP(B1621,'Lake Assessments'!$D$2:$E$52,2,0)</f>
        <v>#N/A</v>
      </c>
      <c r="B1621">
        <v>18003400</v>
      </c>
      <c r="C1621" t="s">
        <v>1970</v>
      </c>
      <c r="D1621" t="s">
        <v>878</v>
      </c>
      <c r="E1621" s="107">
        <v>37819</v>
      </c>
      <c r="F1621" s="9">
        <v>38</v>
      </c>
      <c r="G1621" s="9">
        <v>38.608697999999997</v>
      </c>
      <c r="H1621" s="9">
        <v>245.454545</v>
      </c>
      <c r="I1621" s="9">
        <v>91.132169000000005</v>
      </c>
      <c r="J1621" s="9">
        <v>4</v>
      </c>
      <c r="K1621" s="9">
        <v>33</v>
      </c>
      <c r="L1621" s="9">
        <v>39</v>
      </c>
      <c r="M1621" s="9">
        <v>34.119221000000003</v>
      </c>
      <c r="N1621" s="9">
        <v>38.608697999999997</v>
      </c>
      <c r="O1621" s="9">
        <v>200</v>
      </c>
      <c r="P1621" s="9">
        <v>254.545455</v>
      </c>
      <c r="Q1621" s="9">
        <v>74.077656000000005</v>
      </c>
      <c r="R1621" s="9">
        <v>91.132169000000005</v>
      </c>
      <c r="S1621" s="9" t="s">
        <v>1510</v>
      </c>
      <c r="T1621" s="9">
        <v>39220.848140000002</v>
      </c>
      <c r="U1621" s="9">
        <v>9388249.9900209997</v>
      </c>
      <c r="V1621" t="s">
        <v>935</v>
      </c>
    </row>
    <row r="1622" spans="1:22" x14ac:dyDescent="0.25">
      <c r="A1622" s="70" t="e">
        <f>VLOOKUP(B1622,'Lake Assessments'!$D$2:$E$52,2,0)</f>
        <v>#N/A</v>
      </c>
      <c r="B1622">
        <v>49001900</v>
      </c>
      <c r="C1622" t="s">
        <v>953</v>
      </c>
      <c r="D1622" t="s">
        <v>878</v>
      </c>
      <c r="E1622" s="107">
        <v>39293</v>
      </c>
      <c r="F1622" s="9">
        <v>31</v>
      </c>
      <c r="G1622" s="9">
        <v>33.586190999999999</v>
      </c>
      <c r="H1622" s="9">
        <v>181.81818200000001</v>
      </c>
      <c r="I1622" s="9">
        <v>66.268275000000003</v>
      </c>
      <c r="J1622" s="9">
        <v>2</v>
      </c>
      <c r="K1622" s="9">
        <v>27</v>
      </c>
      <c r="L1622" s="9">
        <v>31</v>
      </c>
      <c r="M1622" s="9">
        <v>32.908965000000002</v>
      </c>
      <c r="N1622" s="9">
        <v>33.586190999999999</v>
      </c>
      <c r="O1622" s="9">
        <v>145.454545</v>
      </c>
      <c r="P1622" s="9">
        <v>181.81818200000001</v>
      </c>
      <c r="Q1622" s="9">
        <v>62.915669999999999</v>
      </c>
      <c r="R1622" s="9">
        <v>66.268275000000003</v>
      </c>
      <c r="S1622" s="9" t="s">
        <v>1510</v>
      </c>
      <c r="T1622" s="9">
        <v>3272.54756</v>
      </c>
      <c r="U1622" s="9">
        <v>524071.007507</v>
      </c>
      <c r="V1622" t="s">
        <v>935</v>
      </c>
    </row>
    <row r="1623" spans="1:22" x14ac:dyDescent="0.25">
      <c r="A1623" s="70" t="e">
        <f>VLOOKUP(B1623,'Lake Assessments'!$D$2:$E$52,2,0)</f>
        <v>#N/A</v>
      </c>
      <c r="B1623">
        <v>18000800</v>
      </c>
      <c r="C1623" t="s">
        <v>1971</v>
      </c>
      <c r="D1623" t="s">
        <v>878</v>
      </c>
      <c r="E1623" s="107">
        <v>40036</v>
      </c>
      <c r="F1623" s="9">
        <v>12</v>
      </c>
      <c r="G1623" s="9">
        <v>21.650635000000001</v>
      </c>
      <c r="H1623" s="9">
        <v>71.428571000000005</v>
      </c>
      <c r="I1623" s="9">
        <v>30.425512999999999</v>
      </c>
      <c r="J1623" s="9">
        <v>1</v>
      </c>
      <c r="K1623" s="9">
        <v>12</v>
      </c>
      <c r="L1623" s="9">
        <v>12</v>
      </c>
      <c r="M1623" s="9">
        <v>21.650635000000001</v>
      </c>
      <c r="N1623" s="9">
        <v>21.650635000000001</v>
      </c>
      <c r="O1623" s="9">
        <v>71.428571000000005</v>
      </c>
      <c r="P1623" s="9">
        <v>71.428571000000005</v>
      </c>
      <c r="Q1623" s="9">
        <v>30.425512999999999</v>
      </c>
      <c r="R1623" s="9">
        <v>30.425512999999999</v>
      </c>
      <c r="S1623" s="9" t="s">
        <v>1510</v>
      </c>
      <c r="T1623" s="9">
        <v>3656.0759349999998</v>
      </c>
      <c r="U1623" s="9">
        <v>663923.22486900003</v>
      </c>
      <c r="V1623" t="s">
        <v>935</v>
      </c>
    </row>
    <row r="1624" spans="1:22" x14ac:dyDescent="0.25">
      <c r="A1624" s="70" t="e">
        <f>VLOOKUP(B1624,'Lake Assessments'!$D$2:$E$52,2,0)</f>
        <v>#N/A</v>
      </c>
      <c r="B1624">
        <v>18004900</v>
      </c>
      <c r="C1624" t="s">
        <v>937</v>
      </c>
      <c r="D1624" t="s">
        <v>878</v>
      </c>
      <c r="E1624" s="107">
        <v>35283</v>
      </c>
      <c r="F1624" s="9">
        <v>22</v>
      </c>
      <c r="G1624" s="9">
        <v>32.406509</v>
      </c>
      <c r="H1624" s="9">
        <v>266.66666700000002</v>
      </c>
      <c r="I1624" s="9">
        <v>131.47506300000001</v>
      </c>
      <c r="J1624" s="9">
        <v>1</v>
      </c>
      <c r="K1624" s="9">
        <v>22</v>
      </c>
      <c r="L1624" s="9">
        <v>22</v>
      </c>
      <c r="M1624" s="9">
        <v>32.406509</v>
      </c>
      <c r="N1624" s="9">
        <v>32.406509</v>
      </c>
      <c r="O1624" s="9">
        <v>266.66666700000002</v>
      </c>
      <c r="P1624" s="9">
        <v>266.66666700000002</v>
      </c>
      <c r="Q1624" s="9">
        <v>131.47506300000001</v>
      </c>
      <c r="R1624" s="9">
        <v>131.47506300000001</v>
      </c>
      <c r="S1624" s="9" t="s">
        <v>1510</v>
      </c>
      <c r="T1624" s="9">
        <v>2691.4081719999999</v>
      </c>
      <c r="U1624" s="9">
        <v>243485.653005</v>
      </c>
      <c r="V1624" t="s">
        <v>935</v>
      </c>
    </row>
    <row r="1625" spans="1:22" x14ac:dyDescent="0.25">
      <c r="A1625" s="70" t="e">
        <f>VLOOKUP(B1625,'Lake Assessments'!$D$2:$E$52,2,0)</f>
        <v>#N/A</v>
      </c>
      <c r="B1625">
        <v>18003300</v>
      </c>
      <c r="C1625" t="s">
        <v>1065</v>
      </c>
      <c r="D1625" t="s">
        <v>878</v>
      </c>
      <c r="E1625" s="107">
        <v>36012</v>
      </c>
      <c r="F1625" s="9">
        <v>34</v>
      </c>
      <c r="G1625" s="9">
        <v>41.674156000000004</v>
      </c>
      <c r="H1625" s="9">
        <v>209.09090900000001</v>
      </c>
      <c r="I1625" s="9">
        <v>112.62324599999999</v>
      </c>
      <c r="J1625" s="9">
        <v>1</v>
      </c>
      <c r="K1625" s="9">
        <v>34</v>
      </c>
      <c r="L1625" s="9">
        <v>34</v>
      </c>
      <c r="M1625" s="9">
        <v>41.674156000000004</v>
      </c>
      <c r="N1625" s="9">
        <v>41.674156000000004</v>
      </c>
      <c r="O1625" s="9">
        <v>209.09090900000001</v>
      </c>
      <c r="P1625" s="9">
        <v>209.09090900000001</v>
      </c>
      <c r="Q1625" s="9">
        <v>112.62324599999999</v>
      </c>
      <c r="R1625" s="9">
        <v>112.62324599999999</v>
      </c>
      <c r="S1625" s="9" t="s">
        <v>1510</v>
      </c>
      <c r="T1625" s="9">
        <v>4449.2154330000003</v>
      </c>
      <c r="U1625" s="9">
        <v>636257.73968</v>
      </c>
      <c r="V1625" t="s">
        <v>935</v>
      </c>
    </row>
    <row r="1626" spans="1:22" x14ac:dyDescent="0.25">
      <c r="A1626" s="70" t="e">
        <f>VLOOKUP(B1626,'Lake Assessments'!$D$2:$E$52,2,0)</f>
        <v>#N/A</v>
      </c>
      <c r="B1626">
        <v>18009600</v>
      </c>
      <c r="C1626" t="s">
        <v>1972</v>
      </c>
      <c r="D1626" t="s">
        <v>878</v>
      </c>
      <c r="E1626" s="107">
        <v>39976</v>
      </c>
      <c r="F1626" s="9">
        <v>23</v>
      </c>
      <c r="G1626" s="9">
        <v>30.026076</v>
      </c>
      <c r="H1626" s="9">
        <v>109.090909</v>
      </c>
      <c r="I1626" s="9">
        <v>48.643939000000003</v>
      </c>
      <c r="J1626" s="9">
        <v>3</v>
      </c>
      <c r="K1626" s="9">
        <v>23</v>
      </c>
      <c r="L1626" s="9">
        <v>31</v>
      </c>
      <c r="M1626" s="9">
        <v>30.026076</v>
      </c>
      <c r="N1626" s="9">
        <v>33.945402000000001</v>
      </c>
      <c r="O1626" s="9">
        <v>109.090909</v>
      </c>
      <c r="P1626" s="9">
        <v>181.81818200000001</v>
      </c>
      <c r="Q1626" s="9">
        <v>48.643939000000003</v>
      </c>
      <c r="R1626" s="9">
        <v>68.046544999999995</v>
      </c>
      <c r="S1626" s="9" t="s">
        <v>1510</v>
      </c>
      <c r="T1626" s="9">
        <v>10087.293285</v>
      </c>
      <c r="U1626" s="9">
        <v>3218819.2222190001</v>
      </c>
      <c r="V1626" t="s">
        <v>935</v>
      </c>
    </row>
    <row r="1627" spans="1:22" x14ac:dyDescent="0.25">
      <c r="A1627" s="70" t="e">
        <f>VLOOKUP(B1627,'Lake Assessments'!$D$2:$E$52,2,0)</f>
        <v>#N/A</v>
      </c>
      <c r="B1627">
        <v>18002100</v>
      </c>
      <c r="C1627" t="s">
        <v>1219</v>
      </c>
      <c r="D1627" t="s">
        <v>878</v>
      </c>
      <c r="E1627" s="107">
        <v>35283</v>
      </c>
      <c r="F1627" s="9">
        <v>21</v>
      </c>
      <c r="G1627" s="9">
        <v>29.459415</v>
      </c>
      <c r="H1627" s="9">
        <v>90.909091000000004</v>
      </c>
      <c r="I1627" s="9">
        <v>50.303139000000002</v>
      </c>
      <c r="J1627" s="9">
        <v>1</v>
      </c>
      <c r="K1627" s="9">
        <v>21</v>
      </c>
      <c r="L1627" s="9">
        <v>21</v>
      </c>
      <c r="M1627" s="9">
        <v>29.459415</v>
      </c>
      <c r="N1627" s="9">
        <v>29.459415</v>
      </c>
      <c r="O1627" s="9">
        <v>90.909091000000004</v>
      </c>
      <c r="P1627" s="9">
        <v>90.909091000000004</v>
      </c>
      <c r="Q1627" s="9">
        <v>50.303139000000002</v>
      </c>
      <c r="R1627" s="9">
        <v>50.303139000000002</v>
      </c>
      <c r="S1627" s="9" t="s">
        <v>1510</v>
      </c>
      <c r="T1627" s="9">
        <v>3915.091989</v>
      </c>
      <c r="U1627" s="9">
        <v>535849.51599900005</v>
      </c>
      <c r="V1627" t="s">
        <v>935</v>
      </c>
    </row>
    <row r="1628" spans="1:22" x14ac:dyDescent="0.25">
      <c r="A1628" s="70" t="e">
        <f>VLOOKUP(B1628,'Lake Assessments'!$D$2:$E$52,2,0)</f>
        <v>#N/A</v>
      </c>
      <c r="B1628">
        <v>18013100</v>
      </c>
      <c r="C1628" t="s">
        <v>1973</v>
      </c>
      <c r="D1628" t="s">
        <v>878</v>
      </c>
      <c r="E1628" s="107">
        <v>35284</v>
      </c>
      <c r="F1628" s="9">
        <v>28</v>
      </c>
      <c r="G1628" s="9">
        <v>31.749016000000001</v>
      </c>
      <c r="H1628" s="9">
        <v>154.545455</v>
      </c>
      <c r="I1628" s="9">
        <v>61.984774000000002</v>
      </c>
      <c r="J1628" s="9">
        <v>2</v>
      </c>
      <c r="K1628" s="9">
        <v>23</v>
      </c>
      <c r="L1628" s="9">
        <v>28</v>
      </c>
      <c r="M1628" s="9">
        <v>27.315387999999999</v>
      </c>
      <c r="N1628" s="9">
        <v>31.749016000000001</v>
      </c>
      <c r="O1628" s="9">
        <v>109.090909</v>
      </c>
      <c r="P1628" s="9">
        <v>154.545455</v>
      </c>
      <c r="Q1628" s="9">
        <v>35.224694</v>
      </c>
      <c r="R1628" s="9">
        <v>61.984774000000002</v>
      </c>
      <c r="S1628" s="9" t="s">
        <v>1510</v>
      </c>
      <c r="T1628" s="9">
        <v>3527.0773439999998</v>
      </c>
      <c r="U1628" s="9">
        <v>326656.65412000002</v>
      </c>
      <c r="V1628" t="s">
        <v>935</v>
      </c>
    </row>
    <row r="1629" spans="1:22" x14ac:dyDescent="0.25">
      <c r="A1629" s="70" t="e">
        <f>VLOOKUP(B1629,'Lake Assessments'!$D$2:$E$52,2,0)</f>
        <v>#N/A</v>
      </c>
      <c r="B1629">
        <v>18005000</v>
      </c>
      <c r="C1629" t="s">
        <v>1849</v>
      </c>
      <c r="D1629" t="s">
        <v>878</v>
      </c>
      <c r="E1629" s="107">
        <v>38880</v>
      </c>
      <c r="F1629" s="9">
        <v>29</v>
      </c>
      <c r="G1629" s="9">
        <v>33.239466</v>
      </c>
      <c r="H1629" s="9">
        <v>163.63636399999999</v>
      </c>
      <c r="I1629" s="9">
        <v>64.551810000000003</v>
      </c>
      <c r="J1629" s="9">
        <v>1</v>
      </c>
      <c r="K1629" s="9">
        <v>29</v>
      </c>
      <c r="L1629" s="9">
        <v>29</v>
      </c>
      <c r="M1629" s="9">
        <v>33.239466</v>
      </c>
      <c r="N1629" s="9">
        <v>33.239466</v>
      </c>
      <c r="O1629" s="9">
        <v>163.63636399999999</v>
      </c>
      <c r="P1629" s="9">
        <v>163.63636399999999</v>
      </c>
      <c r="Q1629" s="9">
        <v>64.551810000000003</v>
      </c>
      <c r="R1629" s="9">
        <v>64.551810000000003</v>
      </c>
      <c r="S1629" s="9" t="s">
        <v>1510</v>
      </c>
      <c r="T1629" s="9">
        <v>4169.2548260000003</v>
      </c>
      <c r="U1629" s="9">
        <v>1160782.966309</v>
      </c>
      <c r="V1629" t="s">
        <v>935</v>
      </c>
    </row>
    <row r="1630" spans="1:22" x14ac:dyDescent="0.25">
      <c r="A1630" s="70" t="e">
        <f>VLOOKUP(B1630,'Lake Assessments'!$D$2:$E$52,2,0)</f>
        <v>#N/A</v>
      </c>
      <c r="B1630">
        <v>18010400</v>
      </c>
      <c r="C1630" t="s">
        <v>1974</v>
      </c>
      <c r="D1630" t="s">
        <v>878</v>
      </c>
      <c r="E1630" s="107">
        <v>37445</v>
      </c>
      <c r="F1630" s="9">
        <v>28</v>
      </c>
      <c r="G1630" s="9">
        <v>30.993086999999999</v>
      </c>
      <c r="H1630" s="9">
        <v>154.545455</v>
      </c>
      <c r="I1630" s="9">
        <v>53.431122999999999</v>
      </c>
      <c r="J1630" s="9">
        <v>2</v>
      </c>
      <c r="K1630" s="9">
        <v>26</v>
      </c>
      <c r="L1630" s="9">
        <v>28</v>
      </c>
      <c r="M1630" s="9">
        <v>27.260142999999999</v>
      </c>
      <c r="N1630" s="9">
        <v>30.993086999999999</v>
      </c>
      <c r="O1630" s="9">
        <v>136.36363600000001</v>
      </c>
      <c r="P1630" s="9">
        <v>154.545455</v>
      </c>
      <c r="Q1630" s="9">
        <v>39.082360999999999</v>
      </c>
      <c r="R1630" s="9">
        <v>53.431122999999999</v>
      </c>
      <c r="S1630" s="9" t="s">
        <v>1510</v>
      </c>
      <c r="T1630" s="9">
        <v>10106.903152000001</v>
      </c>
      <c r="U1630" s="9">
        <v>2820296.9950819998</v>
      </c>
      <c r="V1630" t="s">
        <v>935</v>
      </c>
    </row>
    <row r="1631" spans="1:22" x14ac:dyDescent="0.25">
      <c r="A1631" s="70" t="e">
        <f>VLOOKUP(B1631,'Lake Assessments'!$D$2:$E$52,2,0)</f>
        <v>#N/A</v>
      </c>
      <c r="B1631">
        <v>18010700</v>
      </c>
      <c r="C1631" t="s">
        <v>887</v>
      </c>
      <c r="D1631" t="s">
        <v>878</v>
      </c>
      <c r="E1631" s="107">
        <v>40718</v>
      </c>
      <c r="F1631" s="9">
        <v>15</v>
      </c>
      <c r="G1631" s="9">
        <v>26.852685000000001</v>
      </c>
      <c r="H1631" s="9">
        <v>114.285714</v>
      </c>
      <c r="I1631" s="9">
        <v>61.763159999999999</v>
      </c>
      <c r="J1631" s="9">
        <v>1</v>
      </c>
      <c r="K1631" s="9">
        <v>15</v>
      </c>
      <c r="L1631" s="9">
        <v>15</v>
      </c>
      <c r="M1631" s="9">
        <v>26.852685000000001</v>
      </c>
      <c r="N1631" s="9">
        <v>26.852685000000001</v>
      </c>
      <c r="O1631" s="9">
        <v>114.285714</v>
      </c>
      <c r="P1631" s="9">
        <v>114.285714</v>
      </c>
      <c r="Q1631" s="9">
        <v>61.763159999999999</v>
      </c>
      <c r="R1631" s="9">
        <v>61.763159999999999</v>
      </c>
      <c r="S1631" s="9" t="s">
        <v>1510</v>
      </c>
      <c r="T1631" s="9">
        <v>1583.321929</v>
      </c>
      <c r="U1631" s="9">
        <v>163233.01439900001</v>
      </c>
      <c r="V1631" t="s">
        <v>935</v>
      </c>
    </row>
    <row r="1632" spans="1:22" x14ac:dyDescent="0.25">
      <c r="A1632" s="70" t="e">
        <f>VLOOKUP(B1632,'Lake Assessments'!$D$2:$E$52,2,0)</f>
        <v>#N/A</v>
      </c>
      <c r="B1632">
        <v>18010500</v>
      </c>
      <c r="C1632" t="s">
        <v>1975</v>
      </c>
      <c r="D1632" t="s">
        <v>878</v>
      </c>
      <c r="E1632" s="107">
        <v>35963</v>
      </c>
      <c r="F1632" s="9">
        <v>20</v>
      </c>
      <c r="G1632" s="9">
        <v>25.491174999999998</v>
      </c>
      <c r="H1632" s="9">
        <v>185.71428599999999</v>
      </c>
      <c r="I1632" s="9">
        <v>53.561295000000001</v>
      </c>
      <c r="J1632" s="9">
        <v>1</v>
      </c>
      <c r="K1632" s="9">
        <v>20</v>
      </c>
      <c r="L1632" s="9">
        <v>20</v>
      </c>
      <c r="M1632" s="9">
        <v>25.491174999999998</v>
      </c>
      <c r="N1632" s="9">
        <v>25.491174999999998</v>
      </c>
      <c r="O1632" s="9">
        <v>185.71428599999999</v>
      </c>
      <c r="P1632" s="9">
        <v>185.71428599999999</v>
      </c>
      <c r="Q1632" s="9">
        <v>53.561295000000001</v>
      </c>
      <c r="R1632" s="9">
        <v>53.561295000000001</v>
      </c>
      <c r="S1632" s="9" t="s">
        <v>1510</v>
      </c>
      <c r="T1632" s="9">
        <v>4372.9758760000004</v>
      </c>
      <c r="U1632" s="9">
        <v>750077.32707</v>
      </c>
      <c r="V1632" t="s">
        <v>935</v>
      </c>
    </row>
    <row r="1633" spans="1:22" x14ac:dyDescent="0.25">
      <c r="A1633" s="70" t="e">
        <f>VLOOKUP(B1633,'Lake Assessments'!$D$2:$E$52,2,0)</f>
        <v>#N/A</v>
      </c>
      <c r="B1633">
        <v>18014000</v>
      </c>
      <c r="C1633" t="s">
        <v>1976</v>
      </c>
      <c r="D1633" t="s">
        <v>878</v>
      </c>
      <c r="E1633" s="107">
        <v>35954</v>
      </c>
      <c r="F1633" s="9">
        <v>27</v>
      </c>
      <c r="G1633" s="9">
        <v>31.176915000000001</v>
      </c>
      <c r="H1633" s="9">
        <v>145.454545</v>
      </c>
      <c r="I1633" s="9">
        <v>54.341161</v>
      </c>
      <c r="J1633" s="9">
        <v>2</v>
      </c>
      <c r="K1633" s="9">
        <v>19</v>
      </c>
      <c r="L1633" s="9">
        <v>27</v>
      </c>
      <c r="M1633" s="9">
        <v>23.170988999999999</v>
      </c>
      <c r="N1633" s="9">
        <v>31.176915000000001</v>
      </c>
      <c r="O1633" s="9">
        <v>72.727272999999997</v>
      </c>
      <c r="P1633" s="9">
        <v>145.454545</v>
      </c>
      <c r="Q1633" s="9">
        <v>18.219332000000001</v>
      </c>
      <c r="R1633" s="9">
        <v>54.341161</v>
      </c>
      <c r="S1633" s="9" t="s">
        <v>1510</v>
      </c>
      <c r="T1633" s="9">
        <v>5693.2294590000001</v>
      </c>
      <c r="U1633" s="9">
        <v>871864.85017800005</v>
      </c>
      <c r="V1633" t="s">
        <v>935</v>
      </c>
    </row>
    <row r="1634" spans="1:22" x14ac:dyDescent="0.25">
      <c r="A1634" s="70" t="e">
        <f>VLOOKUP(B1634,'Lake Assessments'!$D$2:$E$52,2,0)</f>
        <v>#N/A</v>
      </c>
      <c r="B1634">
        <v>18000900</v>
      </c>
      <c r="C1634" t="s">
        <v>1977</v>
      </c>
      <c r="D1634" t="s">
        <v>878</v>
      </c>
      <c r="E1634" s="107">
        <v>34931</v>
      </c>
      <c r="F1634" s="9">
        <v>21</v>
      </c>
      <c r="G1634" s="9">
        <v>25.531493000000001</v>
      </c>
      <c r="H1634" s="9">
        <v>250</v>
      </c>
      <c r="I1634" s="9">
        <v>82.367807999999997</v>
      </c>
      <c r="J1634" s="9">
        <v>1</v>
      </c>
      <c r="K1634" s="9">
        <v>21</v>
      </c>
      <c r="L1634" s="9">
        <v>21</v>
      </c>
      <c r="M1634" s="9">
        <v>25.531493000000001</v>
      </c>
      <c r="N1634" s="9">
        <v>25.531493000000001</v>
      </c>
      <c r="O1634" s="9">
        <v>250</v>
      </c>
      <c r="P1634" s="9">
        <v>250</v>
      </c>
      <c r="Q1634" s="9">
        <v>82.367807999999997</v>
      </c>
      <c r="R1634" s="9">
        <v>82.367807999999997</v>
      </c>
      <c r="S1634" s="9" t="s">
        <v>1510</v>
      </c>
      <c r="T1634" s="9">
        <v>3467.3634360000001</v>
      </c>
      <c r="U1634" s="9">
        <v>733856.61996100005</v>
      </c>
      <c r="V1634" t="s">
        <v>935</v>
      </c>
    </row>
    <row r="1635" spans="1:22" x14ac:dyDescent="0.25">
      <c r="A1635" s="70" t="e">
        <f>VLOOKUP(B1635,'Lake Assessments'!$D$2:$E$52,2,0)</f>
        <v>#N/A</v>
      </c>
      <c r="B1635">
        <v>18013500</v>
      </c>
      <c r="C1635" t="s">
        <v>1978</v>
      </c>
      <c r="D1635" t="s">
        <v>878</v>
      </c>
      <c r="E1635" s="107">
        <v>34134</v>
      </c>
      <c r="F1635" s="9">
        <v>15</v>
      </c>
      <c r="G1635" s="9">
        <v>22.721502000000001</v>
      </c>
      <c r="H1635" s="9">
        <v>36.363636</v>
      </c>
      <c r="I1635" s="9">
        <v>12.482685</v>
      </c>
      <c r="J1635" s="9">
        <v>1</v>
      </c>
      <c r="K1635" s="9">
        <v>15</v>
      </c>
      <c r="L1635" s="9">
        <v>15</v>
      </c>
      <c r="M1635" s="9">
        <v>22.721502000000001</v>
      </c>
      <c r="N1635" s="9">
        <v>22.721502000000001</v>
      </c>
      <c r="O1635" s="9">
        <v>36.363636</v>
      </c>
      <c r="P1635" s="9">
        <v>36.363636</v>
      </c>
      <c r="Q1635" s="9">
        <v>12.482685</v>
      </c>
      <c r="R1635" s="9">
        <v>12.482685</v>
      </c>
      <c r="S1635" s="9" t="s">
        <v>1510</v>
      </c>
      <c r="T1635" s="9">
        <v>2228.8874770000002</v>
      </c>
      <c r="U1635" s="9">
        <v>230126.96060799999</v>
      </c>
      <c r="V1635" t="s">
        <v>935</v>
      </c>
    </row>
    <row r="1636" spans="1:22" x14ac:dyDescent="0.25">
      <c r="A1636" s="70" t="e">
        <f>VLOOKUP(B1636,'Lake Assessments'!$D$2:$E$52,2,0)</f>
        <v>#N/A</v>
      </c>
      <c r="B1636">
        <v>18010800</v>
      </c>
      <c r="C1636" t="s">
        <v>1314</v>
      </c>
      <c r="D1636" t="s">
        <v>878</v>
      </c>
      <c r="E1636" s="107">
        <v>34941</v>
      </c>
      <c r="F1636" s="9">
        <v>28</v>
      </c>
      <c r="G1636" s="9">
        <v>33.260874000000001</v>
      </c>
      <c r="H1636" s="9">
        <v>154.545455</v>
      </c>
      <c r="I1636" s="9">
        <v>69.698335</v>
      </c>
      <c r="J1636" s="9">
        <v>1</v>
      </c>
      <c r="K1636" s="9">
        <v>28</v>
      </c>
      <c r="L1636" s="9">
        <v>28</v>
      </c>
      <c r="M1636" s="9">
        <v>33.260874000000001</v>
      </c>
      <c r="N1636" s="9">
        <v>33.260874000000001</v>
      </c>
      <c r="O1636" s="9">
        <v>154.545455</v>
      </c>
      <c r="P1636" s="9">
        <v>154.545455</v>
      </c>
      <c r="Q1636" s="9">
        <v>69.698335</v>
      </c>
      <c r="R1636" s="9">
        <v>69.698335</v>
      </c>
      <c r="S1636" s="9" t="s">
        <v>1510</v>
      </c>
      <c r="T1636" s="9">
        <v>1685.8760789999999</v>
      </c>
      <c r="U1636" s="9">
        <v>105215.825027</v>
      </c>
      <c r="V1636" t="s">
        <v>935</v>
      </c>
    </row>
    <row r="1637" spans="1:22" x14ac:dyDescent="0.25">
      <c r="A1637" s="70" t="e">
        <f>VLOOKUP(B1637,'Lake Assessments'!$D$2:$E$52,2,0)</f>
        <v>#N/A</v>
      </c>
      <c r="B1637">
        <v>18019100</v>
      </c>
      <c r="C1637" t="s">
        <v>1019</v>
      </c>
      <c r="D1637" t="s">
        <v>878</v>
      </c>
      <c r="E1637" s="107">
        <v>38552</v>
      </c>
      <c r="F1637" s="9">
        <v>11</v>
      </c>
      <c r="G1637" s="9">
        <v>23.216373999999998</v>
      </c>
      <c r="H1637" s="9">
        <v>57.142856999999999</v>
      </c>
      <c r="I1637" s="9">
        <v>39.857672000000001</v>
      </c>
      <c r="J1637" s="9">
        <v>2</v>
      </c>
      <c r="K1637" s="9">
        <v>11</v>
      </c>
      <c r="L1637" s="9">
        <v>18</v>
      </c>
      <c r="M1637" s="9">
        <v>23.216373999999998</v>
      </c>
      <c r="N1637" s="9">
        <v>28.519974000000001</v>
      </c>
      <c r="O1637" s="9">
        <v>57.142856999999999</v>
      </c>
      <c r="P1637" s="9">
        <v>200</v>
      </c>
      <c r="Q1637" s="9">
        <v>39.857672000000001</v>
      </c>
      <c r="R1637" s="9">
        <v>103.714096</v>
      </c>
      <c r="S1637" s="9" t="s">
        <v>1510</v>
      </c>
      <c r="T1637" s="9">
        <v>2414.6651449999999</v>
      </c>
      <c r="U1637" s="9">
        <v>316556.83503800002</v>
      </c>
      <c r="V1637" t="s">
        <v>935</v>
      </c>
    </row>
    <row r="1638" spans="1:22" x14ac:dyDescent="0.25">
      <c r="A1638" s="70" t="e">
        <f>VLOOKUP(B1638,'Lake Assessments'!$D$2:$E$52,2,0)</f>
        <v>#N/A</v>
      </c>
      <c r="B1638">
        <v>18004500</v>
      </c>
      <c r="C1638" t="s">
        <v>1328</v>
      </c>
      <c r="D1638" t="s">
        <v>878</v>
      </c>
      <c r="E1638" s="107">
        <v>34925</v>
      </c>
      <c r="F1638" s="9">
        <v>31</v>
      </c>
      <c r="G1638" s="9">
        <v>33.945402000000001</v>
      </c>
      <c r="H1638" s="9">
        <v>181.81818200000001</v>
      </c>
      <c r="I1638" s="9">
        <v>73.190826999999999</v>
      </c>
      <c r="J1638" s="9">
        <v>1</v>
      </c>
      <c r="K1638" s="9">
        <v>31</v>
      </c>
      <c r="L1638" s="9">
        <v>31</v>
      </c>
      <c r="M1638" s="9">
        <v>33.945402000000001</v>
      </c>
      <c r="N1638" s="9">
        <v>33.945402000000001</v>
      </c>
      <c r="O1638" s="9">
        <v>181.81818200000001</v>
      </c>
      <c r="P1638" s="9">
        <v>181.81818200000001</v>
      </c>
      <c r="Q1638" s="9">
        <v>73.190826999999999</v>
      </c>
      <c r="R1638" s="9">
        <v>73.190826999999999</v>
      </c>
      <c r="S1638" s="9" t="s">
        <v>1510</v>
      </c>
      <c r="T1638" s="9">
        <v>2371.0399739999998</v>
      </c>
      <c r="U1638" s="9">
        <v>290928.98399099999</v>
      </c>
      <c r="V1638" t="s">
        <v>935</v>
      </c>
    </row>
    <row r="1639" spans="1:22" x14ac:dyDescent="0.25">
      <c r="A1639" s="70" t="e">
        <f>VLOOKUP(B1639,'Lake Assessments'!$D$2:$E$52,2,0)</f>
        <v>#N/A</v>
      </c>
      <c r="B1639">
        <v>18003800</v>
      </c>
      <c r="C1639" t="s">
        <v>1309</v>
      </c>
      <c r="D1639" t="s">
        <v>878</v>
      </c>
      <c r="E1639" s="107">
        <v>39300</v>
      </c>
      <c r="F1639" s="9">
        <v>28</v>
      </c>
      <c r="G1639" s="9">
        <v>32.315961999999999</v>
      </c>
      <c r="H1639" s="9">
        <v>154.545455</v>
      </c>
      <c r="I1639" s="9">
        <v>59.980012000000002</v>
      </c>
      <c r="J1639" s="9">
        <v>2</v>
      </c>
      <c r="K1639" s="9">
        <v>18</v>
      </c>
      <c r="L1639" s="9">
        <v>28</v>
      </c>
      <c r="M1639" s="9">
        <v>25.220141999999999</v>
      </c>
      <c r="N1639" s="9">
        <v>32.315961999999999</v>
      </c>
      <c r="O1639" s="9">
        <v>63.636364</v>
      </c>
      <c r="P1639" s="9">
        <v>154.545455</v>
      </c>
      <c r="Q1639" s="9">
        <v>28.674192999999999</v>
      </c>
      <c r="R1639" s="9">
        <v>59.980012000000002</v>
      </c>
      <c r="S1639" s="9" t="s">
        <v>1510</v>
      </c>
      <c r="T1639" s="9">
        <v>13599.474901</v>
      </c>
      <c r="U1639" s="9">
        <v>3642974.3996430002</v>
      </c>
      <c r="V1639" t="s">
        <v>935</v>
      </c>
    </row>
    <row r="1640" spans="1:22" x14ac:dyDescent="0.25">
      <c r="A1640" s="70" t="e">
        <f>VLOOKUP(B1640,'Lake Assessments'!$D$2:$E$52,2,0)</f>
        <v>#N/A</v>
      </c>
      <c r="B1640">
        <v>18013900</v>
      </c>
      <c r="C1640" t="s">
        <v>1979</v>
      </c>
      <c r="D1640" t="s">
        <v>878</v>
      </c>
      <c r="E1640" s="107">
        <v>40001</v>
      </c>
      <c r="F1640" s="9">
        <v>13</v>
      </c>
      <c r="G1640" s="9">
        <v>20.523907000000001</v>
      </c>
      <c r="H1640" s="9">
        <v>18.181818</v>
      </c>
      <c r="I1640" s="9">
        <v>1.6035010000000001</v>
      </c>
      <c r="J1640" s="9">
        <v>2</v>
      </c>
      <c r="K1640" s="9">
        <v>13</v>
      </c>
      <c r="L1640" s="9">
        <v>24</v>
      </c>
      <c r="M1640" s="9">
        <v>20.523907000000001</v>
      </c>
      <c r="N1640" s="9">
        <v>30.414497999999998</v>
      </c>
      <c r="O1640" s="9">
        <v>18.181818</v>
      </c>
      <c r="P1640" s="9">
        <v>118.18181800000001</v>
      </c>
      <c r="Q1640" s="9">
        <v>1.6035010000000001</v>
      </c>
      <c r="R1640" s="9">
        <v>50.56682</v>
      </c>
      <c r="S1640" s="9" t="s">
        <v>1510</v>
      </c>
      <c r="T1640" s="9">
        <v>7597.6320949999999</v>
      </c>
      <c r="U1640" s="9">
        <v>696760.73537400004</v>
      </c>
      <c r="V1640" t="s">
        <v>935</v>
      </c>
    </row>
    <row r="1641" spans="1:22" x14ac:dyDescent="0.25">
      <c r="A1641" s="70" t="e">
        <f>VLOOKUP(B1641,'Lake Assessments'!$D$2:$E$52,2,0)</f>
        <v>#N/A</v>
      </c>
      <c r="B1641">
        <v>18044000</v>
      </c>
      <c r="C1641" t="s">
        <v>1980</v>
      </c>
      <c r="D1641" t="s">
        <v>878</v>
      </c>
      <c r="E1641" s="107">
        <v>40371</v>
      </c>
      <c r="F1641" s="9">
        <v>19</v>
      </c>
      <c r="G1641" s="9">
        <v>25.694562000000001</v>
      </c>
      <c r="H1641" s="9">
        <v>72.727272999999997</v>
      </c>
      <c r="I1641" s="9">
        <v>27.200803000000001</v>
      </c>
      <c r="J1641" s="9">
        <v>1</v>
      </c>
      <c r="K1641" s="9">
        <v>19</v>
      </c>
      <c r="L1641" s="9">
        <v>19</v>
      </c>
      <c r="M1641" s="9">
        <v>25.694562000000001</v>
      </c>
      <c r="N1641" s="9">
        <v>25.694562000000001</v>
      </c>
      <c r="O1641" s="9">
        <v>72.727272999999997</v>
      </c>
      <c r="P1641" s="9">
        <v>72.727272999999997</v>
      </c>
      <c r="Q1641" s="9">
        <v>27.200803000000001</v>
      </c>
      <c r="R1641" s="9">
        <v>27.200803000000001</v>
      </c>
      <c r="S1641" s="9" t="s">
        <v>1510</v>
      </c>
      <c r="T1641" s="9">
        <v>13062.058778000001</v>
      </c>
      <c r="U1641" s="9">
        <v>1099248.9808</v>
      </c>
      <c r="V1641" t="s">
        <v>935</v>
      </c>
    </row>
    <row r="1642" spans="1:22" x14ac:dyDescent="0.25">
      <c r="A1642" s="70" t="e">
        <f>VLOOKUP(B1642,'Lake Assessments'!$D$2:$E$52,2,0)</f>
        <v>#N/A</v>
      </c>
      <c r="B1642">
        <v>18009302</v>
      </c>
      <c r="C1642" t="s">
        <v>1981</v>
      </c>
      <c r="D1642" t="s">
        <v>878</v>
      </c>
      <c r="E1642" s="107">
        <v>37454</v>
      </c>
      <c r="F1642" s="9">
        <v>26</v>
      </c>
      <c r="G1642" s="9">
        <v>30.986349000000001</v>
      </c>
      <c r="H1642" s="9">
        <v>136.36363600000001</v>
      </c>
      <c r="I1642" s="9">
        <v>53.397768999999997</v>
      </c>
      <c r="J1642" s="9">
        <v>2</v>
      </c>
      <c r="K1642" s="9">
        <v>26</v>
      </c>
      <c r="L1642" s="9">
        <v>34</v>
      </c>
      <c r="M1642" s="9">
        <v>30.986349000000001</v>
      </c>
      <c r="N1642" s="9">
        <v>34.128217999999997</v>
      </c>
      <c r="O1642" s="9">
        <v>136.36363600000001</v>
      </c>
      <c r="P1642" s="9">
        <v>209.09090900000001</v>
      </c>
      <c r="Q1642" s="9">
        <v>53.397768999999997</v>
      </c>
      <c r="R1642" s="9">
        <v>74.123563000000004</v>
      </c>
      <c r="S1642" s="9" t="s">
        <v>1510</v>
      </c>
      <c r="T1642" s="9">
        <v>10316.832843</v>
      </c>
      <c r="U1642" s="9">
        <v>2164047.5159900002</v>
      </c>
      <c r="V1642" t="s">
        <v>935</v>
      </c>
    </row>
    <row r="1643" spans="1:22" x14ac:dyDescent="0.25">
      <c r="A1643" s="70" t="e">
        <f>VLOOKUP(B1643,'Lake Assessments'!$D$2:$E$52,2,0)</f>
        <v>#N/A</v>
      </c>
      <c r="B1643">
        <v>18011000</v>
      </c>
      <c r="C1643" t="s">
        <v>1982</v>
      </c>
      <c r="D1643" t="s">
        <v>878</v>
      </c>
      <c r="E1643" s="107">
        <v>37445</v>
      </c>
      <c r="F1643" s="9">
        <v>13</v>
      </c>
      <c r="G1643" s="9">
        <v>19.414507</v>
      </c>
      <c r="H1643" s="9">
        <v>85.714286000000001</v>
      </c>
      <c r="I1643" s="9">
        <v>16.954861000000001</v>
      </c>
      <c r="J1643" s="9">
        <v>3</v>
      </c>
      <c r="K1643" s="9">
        <v>9</v>
      </c>
      <c r="L1643" s="9">
        <v>14</v>
      </c>
      <c r="M1643" s="9">
        <v>18</v>
      </c>
      <c r="N1643" s="9">
        <v>19.414507</v>
      </c>
      <c r="O1643" s="9">
        <v>28.571428999999998</v>
      </c>
      <c r="P1643" s="9">
        <v>133.33333300000001</v>
      </c>
      <c r="Q1643" s="9">
        <v>8.4337350000000004</v>
      </c>
      <c r="R1643" s="9">
        <v>29.812602999999999</v>
      </c>
      <c r="S1643" s="9" t="s">
        <v>1510</v>
      </c>
      <c r="T1643" s="9">
        <v>3676.6207989999998</v>
      </c>
      <c r="U1643" s="9">
        <v>682188.67694100004</v>
      </c>
      <c r="V1643" t="s">
        <v>935</v>
      </c>
    </row>
    <row r="1644" spans="1:22" x14ac:dyDescent="0.25">
      <c r="A1644" s="70" t="e">
        <f>VLOOKUP(B1644,'Lake Assessments'!$D$2:$E$52,2,0)</f>
        <v>#N/A</v>
      </c>
      <c r="B1644">
        <v>18001400</v>
      </c>
      <c r="C1644" t="s">
        <v>1983</v>
      </c>
      <c r="D1644" t="s">
        <v>878</v>
      </c>
      <c r="E1644" s="107">
        <v>35298</v>
      </c>
      <c r="F1644" s="9">
        <v>23</v>
      </c>
      <c r="G1644" s="9">
        <v>26.481331000000001</v>
      </c>
      <c r="H1644" s="9">
        <v>109.090909</v>
      </c>
      <c r="I1644" s="9">
        <v>35.108829999999998</v>
      </c>
      <c r="J1644" s="9">
        <v>1</v>
      </c>
      <c r="K1644" s="9">
        <v>23</v>
      </c>
      <c r="L1644" s="9">
        <v>23</v>
      </c>
      <c r="M1644" s="9">
        <v>26.481331000000001</v>
      </c>
      <c r="N1644" s="9">
        <v>26.481331000000001</v>
      </c>
      <c r="O1644" s="9">
        <v>109.090909</v>
      </c>
      <c r="P1644" s="9">
        <v>109.090909</v>
      </c>
      <c r="Q1644" s="9">
        <v>35.108829999999998</v>
      </c>
      <c r="R1644" s="9">
        <v>35.108829999999998</v>
      </c>
      <c r="S1644" s="9" t="s">
        <v>1510</v>
      </c>
      <c r="T1644" s="9">
        <v>3223.4295430000002</v>
      </c>
      <c r="U1644" s="9">
        <v>602907.82798199996</v>
      </c>
      <c r="V1644" t="s">
        <v>935</v>
      </c>
    </row>
    <row r="1645" spans="1:22" x14ac:dyDescent="0.25">
      <c r="A1645" s="70" t="e">
        <f>VLOOKUP(B1645,'Lake Assessments'!$D$2:$E$52,2,0)</f>
        <v>#N/A</v>
      </c>
      <c r="B1645">
        <v>18012900</v>
      </c>
      <c r="C1645" t="s">
        <v>1167</v>
      </c>
      <c r="D1645" t="s">
        <v>878</v>
      </c>
      <c r="E1645" s="107">
        <v>35961</v>
      </c>
      <c r="F1645" s="9">
        <v>23</v>
      </c>
      <c r="G1645" s="9">
        <v>30.026076</v>
      </c>
      <c r="H1645" s="9">
        <v>109.090909</v>
      </c>
      <c r="I1645" s="9">
        <v>48.643939000000003</v>
      </c>
      <c r="J1645" s="9">
        <v>2</v>
      </c>
      <c r="K1645" s="9">
        <v>23</v>
      </c>
      <c r="L1645" s="9">
        <v>28</v>
      </c>
      <c r="M1645" s="9">
        <v>30.026076</v>
      </c>
      <c r="N1645" s="9">
        <v>36.095607000000001</v>
      </c>
      <c r="O1645" s="9">
        <v>109.090909</v>
      </c>
      <c r="P1645" s="9">
        <v>154.545455</v>
      </c>
      <c r="Q1645" s="9">
        <v>48.643939000000003</v>
      </c>
      <c r="R1645" s="9">
        <v>84.161260999999996</v>
      </c>
      <c r="S1645" s="9" t="s">
        <v>1510</v>
      </c>
      <c r="T1645" s="9">
        <v>4136.7334209999999</v>
      </c>
      <c r="U1645" s="9">
        <v>509584.12490699999</v>
      </c>
      <c r="V1645" t="s">
        <v>935</v>
      </c>
    </row>
    <row r="1646" spans="1:22" x14ac:dyDescent="0.25">
      <c r="A1646" s="70" t="e">
        <f>VLOOKUP(B1646,'Lake Assessments'!$D$2:$E$52,2,0)</f>
        <v>#N/A</v>
      </c>
      <c r="B1646">
        <v>18007900</v>
      </c>
      <c r="C1646" t="s">
        <v>1280</v>
      </c>
      <c r="D1646" t="s">
        <v>878</v>
      </c>
      <c r="E1646" s="107">
        <v>36012</v>
      </c>
      <c r="F1646" s="9">
        <v>23</v>
      </c>
      <c r="G1646" s="9">
        <v>29.192018000000001</v>
      </c>
      <c r="H1646" s="9">
        <v>109.090909</v>
      </c>
      <c r="I1646" s="9">
        <v>48.938867000000002</v>
      </c>
      <c r="J1646" s="9">
        <v>1</v>
      </c>
      <c r="K1646" s="9">
        <v>23</v>
      </c>
      <c r="L1646" s="9">
        <v>23</v>
      </c>
      <c r="M1646" s="9">
        <v>29.192018000000001</v>
      </c>
      <c r="N1646" s="9">
        <v>29.192018000000001</v>
      </c>
      <c r="O1646" s="9">
        <v>109.090909</v>
      </c>
      <c r="P1646" s="9">
        <v>109.090909</v>
      </c>
      <c r="Q1646" s="9">
        <v>48.938867000000002</v>
      </c>
      <c r="R1646" s="9">
        <v>48.938867000000002</v>
      </c>
      <c r="S1646" s="9" t="s">
        <v>1510</v>
      </c>
      <c r="T1646" s="9">
        <v>2036.8679540000001</v>
      </c>
      <c r="U1646" s="9">
        <v>176262.76203899999</v>
      </c>
      <c r="V1646" t="s">
        <v>935</v>
      </c>
    </row>
    <row r="1647" spans="1:22" x14ac:dyDescent="0.25">
      <c r="A1647" s="70" t="e">
        <f>VLOOKUP(B1647,'Lake Assessments'!$D$2:$E$52,2,0)</f>
        <v>#N/A</v>
      </c>
      <c r="B1647">
        <v>18002000</v>
      </c>
      <c r="C1647" t="s">
        <v>1984</v>
      </c>
      <c r="D1647" t="s">
        <v>878</v>
      </c>
      <c r="E1647" s="107">
        <v>41485</v>
      </c>
      <c r="F1647" s="9">
        <v>56</v>
      </c>
      <c r="G1647" s="9">
        <v>48.507914999999997</v>
      </c>
      <c r="H1647" s="9">
        <v>409.09090900000001</v>
      </c>
      <c r="I1647" s="9">
        <v>140.138195</v>
      </c>
      <c r="J1647" s="9">
        <v>4</v>
      </c>
      <c r="K1647" s="9">
        <v>35</v>
      </c>
      <c r="L1647" s="9">
        <v>56</v>
      </c>
      <c r="M1647" s="9">
        <v>36.660974000000003</v>
      </c>
      <c r="N1647" s="9">
        <v>48.507914999999997</v>
      </c>
      <c r="O1647" s="9">
        <v>218.18181799999999</v>
      </c>
      <c r="P1647" s="9">
        <v>409.09090900000001</v>
      </c>
      <c r="Q1647" s="9">
        <v>83.256219999999999</v>
      </c>
      <c r="R1647" s="9">
        <v>140.138195</v>
      </c>
      <c r="S1647" s="9" t="s">
        <v>1510</v>
      </c>
      <c r="T1647" s="9">
        <v>20381.173618000001</v>
      </c>
      <c r="U1647" s="9">
        <v>4095252.3987369998</v>
      </c>
      <c r="V1647" t="s">
        <v>935</v>
      </c>
    </row>
    <row r="1648" spans="1:22" x14ac:dyDescent="0.25">
      <c r="A1648" s="70" t="e">
        <f>VLOOKUP(B1648,'Lake Assessments'!$D$2:$E$52,2,0)</f>
        <v>#N/A</v>
      </c>
      <c r="B1648">
        <v>18001900</v>
      </c>
      <c r="C1648" t="s">
        <v>1985</v>
      </c>
      <c r="D1648" t="s">
        <v>878</v>
      </c>
      <c r="E1648" s="107">
        <v>34919</v>
      </c>
      <c r="F1648" s="9">
        <v>29</v>
      </c>
      <c r="G1648" s="9">
        <v>32.682380000000002</v>
      </c>
      <c r="H1648" s="9">
        <v>163.63636399999999</v>
      </c>
      <c r="I1648" s="9">
        <v>66.746834000000007</v>
      </c>
      <c r="J1648" s="9">
        <v>1</v>
      </c>
      <c r="K1648" s="9">
        <v>29</v>
      </c>
      <c r="L1648" s="9">
        <v>29</v>
      </c>
      <c r="M1648" s="9">
        <v>32.682380000000002</v>
      </c>
      <c r="N1648" s="9">
        <v>32.682380000000002</v>
      </c>
      <c r="O1648" s="9">
        <v>163.63636399999999</v>
      </c>
      <c r="P1648" s="9">
        <v>163.63636399999999</v>
      </c>
      <c r="Q1648" s="9">
        <v>66.746834000000007</v>
      </c>
      <c r="R1648" s="9">
        <v>66.746834000000007</v>
      </c>
      <c r="S1648" s="9" t="s">
        <v>1510</v>
      </c>
      <c r="T1648" s="9">
        <v>2955.5084040000002</v>
      </c>
      <c r="U1648" s="9">
        <v>442546.45312800002</v>
      </c>
      <c r="V1648" t="s">
        <v>935</v>
      </c>
    </row>
    <row r="1649" spans="1:22" x14ac:dyDescent="0.25">
      <c r="A1649" s="70" t="e">
        <f>VLOOKUP(B1649,'Lake Assessments'!$D$2:$E$52,2,0)</f>
        <v>#N/A</v>
      </c>
      <c r="B1649">
        <v>18006900</v>
      </c>
      <c r="C1649" t="s">
        <v>1849</v>
      </c>
      <c r="D1649" t="s">
        <v>878</v>
      </c>
      <c r="E1649" s="107">
        <v>34134</v>
      </c>
      <c r="F1649" s="9">
        <v>20</v>
      </c>
      <c r="G1649" s="9">
        <v>25.938389000000001</v>
      </c>
      <c r="H1649" s="9">
        <v>81.818181999999993</v>
      </c>
      <c r="I1649" s="9">
        <v>28.407864</v>
      </c>
      <c r="J1649" s="9">
        <v>1</v>
      </c>
      <c r="K1649" s="9">
        <v>20</v>
      </c>
      <c r="L1649" s="9">
        <v>20</v>
      </c>
      <c r="M1649" s="9">
        <v>25.938389000000001</v>
      </c>
      <c r="N1649" s="9">
        <v>25.938389000000001</v>
      </c>
      <c r="O1649" s="9">
        <v>81.818181999999993</v>
      </c>
      <c r="P1649" s="9">
        <v>81.818181999999993</v>
      </c>
      <c r="Q1649" s="9">
        <v>28.407864</v>
      </c>
      <c r="R1649" s="9">
        <v>28.407864</v>
      </c>
      <c r="S1649" s="9" t="s">
        <v>1510</v>
      </c>
      <c r="T1649" s="9">
        <v>6070.53676</v>
      </c>
      <c r="U1649" s="9">
        <v>525522.03885300003</v>
      </c>
      <c r="V1649" t="s">
        <v>935</v>
      </c>
    </row>
    <row r="1650" spans="1:22" x14ac:dyDescent="0.25">
      <c r="A1650" s="70" t="e">
        <f>VLOOKUP(B1650,'Lake Assessments'!$D$2:$E$52,2,0)</f>
        <v>#N/A</v>
      </c>
      <c r="B1650">
        <v>18004100</v>
      </c>
      <c r="C1650" t="s">
        <v>1430</v>
      </c>
      <c r="D1650" t="s">
        <v>878</v>
      </c>
      <c r="E1650" s="107">
        <v>34941</v>
      </c>
      <c r="F1650" s="9">
        <v>30</v>
      </c>
      <c r="G1650" s="9">
        <v>33.776223999999999</v>
      </c>
      <c r="H1650" s="9">
        <v>172.727273</v>
      </c>
      <c r="I1650" s="9">
        <v>72.327674999999999</v>
      </c>
      <c r="J1650" s="9">
        <v>1</v>
      </c>
      <c r="K1650" s="9">
        <v>30</v>
      </c>
      <c r="L1650" s="9">
        <v>30</v>
      </c>
      <c r="M1650" s="9">
        <v>33.776223999999999</v>
      </c>
      <c r="N1650" s="9">
        <v>33.776223999999999</v>
      </c>
      <c r="O1650" s="9">
        <v>172.727273</v>
      </c>
      <c r="P1650" s="9">
        <v>172.727273</v>
      </c>
      <c r="Q1650" s="9">
        <v>72.327674999999999</v>
      </c>
      <c r="R1650" s="9">
        <v>72.327674999999999</v>
      </c>
      <c r="S1650" s="9" t="s">
        <v>1510</v>
      </c>
      <c r="T1650" s="9">
        <v>16194.212995</v>
      </c>
      <c r="U1650" s="9">
        <v>1850331.1903260001</v>
      </c>
      <c r="V1650" t="s">
        <v>935</v>
      </c>
    </row>
    <row r="1651" spans="1:22" x14ac:dyDescent="0.25">
      <c r="A1651" s="70" t="e">
        <f>VLOOKUP(B1651,'Lake Assessments'!$D$2:$E$52,2,0)</f>
        <v>#N/A</v>
      </c>
      <c r="B1651">
        <v>48001300</v>
      </c>
      <c r="C1651" t="s">
        <v>1986</v>
      </c>
      <c r="D1651" t="s">
        <v>878</v>
      </c>
      <c r="E1651" s="107">
        <v>35611</v>
      </c>
      <c r="F1651" s="9">
        <v>15</v>
      </c>
      <c r="G1651" s="9">
        <v>23.2379</v>
      </c>
      <c r="H1651" s="9">
        <v>150</v>
      </c>
      <c r="I1651" s="9">
        <v>65.985000999999997</v>
      </c>
      <c r="J1651" s="9">
        <v>1</v>
      </c>
      <c r="K1651" s="9">
        <v>15</v>
      </c>
      <c r="L1651" s="9">
        <v>15</v>
      </c>
      <c r="M1651" s="9">
        <v>23.2379</v>
      </c>
      <c r="N1651" s="9">
        <v>23.2379</v>
      </c>
      <c r="O1651" s="9">
        <v>150</v>
      </c>
      <c r="P1651" s="9">
        <v>150</v>
      </c>
      <c r="Q1651" s="9">
        <v>65.985000999999997</v>
      </c>
      <c r="R1651" s="9">
        <v>65.985000999999997</v>
      </c>
      <c r="S1651" s="9" t="s">
        <v>1510</v>
      </c>
      <c r="T1651" s="9">
        <v>1826.3141230000001</v>
      </c>
      <c r="U1651" s="9">
        <v>236854.87766200001</v>
      </c>
      <c r="V1651" t="s">
        <v>935</v>
      </c>
    </row>
    <row r="1652" spans="1:22" x14ac:dyDescent="0.25">
      <c r="A1652" s="70" t="e">
        <f>VLOOKUP(B1652,'Lake Assessments'!$D$2:$E$52,2,0)</f>
        <v>#N/A</v>
      </c>
      <c r="B1652">
        <v>48000900</v>
      </c>
      <c r="C1652" t="s">
        <v>1987</v>
      </c>
      <c r="D1652" t="s">
        <v>878</v>
      </c>
      <c r="E1652" s="107">
        <v>40325</v>
      </c>
      <c r="F1652" s="9">
        <v>15</v>
      </c>
      <c r="G1652" s="9">
        <v>25.303491000000001</v>
      </c>
      <c r="H1652" s="9">
        <v>114.285714</v>
      </c>
      <c r="I1652" s="9">
        <v>52.430669999999999</v>
      </c>
      <c r="J1652" s="9">
        <v>4</v>
      </c>
      <c r="K1652" s="9">
        <v>15</v>
      </c>
      <c r="L1652" s="9">
        <v>29</v>
      </c>
      <c r="M1652" s="9">
        <v>23.25</v>
      </c>
      <c r="N1652" s="9">
        <v>33.05377</v>
      </c>
      <c r="O1652" s="9">
        <v>114.285714</v>
      </c>
      <c r="P1652" s="9">
        <v>314.28571399999998</v>
      </c>
      <c r="Q1652" s="9">
        <v>40.060240999999998</v>
      </c>
      <c r="R1652" s="9">
        <v>99.119097999999994</v>
      </c>
      <c r="S1652" s="9" t="s">
        <v>1510</v>
      </c>
      <c r="T1652" s="9">
        <v>28651.508424</v>
      </c>
      <c r="U1652" s="9">
        <v>4223780.7684869999</v>
      </c>
      <c r="V1652" t="s">
        <v>935</v>
      </c>
    </row>
    <row r="1653" spans="1:22" x14ac:dyDescent="0.25">
      <c r="A1653" s="70" t="e">
        <f>VLOOKUP(B1653,'Lake Assessments'!$D$2:$E$52,2,0)</f>
        <v>#N/A</v>
      </c>
      <c r="B1653">
        <v>1011600</v>
      </c>
      <c r="C1653" t="s">
        <v>1988</v>
      </c>
      <c r="D1653" t="s">
        <v>878</v>
      </c>
      <c r="E1653" s="107">
        <v>36019</v>
      </c>
      <c r="F1653" s="9">
        <v>33</v>
      </c>
      <c r="G1653" s="9">
        <v>40.037860999999999</v>
      </c>
      <c r="H1653" s="9">
        <v>200</v>
      </c>
      <c r="I1653" s="9">
        <v>104.2748</v>
      </c>
      <c r="J1653" s="9">
        <v>1</v>
      </c>
      <c r="K1653" s="9">
        <v>33</v>
      </c>
      <c r="L1653" s="9">
        <v>33</v>
      </c>
      <c r="M1653" s="9">
        <v>40.037860999999999</v>
      </c>
      <c r="N1653" s="9">
        <v>40.037860999999999</v>
      </c>
      <c r="O1653" s="9">
        <v>200</v>
      </c>
      <c r="P1653" s="9">
        <v>200</v>
      </c>
      <c r="Q1653" s="9">
        <v>104.2748</v>
      </c>
      <c r="R1653" s="9">
        <v>104.2748</v>
      </c>
      <c r="S1653" s="9" t="s">
        <v>1510</v>
      </c>
      <c r="T1653" s="9">
        <v>3190.6577219999999</v>
      </c>
      <c r="U1653" s="9">
        <v>555423.96218599996</v>
      </c>
      <c r="V1653" t="s">
        <v>935</v>
      </c>
    </row>
    <row r="1654" spans="1:22" x14ac:dyDescent="0.25">
      <c r="A1654" s="70" t="e">
        <f>VLOOKUP(B1654,'Lake Assessments'!$D$2:$E$52,2,0)</f>
        <v>#N/A</v>
      </c>
      <c r="B1654">
        <v>1011300</v>
      </c>
      <c r="C1654" t="s">
        <v>1289</v>
      </c>
      <c r="D1654" t="s">
        <v>878</v>
      </c>
      <c r="E1654" s="107">
        <v>34942</v>
      </c>
      <c r="F1654" s="9">
        <v>26</v>
      </c>
      <c r="G1654" s="9">
        <v>31.770814000000001</v>
      </c>
      <c r="H1654" s="9">
        <v>333.33333299999998</v>
      </c>
      <c r="I1654" s="9">
        <v>126.93438500000001</v>
      </c>
      <c r="J1654" s="9">
        <v>1</v>
      </c>
      <c r="K1654" s="9">
        <v>26</v>
      </c>
      <c r="L1654" s="9">
        <v>26</v>
      </c>
      <c r="M1654" s="9">
        <v>31.770814000000001</v>
      </c>
      <c r="N1654" s="9">
        <v>31.770814000000001</v>
      </c>
      <c r="O1654" s="9">
        <v>333.33333299999998</v>
      </c>
      <c r="P1654" s="9">
        <v>333.33333299999998</v>
      </c>
      <c r="Q1654" s="9">
        <v>126.93438500000001</v>
      </c>
      <c r="R1654" s="9">
        <v>126.93438500000001</v>
      </c>
      <c r="S1654" s="9" t="s">
        <v>1510</v>
      </c>
      <c r="T1654" s="9">
        <v>1348.9111190000001</v>
      </c>
      <c r="U1654" s="9">
        <v>70969.137596</v>
      </c>
      <c r="V1654" t="s">
        <v>935</v>
      </c>
    </row>
    <row r="1655" spans="1:22" x14ac:dyDescent="0.25">
      <c r="A1655" s="70" t="e">
        <f>VLOOKUP(B1655,'Lake Assessments'!$D$2:$E$52,2,0)</f>
        <v>#N/A</v>
      </c>
      <c r="B1655">
        <v>48001200</v>
      </c>
      <c r="C1655" t="s">
        <v>1230</v>
      </c>
      <c r="D1655" t="s">
        <v>878</v>
      </c>
      <c r="E1655" s="107">
        <v>41449</v>
      </c>
      <c r="F1655" s="9">
        <v>33</v>
      </c>
      <c r="G1655" s="9">
        <v>33.248832</v>
      </c>
      <c r="H1655" s="9">
        <v>371.42857099999998</v>
      </c>
      <c r="I1655" s="9">
        <v>100.29416999999999</v>
      </c>
      <c r="J1655" s="9">
        <v>4</v>
      </c>
      <c r="K1655" s="9">
        <v>25</v>
      </c>
      <c r="L1655" s="9">
        <v>33</v>
      </c>
      <c r="M1655" s="9">
        <v>28.347335000000001</v>
      </c>
      <c r="N1655" s="9">
        <v>34.117902000000001</v>
      </c>
      <c r="O1655" s="9">
        <v>257.14285699999999</v>
      </c>
      <c r="P1655" s="9">
        <v>371.42857099999998</v>
      </c>
      <c r="Q1655" s="9">
        <v>81.927711000000002</v>
      </c>
      <c r="R1655" s="9">
        <v>105.52953100000001</v>
      </c>
      <c r="S1655" s="9" t="s">
        <v>1510</v>
      </c>
      <c r="T1655" s="9">
        <v>7362.0982459999996</v>
      </c>
      <c r="U1655" s="9">
        <v>2362375.4648480001</v>
      </c>
      <c r="V1655" t="s">
        <v>935</v>
      </c>
    </row>
    <row r="1656" spans="1:22" x14ac:dyDescent="0.25">
      <c r="A1656" s="70" t="e">
        <f>VLOOKUP(B1656,'Lake Assessments'!$D$2:$E$52,2,0)</f>
        <v>#N/A</v>
      </c>
      <c r="B1656">
        <v>18004700</v>
      </c>
      <c r="C1656" t="s">
        <v>1289</v>
      </c>
      <c r="D1656" t="s">
        <v>878</v>
      </c>
      <c r="E1656" s="107">
        <v>40378</v>
      </c>
      <c r="F1656" s="9">
        <v>28</v>
      </c>
      <c r="G1656" s="9">
        <v>39.308304999999997</v>
      </c>
      <c r="H1656" s="9">
        <v>154.545455</v>
      </c>
      <c r="I1656" s="9">
        <v>94.595569999999995</v>
      </c>
      <c r="J1656" s="9">
        <v>2</v>
      </c>
      <c r="K1656" s="9">
        <v>28</v>
      </c>
      <c r="L1656" s="9">
        <v>33</v>
      </c>
      <c r="M1656" s="9">
        <v>38.471162</v>
      </c>
      <c r="N1656" s="9">
        <v>39.308304999999997</v>
      </c>
      <c r="O1656" s="9">
        <v>154.545455</v>
      </c>
      <c r="P1656" s="9">
        <v>200</v>
      </c>
      <c r="Q1656" s="9">
        <v>94.595569999999995</v>
      </c>
      <c r="R1656" s="9">
        <v>96.281439000000006</v>
      </c>
      <c r="S1656" s="9" t="s">
        <v>1510</v>
      </c>
      <c r="T1656" s="9">
        <v>4150.6492879999996</v>
      </c>
      <c r="U1656" s="9">
        <v>435758.92206900002</v>
      </c>
      <c r="V1656" t="s">
        <v>935</v>
      </c>
    </row>
    <row r="1657" spans="1:22" x14ac:dyDescent="0.25">
      <c r="A1657" s="70" t="e">
        <f>VLOOKUP(B1657,'Lake Assessments'!$D$2:$E$52,2,0)</f>
        <v>#N/A</v>
      </c>
      <c r="B1657">
        <v>1009600</v>
      </c>
      <c r="C1657" t="s">
        <v>1990</v>
      </c>
      <c r="D1657" t="s">
        <v>878</v>
      </c>
      <c r="E1657" s="107">
        <v>37452</v>
      </c>
      <c r="F1657" s="9">
        <v>27</v>
      </c>
      <c r="G1657" s="9">
        <v>32.716515000000001</v>
      </c>
      <c r="H1657" s="9">
        <v>145.454545</v>
      </c>
      <c r="I1657" s="9">
        <v>61.962947</v>
      </c>
      <c r="J1657" s="9">
        <v>3</v>
      </c>
      <c r="K1657" s="9">
        <v>25</v>
      </c>
      <c r="L1657" s="9">
        <v>34</v>
      </c>
      <c r="M1657" s="9">
        <v>30.6</v>
      </c>
      <c r="N1657" s="9">
        <v>36.872196000000002</v>
      </c>
      <c r="O1657" s="9">
        <v>127.272727</v>
      </c>
      <c r="P1657" s="9">
        <v>209.09090900000001</v>
      </c>
      <c r="Q1657" s="9">
        <v>56.122449000000003</v>
      </c>
      <c r="R1657" s="9">
        <v>82.535623000000001</v>
      </c>
      <c r="S1657" s="9" t="s">
        <v>1510</v>
      </c>
      <c r="T1657" s="9">
        <v>6666.7733040000003</v>
      </c>
      <c r="U1657" s="9">
        <v>2418633.8324460001</v>
      </c>
      <c r="V1657" t="s">
        <v>935</v>
      </c>
    </row>
    <row r="1658" spans="1:22" x14ac:dyDescent="0.25">
      <c r="A1658" s="70" t="e">
        <f>VLOOKUP(B1658,'Lake Assessments'!$D$2:$E$52,2,0)</f>
        <v>#N/A</v>
      </c>
      <c r="B1658">
        <v>1009800</v>
      </c>
      <c r="C1658" t="s">
        <v>1307</v>
      </c>
      <c r="D1658" t="s">
        <v>878</v>
      </c>
      <c r="E1658" s="107">
        <v>40004</v>
      </c>
      <c r="F1658" s="9">
        <v>27</v>
      </c>
      <c r="G1658" s="9">
        <v>33.678766000000003</v>
      </c>
      <c r="H1658" s="9">
        <v>285.71428600000002</v>
      </c>
      <c r="I1658" s="9">
        <v>102.884131</v>
      </c>
      <c r="J1658" s="9">
        <v>1</v>
      </c>
      <c r="K1658" s="9">
        <v>27</v>
      </c>
      <c r="L1658" s="9">
        <v>27</v>
      </c>
      <c r="M1658" s="9">
        <v>33.678766000000003</v>
      </c>
      <c r="N1658" s="9">
        <v>33.678766000000003</v>
      </c>
      <c r="O1658" s="9">
        <v>285.71428600000002</v>
      </c>
      <c r="P1658" s="9">
        <v>285.71428600000002</v>
      </c>
      <c r="Q1658" s="9">
        <v>102.884131</v>
      </c>
      <c r="R1658" s="9">
        <v>102.884131</v>
      </c>
      <c r="S1658" s="9" t="s">
        <v>1510</v>
      </c>
      <c r="T1658" s="9">
        <v>2456.5500790000001</v>
      </c>
      <c r="U1658" s="9">
        <v>419585.45032399998</v>
      </c>
      <c r="V1658" t="s">
        <v>935</v>
      </c>
    </row>
    <row r="1659" spans="1:22" x14ac:dyDescent="0.25">
      <c r="A1659" s="70" t="e">
        <f>VLOOKUP(B1659,'Lake Assessments'!$D$2:$E$52,2,0)</f>
        <v>#N/A</v>
      </c>
      <c r="B1659">
        <v>1016100</v>
      </c>
      <c r="C1659" t="s">
        <v>1991</v>
      </c>
      <c r="D1659" t="s">
        <v>878</v>
      </c>
      <c r="E1659" s="107">
        <v>39314</v>
      </c>
      <c r="F1659" s="9">
        <v>30</v>
      </c>
      <c r="G1659" s="9">
        <v>35.967115</v>
      </c>
      <c r="H1659" s="9">
        <v>172.727273</v>
      </c>
      <c r="I1659" s="9">
        <v>78.055023000000006</v>
      </c>
      <c r="J1659" s="9">
        <v>2</v>
      </c>
      <c r="K1659" s="9">
        <v>30</v>
      </c>
      <c r="L1659" s="9">
        <v>36</v>
      </c>
      <c r="M1659" s="9">
        <v>35.967115</v>
      </c>
      <c r="N1659" s="9">
        <v>40.833333000000003</v>
      </c>
      <c r="O1659" s="9">
        <v>172.727273</v>
      </c>
      <c r="P1659" s="9">
        <v>227.272727</v>
      </c>
      <c r="Q1659" s="9">
        <v>78.055023000000006</v>
      </c>
      <c r="R1659" s="9">
        <v>108.333333</v>
      </c>
      <c r="S1659" s="9" t="s">
        <v>1510</v>
      </c>
      <c r="T1659" s="9">
        <v>7615.1915140000001</v>
      </c>
      <c r="U1659" s="9">
        <v>1520151.535287</v>
      </c>
      <c r="V1659" t="s">
        <v>935</v>
      </c>
    </row>
    <row r="1660" spans="1:22" x14ac:dyDescent="0.25">
      <c r="A1660" s="70" t="e">
        <f>VLOOKUP(B1660,'Lake Assessments'!$D$2:$E$52,2,0)</f>
        <v>#N/A</v>
      </c>
      <c r="B1660">
        <v>1009300</v>
      </c>
      <c r="C1660" t="s">
        <v>984</v>
      </c>
      <c r="D1660" t="s">
        <v>878</v>
      </c>
      <c r="E1660" s="107">
        <v>41834</v>
      </c>
      <c r="F1660" s="9">
        <v>24</v>
      </c>
      <c r="G1660" s="9">
        <v>31.843367000000001</v>
      </c>
      <c r="H1660" s="9">
        <v>118.18181800000001</v>
      </c>
      <c r="I1660" s="9">
        <v>57.640428999999997</v>
      </c>
      <c r="J1660" s="9">
        <v>3</v>
      </c>
      <c r="K1660" s="9">
        <v>24</v>
      </c>
      <c r="L1660" s="9">
        <v>33</v>
      </c>
      <c r="M1660" s="9">
        <v>31.843367000000001</v>
      </c>
      <c r="N1660" s="9">
        <v>38.471162</v>
      </c>
      <c r="O1660" s="9">
        <v>118.18181800000001</v>
      </c>
      <c r="P1660" s="9">
        <v>200</v>
      </c>
      <c r="Q1660" s="9">
        <v>57.640428999999997</v>
      </c>
      <c r="R1660" s="9">
        <v>90.451296999999997</v>
      </c>
      <c r="S1660" s="9" t="s">
        <v>1510</v>
      </c>
      <c r="T1660" s="9">
        <v>8565.4186890000001</v>
      </c>
      <c r="U1660" s="9">
        <v>2320884.160586</v>
      </c>
      <c r="V1660" t="s">
        <v>935</v>
      </c>
    </row>
    <row r="1661" spans="1:22" x14ac:dyDescent="0.25">
      <c r="A1661" s="70" t="e">
        <f>VLOOKUP(B1661,'Lake Assessments'!$D$2:$E$52,2,0)</f>
        <v>#N/A</v>
      </c>
      <c r="B1661">
        <v>1012800</v>
      </c>
      <c r="C1661" t="s">
        <v>1992</v>
      </c>
      <c r="D1661" t="s">
        <v>878</v>
      </c>
      <c r="E1661" s="107">
        <v>35272</v>
      </c>
      <c r="F1661" s="9">
        <v>27</v>
      </c>
      <c r="G1661" s="9">
        <v>32.524065</v>
      </c>
      <c r="H1661" s="9">
        <v>350</v>
      </c>
      <c r="I1661" s="9">
        <v>132.314751</v>
      </c>
      <c r="J1661" s="9">
        <v>1</v>
      </c>
      <c r="K1661" s="9">
        <v>27</v>
      </c>
      <c r="L1661" s="9">
        <v>27</v>
      </c>
      <c r="M1661" s="9">
        <v>32.524065</v>
      </c>
      <c r="N1661" s="9">
        <v>32.524065</v>
      </c>
      <c r="O1661" s="9">
        <v>350</v>
      </c>
      <c r="P1661" s="9">
        <v>350</v>
      </c>
      <c r="Q1661" s="9">
        <v>132.314751</v>
      </c>
      <c r="R1661" s="9">
        <v>132.314751</v>
      </c>
      <c r="S1661" s="9" t="s">
        <v>1510</v>
      </c>
      <c r="T1661" s="9">
        <v>3014.8497480000001</v>
      </c>
      <c r="U1661" s="9">
        <v>323759.14714000002</v>
      </c>
      <c r="V1661" t="s">
        <v>935</v>
      </c>
    </row>
    <row r="1662" spans="1:22" x14ac:dyDescent="0.25">
      <c r="A1662" s="70" t="e">
        <f>VLOOKUP(B1662,'Lake Assessments'!$D$2:$E$52,2,0)</f>
        <v>#N/A</v>
      </c>
      <c r="B1662">
        <v>1017100</v>
      </c>
      <c r="C1662" t="s">
        <v>1103</v>
      </c>
      <c r="D1662" t="s">
        <v>878</v>
      </c>
      <c r="E1662" s="107">
        <v>34940</v>
      </c>
      <c r="F1662" s="9">
        <v>28</v>
      </c>
      <c r="G1662" s="9">
        <v>29.859193000000001</v>
      </c>
      <c r="H1662" s="9">
        <v>154.545455</v>
      </c>
      <c r="I1662" s="9">
        <v>52.342823000000003</v>
      </c>
      <c r="J1662" s="9">
        <v>2</v>
      </c>
      <c r="K1662" s="9">
        <v>28</v>
      </c>
      <c r="L1662" s="9">
        <v>28</v>
      </c>
      <c r="M1662" s="9">
        <v>29.859193000000001</v>
      </c>
      <c r="N1662" s="9">
        <v>32.504944999999999</v>
      </c>
      <c r="O1662" s="9">
        <v>154.545455</v>
      </c>
      <c r="P1662" s="9">
        <v>154.545455</v>
      </c>
      <c r="Q1662" s="9">
        <v>52.342823000000003</v>
      </c>
      <c r="R1662" s="9">
        <v>60.915568</v>
      </c>
      <c r="S1662" s="9" t="s">
        <v>1510</v>
      </c>
      <c r="T1662" s="9">
        <v>3314.2044420000002</v>
      </c>
      <c r="U1662" s="9">
        <v>328056.81156200002</v>
      </c>
      <c r="V1662" t="s">
        <v>935</v>
      </c>
    </row>
    <row r="1663" spans="1:22" x14ac:dyDescent="0.25">
      <c r="A1663" s="70" t="e">
        <f>VLOOKUP(B1663,'Lake Assessments'!$D$2:$E$52,2,0)</f>
        <v>#N/A</v>
      </c>
      <c r="B1663">
        <v>1016800</v>
      </c>
      <c r="C1663" t="s">
        <v>1993</v>
      </c>
      <c r="D1663" t="s">
        <v>878</v>
      </c>
      <c r="E1663" s="107">
        <v>36019</v>
      </c>
      <c r="F1663" s="9">
        <v>33</v>
      </c>
      <c r="G1663" s="9">
        <v>38.645240000000001</v>
      </c>
      <c r="H1663" s="9">
        <v>200</v>
      </c>
      <c r="I1663" s="9">
        <v>97.169589999999999</v>
      </c>
      <c r="J1663" s="9">
        <v>1</v>
      </c>
      <c r="K1663" s="9">
        <v>33</v>
      </c>
      <c r="L1663" s="9">
        <v>33</v>
      </c>
      <c r="M1663" s="9">
        <v>38.645240000000001</v>
      </c>
      <c r="N1663" s="9">
        <v>38.645240000000001</v>
      </c>
      <c r="O1663" s="9">
        <v>200</v>
      </c>
      <c r="P1663" s="9">
        <v>200</v>
      </c>
      <c r="Q1663" s="9">
        <v>97.169589999999999</v>
      </c>
      <c r="R1663" s="9">
        <v>97.169589999999999</v>
      </c>
      <c r="S1663" s="9" t="s">
        <v>1510</v>
      </c>
      <c r="T1663" s="9">
        <v>1732.0421530000001</v>
      </c>
      <c r="U1663" s="9">
        <v>111005.766634</v>
      </c>
      <c r="V1663" t="s">
        <v>935</v>
      </c>
    </row>
    <row r="1664" spans="1:22" x14ac:dyDescent="0.25">
      <c r="A1664" s="70" t="e">
        <f>VLOOKUP(B1664,'Lake Assessments'!$D$2:$E$52,2,0)</f>
        <v>#N/A</v>
      </c>
      <c r="B1664">
        <v>18003200</v>
      </c>
      <c r="C1664" t="s">
        <v>953</v>
      </c>
      <c r="D1664" t="s">
        <v>878</v>
      </c>
      <c r="E1664" s="107">
        <v>37413</v>
      </c>
      <c r="F1664" s="9">
        <v>11</v>
      </c>
      <c r="G1664" s="9">
        <v>19.899749</v>
      </c>
      <c r="H1664" s="9">
        <v>57.142856999999999</v>
      </c>
      <c r="I1664" s="9">
        <v>19.878004000000001</v>
      </c>
      <c r="J1664" s="9">
        <v>1</v>
      </c>
      <c r="K1664" s="9">
        <v>11</v>
      </c>
      <c r="L1664" s="9">
        <v>11</v>
      </c>
      <c r="M1664" s="9">
        <v>19.899749</v>
      </c>
      <c r="N1664" s="9">
        <v>19.899749</v>
      </c>
      <c r="O1664" s="9">
        <v>57.142856999999999</v>
      </c>
      <c r="P1664" s="9">
        <v>57.142856999999999</v>
      </c>
      <c r="Q1664" s="9">
        <v>19.878004000000001</v>
      </c>
      <c r="R1664" s="9">
        <v>19.878004000000001</v>
      </c>
      <c r="S1664" s="9" t="s">
        <v>1510</v>
      </c>
      <c r="T1664" s="9">
        <v>3333.7725340000002</v>
      </c>
      <c r="U1664" s="9">
        <v>264776.76931800001</v>
      </c>
      <c r="V1664" t="s">
        <v>935</v>
      </c>
    </row>
    <row r="1665" spans="1:22" x14ac:dyDescent="0.25">
      <c r="A1665" s="70" t="e">
        <f>VLOOKUP(B1665,'Lake Assessments'!$D$2:$E$52,2,0)</f>
        <v>#N/A</v>
      </c>
      <c r="B1665">
        <v>1009500</v>
      </c>
      <c r="C1665" t="s">
        <v>879</v>
      </c>
      <c r="D1665" t="s">
        <v>878</v>
      </c>
      <c r="E1665" s="107">
        <v>34928</v>
      </c>
      <c r="F1665" s="9">
        <v>6</v>
      </c>
      <c r="G1665" s="9">
        <v>15.105187000000001</v>
      </c>
      <c r="H1665" s="9">
        <v>0</v>
      </c>
      <c r="I1665" s="9">
        <v>7.8941910000000002</v>
      </c>
      <c r="J1665" s="9">
        <v>1</v>
      </c>
      <c r="K1665" s="9">
        <v>6</v>
      </c>
      <c r="L1665" s="9">
        <v>6</v>
      </c>
      <c r="M1665" s="9">
        <v>15.105187000000001</v>
      </c>
      <c r="N1665" s="9">
        <v>15.105187000000001</v>
      </c>
      <c r="O1665" s="9">
        <v>0</v>
      </c>
      <c r="P1665" s="9">
        <v>0</v>
      </c>
      <c r="Q1665" s="9">
        <v>7.8941910000000002</v>
      </c>
      <c r="R1665" s="9">
        <v>7.8941910000000002</v>
      </c>
      <c r="S1665" s="9" t="s">
        <v>1510</v>
      </c>
      <c r="T1665" s="9">
        <v>1004.809836</v>
      </c>
      <c r="U1665" s="9">
        <v>55833.485613999997</v>
      </c>
      <c r="V1665" t="s">
        <v>935</v>
      </c>
    </row>
    <row r="1666" spans="1:22" x14ac:dyDescent="0.25">
      <c r="A1666" s="70" t="e">
        <f>VLOOKUP(B1666,'Lake Assessments'!$D$2:$E$52,2,0)</f>
        <v>#N/A</v>
      </c>
      <c r="B1666">
        <v>1011400</v>
      </c>
      <c r="C1666" t="s">
        <v>1994</v>
      </c>
      <c r="D1666" t="s">
        <v>878</v>
      </c>
      <c r="E1666" s="107">
        <v>35272</v>
      </c>
      <c r="F1666" s="9">
        <v>19</v>
      </c>
      <c r="G1666" s="9">
        <v>27.988720000000001</v>
      </c>
      <c r="H1666" s="9">
        <v>216.66666699999999</v>
      </c>
      <c r="I1666" s="9">
        <v>99.919425000000004</v>
      </c>
      <c r="J1666" s="9">
        <v>1</v>
      </c>
      <c r="K1666" s="9">
        <v>19</v>
      </c>
      <c r="L1666" s="9">
        <v>19</v>
      </c>
      <c r="M1666" s="9">
        <v>27.988720000000001</v>
      </c>
      <c r="N1666" s="9">
        <v>27.988720000000001</v>
      </c>
      <c r="O1666" s="9">
        <v>216.66666699999999</v>
      </c>
      <c r="P1666" s="9">
        <v>216.66666699999999</v>
      </c>
      <c r="Q1666" s="9">
        <v>99.919425000000004</v>
      </c>
      <c r="R1666" s="9">
        <v>99.919425000000004</v>
      </c>
      <c r="S1666" s="9" t="s">
        <v>1510</v>
      </c>
      <c r="T1666" s="9">
        <v>1509.280072</v>
      </c>
      <c r="U1666" s="9">
        <v>136622.90703500001</v>
      </c>
      <c r="V1666" t="s">
        <v>935</v>
      </c>
    </row>
    <row r="1667" spans="1:22" x14ac:dyDescent="0.25">
      <c r="A1667" s="70" t="e">
        <f>VLOOKUP(B1667,'Lake Assessments'!$D$2:$E$52,2,0)</f>
        <v>#N/A</v>
      </c>
      <c r="B1667">
        <v>1031600</v>
      </c>
      <c r="C1667" t="s">
        <v>1995</v>
      </c>
      <c r="D1667" t="s">
        <v>878</v>
      </c>
      <c r="E1667" s="107">
        <v>35264</v>
      </c>
      <c r="F1667" s="9">
        <v>16</v>
      </c>
      <c r="G1667" s="9">
        <v>20.25</v>
      </c>
      <c r="H1667" s="9">
        <v>166.66666699999999</v>
      </c>
      <c r="I1667" s="9">
        <v>44.642856999999999</v>
      </c>
      <c r="J1667" s="9">
        <v>1</v>
      </c>
      <c r="K1667" s="9">
        <v>16</v>
      </c>
      <c r="L1667" s="9">
        <v>16</v>
      </c>
      <c r="M1667" s="9">
        <v>20.25</v>
      </c>
      <c r="N1667" s="9">
        <v>20.25</v>
      </c>
      <c r="O1667" s="9">
        <v>166.66666699999999</v>
      </c>
      <c r="P1667" s="9">
        <v>166.66666699999999</v>
      </c>
      <c r="Q1667" s="9">
        <v>44.642856999999999</v>
      </c>
      <c r="R1667" s="9">
        <v>44.642856999999999</v>
      </c>
      <c r="S1667" s="9" t="s">
        <v>1510</v>
      </c>
      <c r="T1667" s="9">
        <v>1722.455931</v>
      </c>
      <c r="U1667" s="9">
        <v>174804.184824</v>
      </c>
      <c r="V1667" t="s">
        <v>935</v>
      </c>
    </row>
    <row r="1668" spans="1:22" x14ac:dyDescent="0.25">
      <c r="A1668" s="70" t="e">
        <f>VLOOKUP(B1668,'Lake Assessments'!$D$2:$E$52,2,0)</f>
        <v>#N/A</v>
      </c>
      <c r="B1668">
        <v>1008700</v>
      </c>
      <c r="C1668" t="s">
        <v>1026</v>
      </c>
      <c r="D1668" t="s">
        <v>878</v>
      </c>
      <c r="E1668" s="107">
        <v>38936</v>
      </c>
      <c r="F1668" s="9">
        <v>27</v>
      </c>
      <c r="G1668" s="9">
        <v>33.486316000000002</v>
      </c>
      <c r="H1668" s="9">
        <v>145.454545</v>
      </c>
      <c r="I1668" s="9">
        <v>65.773840000000007</v>
      </c>
      <c r="J1668" s="9">
        <v>2</v>
      </c>
      <c r="K1668" s="9">
        <v>27</v>
      </c>
      <c r="L1668" s="9">
        <v>37</v>
      </c>
      <c r="M1668" s="9">
        <v>33.486316000000002</v>
      </c>
      <c r="N1668" s="9">
        <v>39.291358000000002</v>
      </c>
      <c r="O1668" s="9">
        <v>145.454545</v>
      </c>
      <c r="P1668" s="9">
        <v>236.36363600000001</v>
      </c>
      <c r="Q1668" s="9">
        <v>65.773840000000007</v>
      </c>
      <c r="R1668" s="9">
        <v>100.466112</v>
      </c>
      <c r="S1668" s="9" t="s">
        <v>1510</v>
      </c>
      <c r="T1668" s="9">
        <v>6541.1938030000001</v>
      </c>
      <c r="U1668" s="9">
        <v>1683846.8402809999</v>
      </c>
      <c r="V1668" t="s">
        <v>935</v>
      </c>
    </row>
    <row r="1669" spans="1:22" x14ac:dyDescent="0.25">
      <c r="A1669" s="70" t="e">
        <f>VLOOKUP(B1669,'Lake Assessments'!$D$2:$E$52,2,0)</f>
        <v>#N/A</v>
      </c>
      <c r="B1669">
        <v>1020700</v>
      </c>
      <c r="C1669" t="s">
        <v>1996</v>
      </c>
      <c r="D1669" t="s">
        <v>878</v>
      </c>
      <c r="E1669" s="107">
        <v>41120</v>
      </c>
      <c r="F1669" s="9">
        <v>16</v>
      </c>
      <c r="G1669" s="9">
        <v>27.25</v>
      </c>
      <c r="H1669" s="9">
        <v>45.454545000000003</v>
      </c>
      <c r="I1669" s="9">
        <v>34.90099</v>
      </c>
      <c r="J1669" s="9">
        <v>2</v>
      </c>
      <c r="K1669" s="9">
        <v>16</v>
      </c>
      <c r="L1669" s="9">
        <v>29</v>
      </c>
      <c r="M1669" s="9">
        <v>27.25</v>
      </c>
      <c r="N1669" s="9">
        <v>38.067543999999998</v>
      </c>
      <c r="O1669" s="9">
        <v>45.454545000000003</v>
      </c>
      <c r="P1669" s="9">
        <v>163.63636399999999</v>
      </c>
      <c r="Q1669" s="9">
        <v>34.90099</v>
      </c>
      <c r="R1669" s="9">
        <v>94.222165000000004</v>
      </c>
      <c r="S1669" s="9" t="s">
        <v>1510</v>
      </c>
      <c r="T1669" s="9">
        <v>4904.5789500000001</v>
      </c>
      <c r="U1669" s="9">
        <v>461592.26958899997</v>
      </c>
      <c r="V1669" t="s">
        <v>935</v>
      </c>
    </row>
    <row r="1670" spans="1:22" x14ac:dyDescent="0.25">
      <c r="A1670" s="70" t="e">
        <f>VLOOKUP(B1670,'Lake Assessments'!$D$2:$E$52,2,0)</f>
        <v>#N/A</v>
      </c>
      <c r="B1670">
        <v>18003900</v>
      </c>
      <c r="C1670" t="s">
        <v>1997</v>
      </c>
      <c r="D1670" t="s">
        <v>878</v>
      </c>
      <c r="E1670" s="107">
        <v>35305</v>
      </c>
      <c r="F1670" s="9">
        <v>14</v>
      </c>
      <c r="G1670" s="9">
        <v>19.510071</v>
      </c>
      <c r="H1670" s="9">
        <v>133.33333300000001</v>
      </c>
      <c r="I1670" s="9">
        <v>39.357647999999998</v>
      </c>
      <c r="J1670" s="9">
        <v>1</v>
      </c>
      <c r="K1670" s="9">
        <v>14</v>
      </c>
      <c r="L1670" s="9">
        <v>14</v>
      </c>
      <c r="M1670" s="9">
        <v>19.510071</v>
      </c>
      <c r="N1670" s="9">
        <v>19.510071</v>
      </c>
      <c r="O1670" s="9">
        <v>133.33333300000001</v>
      </c>
      <c r="P1670" s="9">
        <v>133.33333300000001</v>
      </c>
      <c r="Q1670" s="9">
        <v>39.357647999999998</v>
      </c>
      <c r="R1670" s="9">
        <v>39.357647999999998</v>
      </c>
      <c r="S1670" s="9" t="s">
        <v>1510</v>
      </c>
      <c r="T1670" s="9">
        <v>1536.2845769999999</v>
      </c>
      <c r="U1670" s="9">
        <v>77081.542692000003</v>
      </c>
      <c r="V1670" t="s">
        <v>935</v>
      </c>
    </row>
    <row r="1671" spans="1:22" x14ac:dyDescent="0.25">
      <c r="A1671" s="70" t="e">
        <f>VLOOKUP(B1671,'Lake Assessments'!$D$2:$E$52,2,0)</f>
        <v>#N/A</v>
      </c>
      <c r="B1671">
        <v>48000200</v>
      </c>
      <c r="C1671" t="s">
        <v>1551</v>
      </c>
      <c r="D1671" t="s">
        <v>878</v>
      </c>
      <c r="E1671" s="107">
        <v>41822</v>
      </c>
      <c r="F1671" s="9">
        <v>43</v>
      </c>
      <c r="G1671" s="9">
        <v>40.412120999999999</v>
      </c>
      <c r="H1671" s="9">
        <v>290.90909099999999</v>
      </c>
      <c r="I1671" s="9">
        <v>100.060006</v>
      </c>
      <c r="J1671" s="9">
        <v>4</v>
      </c>
      <c r="K1671" s="9">
        <v>35</v>
      </c>
      <c r="L1671" s="9">
        <v>43</v>
      </c>
      <c r="M1671" s="9">
        <v>33.806170000000002</v>
      </c>
      <c r="N1671" s="9">
        <v>40.869616999999998</v>
      </c>
      <c r="O1671" s="9">
        <v>218.18181799999999</v>
      </c>
      <c r="P1671" s="9">
        <v>290.90909099999999</v>
      </c>
      <c r="Q1671" s="9">
        <v>72.480459999999994</v>
      </c>
      <c r="R1671" s="9">
        <v>102.324836</v>
      </c>
      <c r="S1671" s="9" t="s">
        <v>1510</v>
      </c>
      <c r="T1671" s="9">
        <v>148103.07577900001</v>
      </c>
      <c r="U1671" s="9">
        <v>518913049.219145</v>
      </c>
      <c r="V1671" t="s">
        <v>935</v>
      </c>
    </row>
    <row r="1672" spans="1:22" x14ac:dyDescent="0.25">
      <c r="A1672" s="70" t="e">
        <f>VLOOKUP(B1672,'Lake Assessments'!$D$2:$E$52,2,0)</f>
        <v>#N/A</v>
      </c>
      <c r="B1672">
        <v>48001400</v>
      </c>
      <c r="C1672" t="s">
        <v>1998</v>
      </c>
      <c r="D1672" t="s">
        <v>878</v>
      </c>
      <c r="E1672" s="107">
        <v>41099</v>
      </c>
      <c r="F1672" s="9">
        <v>16</v>
      </c>
      <c r="G1672" s="9">
        <v>24</v>
      </c>
      <c r="H1672" s="9">
        <v>128.57142899999999</v>
      </c>
      <c r="I1672" s="9">
        <v>44.578313000000001</v>
      </c>
      <c r="J1672" s="9">
        <v>5</v>
      </c>
      <c r="K1672" s="9">
        <v>13</v>
      </c>
      <c r="L1672" s="9">
        <v>21</v>
      </c>
      <c r="M1672" s="9">
        <v>21.355958000000001</v>
      </c>
      <c r="N1672" s="9">
        <v>24</v>
      </c>
      <c r="O1672" s="9">
        <v>85.714286000000001</v>
      </c>
      <c r="P1672" s="9">
        <v>250</v>
      </c>
      <c r="Q1672" s="9">
        <v>28.650347</v>
      </c>
      <c r="R1672" s="9">
        <v>68.339515000000006</v>
      </c>
      <c r="S1672" s="9" t="s">
        <v>1510</v>
      </c>
      <c r="T1672" s="9">
        <v>9943.4334120000003</v>
      </c>
      <c r="U1672" s="9">
        <v>1655723.3185640001</v>
      </c>
      <c r="V1672" t="s">
        <v>935</v>
      </c>
    </row>
    <row r="1673" spans="1:22" x14ac:dyDescent="0.25">
      <c r="A1673" s="70" t="e">
        <f>VLOOKUP(B1673,'Lake Assessments'!$D$2:$E$52,2,0)</f>
        <v>#N/A</v>
      </c>
      <c r="B1673">
        <v>1009200</v>
      </c>
      <c r="C1673" t="s">
        <v>1579</v>
      </c>
      <c r="D1673" t="s">
        <v>878</v>
      </c>
      <c r="E1673" s="107">
        <v>39994</v>
      </c>
      <c r="F1673" s="9">
        <v>13</v>
      </c>
      <c r="G1673" s="9">
        <v>25.238859000000001</v>
      </c>
      <c r="H1673" s="9">
        <v>85.714286000000001</v>
      </c>
      <c r="I1673" s="9">
        <v>52.041319000000001</v>
      </c>
      <c r="J1673" s="9">
        <v>4</v>
      </c>
      <c r="K1673" s="9">
        <v>10</v>
      </c>
      <c r="L1673" s="9">
        <v>23</v>
      </c>
      <c r="M1673" s="9">
        <v>23.400855</v>
      </c>
      <c r="N1673" s="9">
        <v>29.400531999999998</v>
      </c>
      <c r="O1673" s="9">
        <v>42.857143000000001</v>
      </c>
      <c r="P1673" s="9">
        <v>283.33333299999998</v>
      </c>
      <c r="Q1673" s="9">
        <v>40.969003999999998</v>
      </c>
      <c r="R1673" s="9">
        <v>110.003803</v>
      </c>
      <c r="S1673" s="9" t="s">
        <v>1510</v>
      </c>
      <c r="T1673" s="9">
        <v>4743.4635680000001</v>
      </c>
      <c r="U1673" s="9">
        <v>1098873.8434009999</v>
      </c>
      <c r="V1673" t="s">
        <v>935</v>
      </c>
    </row>
    <row r="1674" spans="1:22" x14ac:dyDescent="0.25">
      <c r="A1674" s="70" t="e">
        <f>VLOOKUP(B1674,'Lake Assessments'!$D$2:$E$52,2,0)</f>
        <v>#N/A</v>
      </c>
      <c r="B1674">
        <v>1006400</v>
      </c>
      <c r="C1674" t="s">
        <v>326</v>
      </c>
      <c r="D1674" t="s">
        <v>878</v>
      </c>
      <c r="E1674" s="107">
        <v>38208</v>
      </c>
      <c r="F1674" s="9">
        <v>24</v>
      </c>
      <c r="G1674" s="9">
        <v>31.026869999999999</v>
      </c>
      <c r="H1674" s="9">
        <v>118.18181800000001</v>
      </c>
      <c r="I1674" s="9">
        <v>53.598367000000003</v>
      </c>
      <c r="J1674" s="9">
        <v>2</v>
      </c>
      <c r="K1674" s="9">
        <v>22</v>
      </c>
      <c r="L1674" s="9">
        <v>24</v>
      </c>
      <c r="M1674" s="9">
        <v>28.568895999999999</v>
      </c>
      <c r="N1674" s="9">
        <v>31.026869999999999</v>
      </c>
      <c r="O1674" s="9">
        <v>100</v>
      </c>
      <c r="P1674" s="9">
        <v>118.18181800000001</v>
      </c>
      <c r="Q1674" s="9">
        <v>45.759672999999999</v>
      </c>
      <c r="R1674" s="9">
        <v>53.598367000000003</v>
      </c>
      <c r="S1674" s="9" t="s">
        <v>1510</v>
      </c>
      <c r="T1674" s="9">
        <v>4112.4733770000003</v>
      </c>
      <c r="U1674" s="9">
        <v>500224.00329899997</v>
      </c>
      <c r="V1674" t="s">
        <v>935</v>
      </c>
    </row>
    <row r="1675" spans="1:22" x14ac:dyDescent="0.25">
      <c r="A1675" s="70" t="e">
        <f>VLOOKUP(B1675,'Lake Assessments'!$D$2:$E$52,2,0)</f>
        <v>#N/A</v>
      </c>
      <c r="B1675">
        <v>1020800</v>
      </c>
      <c r="C1675" t="s">
        <v>1489</v>
      </c>
      <c r="D1675" t="s">
        <v>878</v>
      </c>
      <c r="E1675" s="107">
        <v>34864</v>
      </c>
      <c r="F1675" s="9">
        <v>24</v>
      </c>
      <c r="G1675" s="9">
        <v>33.47636</v>
      </c>
      <c r="H1675" s="9">
        <v>118.18181800000001</v>
      </c>
      <c r="I1675" s="9">
        <v>70.797753999999998</v>
      </c>
      <c r="J1675" s="9">
        <v>1</v>
      </c>
      <c r="K1675" s="9">
        <v>24</v>
      </c>
      <c r="L1675" s="9">
        <v>24</v>
      </c>
      <c r="M1675" s="9">
        <v>33.47636</v>
      </c>
      <c r="N1675" s="9">
        <v>33.47636</v>
      </c>
      <c r="O1675" s="9">
        <v>118.18181800000001</v>
      </c>
      <c r="P1675" s="9">
        <v>118.18181800000001</v>
      </c>
      <c r="Q1675" s="9">
        <v>70.797753999999998</v>
      </c>
      <c r="R1675" s="9">
        <v>70.797753999999998</v>
      </c>
      <c r="S1675" s="9" t="s">
        <v>1510</v>
      </c>
      <c r="T1675" s="9">
        <v>7813.0546789999999</v>
      </c>
      <c r="U1675" s="9">
        <v>895075.62828199996</v>
      </c>
      <c r="V1675" t="s">
        <v>935</v>
      </c>
    </row>
    <row r="1676" spans="1:22" x14ac:dyDescent="0.25">
      <c r="A1676" s="70" t="e">
        <f>VLOOKUP(B1676,'Lake Assessments'!$D$2:$E$52,2,0)</f>
        <v>#N/A</v>
      </c>
      <c r="B1676">
        <v>1031400</v>
      </c>
      <c r="C1676" t="s">
        <v>879</v>
      </c>
      <c r="D1676" t="s">
        <v>878</v>
      </c>
      <c r="E1676" s="107">
        <v>34926</v>
      </c>
      <c r="F1676" s="9">
        <v>13</v>
      </c>
      <c r="G1676" s="9">
        <v>24.961509</v>
      </c>
      <c r="H1676" s="9">
        <v>116.666667</v>
      </c>
      <c r="I1676" s="9">
        <v>78.296492000000001</v>
      </c>
      <c r="J1676" s="9">
        <v>1</v>
      </c>
      <c r="K1676" s="9">
        <v>13</v>
      </c>
      <c r="L1676" s="9">
        <v>13</v>
      </c>
      <c r="M1676" s="9">
        <v>24.961509</v>
      </c>
      <c r="N1676" s="9">
        <v>24.961509</v>
      </c>
      <c r="O1676" s="9">
        <v>116.666667</v>
      </c>
      <c r="P1676" s="9">
        <v>116.666667</v>
      </c>
      <c r="Q1676" s="9">
        <v>78.296492000000001</v>
      </c>
      <c r="R1676" s="9">
        <v>78.296492000000001</v>
      </c>
      <c r="S1676" s="9" t="s">
        <v>1510</v>
      </c>
      <c r="T1676" s="9">
        <v>687.20225200000004</v>
      </c>
      <c r="U1676" s="9">
        <v>24815.614856</v>
      </c>
      <c r="V1676" t="s">
        <v>935</v>
      </c>
    </row>
    <row r="1677" spans="1:22" x14ac:dyDescent="0.25">
      <c r="A1677" s="70" t="e">
        <f>VLOOKUP(B1677,'Lake Assessments'!$D$2:$E$52,2,0)</f>
        <v>#N/A</v>
      </c>
      <c r="B1677">
        <v>1017000</v>
      </c>
      <c r="C1677" t="s">
        <v>1999</v>
      </c>
      <c r="D1677" t="s">
        <v>878</v>
      </c>
      <c r="E1677" s="107">
        <v>41449</v>
      </c>
      <c r="F1677" s="9">
        <v>28</v>
      </c>
      <c r="G1677" s="9">
        <v>32.693927000000002</v>
      </c>
      <c r="H1677" s="9">
        <v>154.545455</v>
      </c>
      <c r="I1677" s="9">
        <v>61.851123000000001</v>
      </c>
      <c r="J1677" s="9">
        <v>2</v>
      </c>
      <c r="K1677" s="9">
        <v>28</v>
      </c>
      <c r="L1677" s="9">
        <v>30</v>
      </c>
      <c r="M1677" s="9">
        <v>32.693927000000002</v>
      </c>
      <c r="N1677" s="9">
        <v>33.776223999999999</v>
      </c>
      <c r="O1677" s="9">
        <v>154.545455</v>
      </c>
      <c r="P1677" s="9">
        <v>172.727273</v>
      </c>
      <c r="Q1677" s="9">
        <v>61.851123000000001</v>
      </c>
      <c r="R1677" s="9">
        <v>72.327674999999999</v>
      </c>
      <c r="S1677" s="9" t="s">
        <v>1510</v>
      </c>
      <c r="T1677" s="9">
        <v>6073.196758</v>
      </c>
      <c r="U1677" s="9">
        <v>1281178.687284</v>
      </c>
      <c r="V1677" t="s">
        <v>935</v>
      </c>
    </row>
    <row r="1678" spans="1:22" x14ac:dyDescent="0.25">
      <c r="A1678" s="70" t="e">
        <f>VLOOKUP(B1678,'Lake Assessments'!$D$2:$E$52,2,0)</f>
        <v>#N/A</v>
      </c>
      <c r="B1678">
        <v>18008000</v>
      </c>
      <c r="C1678" t="s">
        <v>2000</v>
      </c>
      <c r="D1678" t="s">
        <v>878</v>
      </c>
      <c r="E1678" s="107">
        <v>35282</v>
      </c>
      <c r="F1678" s="9">
        <v>34</v>
      </c>
      <c r="G1678" s="9">
        <v>42.188651999999998</v>
      </c>
      <c r="H1678" s="9">
        <v>466.66666700000002</v>
      </c>
      <c r="I1678" s="9">
        <v>201.34751399999999</v>
      </c>
      <c r="J1678" s="9">
        <v>1</v>
      </c>
      <c r="K1678" s="9">
        <v>34</v>
      </c>
      <c r="L1678" s="9">
        <v>34</v>
      </c>
      <c r="M1678" s="9">
        <v>42.188651999999998</v>
      </c>
      <c r="N1678" s="9">
        <v>42.188651999999998</v>
      </c>
      <c r="O1678" s="9">
        <v>466.66666700000002</v>
      </c>
      <c r="P1678" s="9">
        <v>466.66666700000002</v>
      </c>
      <c r="Q1678" s="9">
        <v>201.34751399999999</v>
      </c>
      <c r="R1678" s="9">
        <v>201.34751399999999</v>
      </c>
      <c r="S1678" s="9" t="s">
        <v>1510</v>
      </c>
      <c r="T1678" s="9">
        <v>3367.8163399999999</v>
      </c>
      <c r="U1678" s="9">
        <v>413892.69412200002</v>
      </c>
      <c r="V1678" t="s">
        <v>935</v>
      </c>
    </row>
    <row r="1679" spans="1:22" x14ac:dyDescent="0.25">
      <c r="A1679" s="70" t="e">
        <f>VLOOKUP(B1679,'Lake Assessments'!$D$2:$E$52,2,0)</f>
        <v>#N/A</v>
      </c>
      <c r="B1679">
        <v>1021700</v>
      </c>
      <c r="C1679" t="s">
        <v>2001</v>
      </c>
      <c r="D1679" t="s">
        <v>878</v>
      </c>
      <c r="E1679" s="107">
        <v>34929</v>
      </c>
      <c r="F1679" s="9">
        <v>20</v>
      </c>
      <c r="G1679" s="9">
        <v>30.186917999999999</v>
      </c>
      <c r="H1679" s="9">
        <v>81.818181999999993</v>
      </c>
      <c r="I1679" s="9">
        <v>54.014885999999997</v>
      </c>
      <c r="J1679" s="9">
        <v>1</v>
      </c>
      <c r="K1679" s="9">
        <v>20</v>
      </c>
      <c r="L1679" s="9">
        <v>20</v>
      </c>
      <c r="M1679" s="9">
        <v>30.186917999999999</v>
      </c>
      <c r="N1679" s="9">
        <v>30.186917999999999</v>
      </c>
      <c r="O1679" s="9">
        <v>81.818181999999993</v>
      </c>
      <c r="P1679" s="9">
        <v>81.818181999999993</v>
      </c>
      <c r="Q1679" s="9">
        <v>54.014885999999997</v>
      </c>
      <c r="R1679" s="9">
        <v>54.014885999999997</v>
      </c>
      <c r="S1679" s="9" t="s">
        <v>1510</v>
      </c>
      <c r="T1679" s="9">
        <v>954.77881000000002</v>
      </c>
      <c r="U1679" s="9">
        <v>43670.237053999997</v>
      </c>
      <c r="V1679" t="s">
        <v>935</v>
      </c>
    </row>
    <row r="1680" spans="1:22" x14ac:dyDescent="0.25">
      <c r="A1680" s="70" t="e">
        <f>VLOOKUP(B1680,'Lake Assessments'!$D$2:$E$52,2,0)</f>
        <v>#N/A</v>
      </c>
      <c r="B1680">
        <v>1013200</v>
      </c>
      <c r="C1680" t="s">
        <v>2002</v>
      </c>
      <c r="D1680" t="s">
        <v>878</v>
      </c>
      <c r="E1680" s="107">
        <v>41141</v>
      </c>
      <c r="F1680" s="9">
        <v>20</v>
      </c>
      <c r="G1680" s="9">
        <v>29.292490999999998</v>
      </c>
      <c r="H1680" s="9">
        <v>81.818181999999993</v>
      </c>
      <c r="I1680" s="9">
        <v>45.012329000000001</v>
      </c>
      <c r="J1680" s="9">
        <v>3</v>
      </c>
      <c r="K1680" s="9">
        <v>20</v>
      </c>
      <c r="L1680" s="9">
        <v>31</v>
      </c>
      <c r="M1680" s="9">
        <v>29.292490999999998</v>
      </c>
      <c r="N1680" s="9">
        <v>34.484217999999998</v>
      </c>
      <c r="O1680" s="9">
        <v>81.818181999999993</v>
      </c>
      <c r="P1680" s="9">
        <v>181.81818200000001</v>
      </c>
      <c r="Q1680" s="9">
        <v>45.012329000000001</v>
      </c>
      <c r="R1680" s="9">
        <v>75.939887999999996</v>
      </c>
      <c r="S1680" s="9" t="s">
        <v>1510</v>
      </c>
      <c r="T1680" s="9">
        <v>5708.0901949999998</v>
      </c>
      <c r="U1680" s="9">
        <v>579852.71513300005</v>
      </c>
      <c r="V1680" t="s">
        <v>935</v>
      </c>
    </row>
    <row r="1681" spans="1:22" x14ac:dyDescent="0.25">
      <c r="A1681" s="70" t="e">
        <f>VLOOKUP(B1681,'Lake Assessments'!$D$2:$E$52,2,0)</f>
        <v>#N/A</v>
      </c>
      <c r="B1681">
        <v>1017800</v>
      </c>
      <c r="C1681" t="s">
        <v>2003</v>
      </c>
      <c r="D1681" t="s">
        <v>878</v>
      </c>
      <c r="E1681" s="107">
        <v>35254</v>
      </c>
      <c r="F1681" s="9">
        <v>36</v>
      </c>
      <c r="G1681" s="9">
        <v>38.666666999999997</v>
      </c>
      <c r="H1681" s="9">
        <v>227.272727</v>
      </c>
      <c r="I1681" s="9">
        <v>91.419141999999994</v>
      </c>
      <c r="J1681" s="9">
        <v>2</v>
      </c>
      <c r="K1681" s="9">
        <v>34</v>
      </c>
      <c r="L1681" s="9">
        <v>36</v>
      </c>
      <c r="M1681" s="9">
        <v>36.872196000000002</v>
      </c>
      <c r="N1681" s="9">
        <v>38.666666999999997</v>
      </c>
      <c r="O1681" s="9">
        <v>209.09090900000001</v>
      </c>
      <c r="P1681" s="9">
        <v>227.272727</v>
      </c>
      <c r="Q1681" s="9">
        <v>88.123447999999996</v>
      </c>
      <c r="R1681" s="9">
        <v>91.419141999999994</v>
      </c>
      <c r="S1681" s="9" t="s">
        <v>1510</v>
      </c>
      <c r="T1681" s="9">
        <v>8272.2629940000006</v>
      </c>
      <c r="U1681" s="9">
        <v>2118936.763642</v>
      </c>
      <c r="V1681" t="s">
        <v>935</v>
      </c>
    </row>
    <row r="1682" spans="1:22" x14ac:dyDescent="0.25">
      <c r="A1682" s="70" t="e">
        <f>VLOOKUP(B1682,'Lake Assessments'!$D$2:$E$52,2,0)</f>
        <v>#N/A</v>
      </c>
      <c r="B1682">
        <v>1014900</v>
      </c>
      <c r="C1682" t="s">
        <v>2004</v>
      </c>
      <c r="D1682" t="s">
        <v>878</v>
      </c>
      <c r="E1682" s="107">
        <v>41081</v>
      </c>
      <c r="F1682" s="9">
        <v>23</v>
      </c>
      <c r="G1682" s="9">
        <v>30.651619</v>
      </c>
      <c r="H1682" s="9">
        <v>228.57142899999999</v>
      </c>
      <c r="I1682" s="9">
        <v>84.648306000000005</v>
      </c>
      <c r="J1682" s="9">
        <v>4</v>
      </c>
      <c r="K1682" s="9">
        <v>10</v>
      </c>
      <c r="L1682" s="9">
        <v>23</v>
      </c>
      <c r="M1682" s="9">
        <v>21.819716</v>
      </c>
      <c r="N1682" s="9">
        <v>30.651619</v>
      </c>
      <c r="O1682" s="9">
        <v>42.857143000000001</v>
      </c>
      <c r="P1682" s="9">
        <v>228.57142899999999</v>
      </c>
      <c r="Q1682" s="9">
        <v>31.444071000000001</v>
      </c>
      <c r="R1682" s="9">
        <v>84.648306000000005</v>
      </c>
      <c r="S1682" s="9" t="s">
        <v>1510</v>
      </c>
      <c r="T1682" s="9">
        <v>5188.2563570000002</v>
      </c>
      <c r="U1682" s="9">
        <v>1400882.6629079999</v>
      </c>
      <c r="V1682" t="s">
        <v>935</v>
      </c>
    </row>
    <row r="1683" spans="1:22" x14ac:dyDescent="0.25">
      <c r="A1683" s="70" t="e">
        <f>VLOOKUP(B1683,'Lake Assessments'!$D$2:$E$52,2,0)</f>
        <v>#N/A</v>
      </c>
      <c r="B1683">
        <v>1015600</v>
      </c>
      <c r="C1683" t="s">
        <v>1546</v>
      </c>
      <c r="D1683" t="s">
        <v>878</v>
      </c>
      <c r="E1683" s="107">
        <v>39245</v>
      </c>
      <c r="F1683" s="9">
        <v>11</v>
      </c>
      <c r="G1683" s="9">
        <v>23.216373999999998</v>
      </c>
      <c r="H1683" s="9">
        <v>57.142856999999999</v>
      </c>
      <c r="I1683" s="9">
        <v>39.857672000000001</v>
      </c>
      <c r="J1683" s="9">
        <v>1</v>
      </c>
      <c r="K1683" s="9">
        <v>11</v>
      </c>
      <c r="L1683" s="9">
        <v>11</v>
      </c>
      <c r="M1683" s="9">
        <v>23.216373999999998</v>
      </c>
      <c r="N1683" s="9">
        <v>23.216373999999998</v>
      </c>
      <c r="O1683" s="9">
        <v>57.142856999999999</v>
      </c>
      <c r="P1683" s="9">
        <v>57.142856999999999</v>
      </c>
      <c r="Q1683" s="9">
        <v>39.857672000000001</v>
      </c>
      <c r="R1683" s="9">
        <v>39.857672000000001</v>
      </c>
      <c r="S1683" s="9" t="s">
        <v>1510</v>
      </c>
      <c r="T1683" s="9">
        <v>5135.5581270000002</v>
      </c>
      <c r="U1683" s="9">
        <v>403072.61992799997</v>
      </c>
      <c r="V1683" t="s">
        <v>935</v>
      </c>
    </row>
    <row r="1684" spans="1:22" x14ac:dyDescent="0.25">
      <c r="A1684" s="70" t="e">
        <f>VLOOKUP(B1684,'Lake Assessments'!$D$2:$E$52,2,0)</f>
        <v>#N/A</v>
      </c>
      <c r="B1684">
        <v>1012000</v>
      </c>
      <c r="C1684" t="s">
        <v>2005</v>
      </c>
      <c r="D1684" t="s">
        <v>878</v>
      </c>
      <c r="E1684" s="107">
        <v>40413</v>
      </c>
      <c r="F1684" s="9">
        <v>29</v>
      </c>
      <c r="G1684" s="9">
        <v>35.282114</v>
      </c>
      <c r="H1684" s="9">
        <v>163.63636399999999</v>
      </c>
      <c r="I1684" s="9">
        <v>74.663932000000003</v>
      </c>
      <c r="J1684" s="9">
        <v>2</v>
      </c>
      <c r="K1684" s="9">
        <v>28</v>
      </c>
      <c r="L1684" s="9">
        <v>29</v>
      </c>
      <c r="M1684" s="9">
        <v>31.182068999999998</v>
      </c>
      <c r="N1684" s="9">
        <v>35.282114</v>
      </c>
      <c r="O1684" s="9">
        <v>154.545455</v>
      </c>
      <c r="P1684" s="9">
        <v>163.63636399999999</v>
      </c>
      <c r="Q1684" s="9">
        <v>59.092188999999998</v>
      </c>
      <c r="R1684" s="9">
        <v>74.663932000000003</v>
      </c>
      <c r="S1684" s="9" t="s">
        <v>1510</v>
      </c>
      <c r="T1684" s="9">
        <v>3949.956604</v>
      </c>
      <c r="U1684" s="9">
        <v>687970.38934600004</v>
      </c>
      <c r="V1684" t="s">
        <v>935</v>
      </c>
    </row>
    <row r="1685" spans="1:22" x14ac:dyDescent="0.25">
      <c r="A1685" s="70" t="e">
        <f>VLOOKUP(B1685,'Lake Assessments'!$D$2:$E$52,2,0)</f>
        <v>#N/A</v>
      </c>
      <c r="B1685">
        <v>1015500</v>
      </c>
      <c r="C1685" t="s">
        <v>1307</v>
      </c>
      <c r="D1685" t="s">
        <v>878</v>
      </c>
      <c r="E1685" s="107">
        <v>39254</v>
      </c>
      <c r="F1685" s="9">
        <v>10</v>
      </c>
      <c r="G1685" s="9">
        <v>22.135943999999999</v>
      </c>
      <c r="H1685" s="9">
        <v>42.857143000000001</v>
      </c>
      <c r="I1685" s="9">
        <v>33.349057999999999</v>
      </c>
      <c r="J1685" s="9">
        <v>1</v>
      </c>
      <c r="K1685" s="9">
        <v>10</v>
      </c>
      <c r="L1685" s="9">
        <v>10</v>
      </c>
      <c r="M1685" s="9">
        <v>22.135943999999999</v>
      </c>
      <c r="N1685" s="9">
        <v>22.135943999999999</v>
      </c>
      <c r="O1685" s="9">
        <v>42.857143000000001</v>
      </c>
      <c r="P1685" s="9">
        <v>42.857143000000001</v>
      </c>
      <c r="Q1685" s="9">
        <v>33.349057999999999</v>
      </c>
      <c r="R1685" s="9">
        <v>33.349057999999999</v>
      </c>
      <c r="S1685" s="9" t="s">
        <v>1510</v>
      </c>
      <c r="T1685" s="9">
        <v>2531.833787</v>
      </c>
      <c r="U1685" s="9">
        <v>239290.38469899999</v>
      </c>
      <c r="V1685" t="s">
        <v>935</v>
      </c>
    </row>
    <row r="1686" spans="1:22" x14ac:dyDescent="0.25">
      <c r="A1686" s="70" t="e">
        <f>VLOOKUP(B1686,'Lake Assessments'!$D$2:$E$52,2,0)</f>
        <v>#N/A</v>
      </c>
      <c r="B1686">
        <v>1017600</v>
      </c>
      <c r="C1686" t="s">
        <v>2006</v>
      </c>
      <c r="D1686" t="s">
        <v>878</v>
      </c>
      <c r="E1686" s="107">
        <v>38894</v>
      </c>
      <c r="F1686" s="9">
        <v>26</v>
      </c>
      <c r="G1686" s="9">
        <v>30.398001000000001</v>
      </c>
      <c r="H1686" s="9">
        <v>136.36363600000001</v>
      </c>
      <c r="I1686" s="9">
        <v>50.485152999999997</v>
      </c>
      <c r="J1686" s="9">
        <v>2</v>
      </c>
      <c r="K1686" s="9">
        <v>26</v>
      </c>
      <c r="L1686" s="9">
        <v>35</v>
      </c>
      <c r="M1686" s="9">
        <v>30.398001000000001</v>
      </c>
      <c r="N1686" s="9">
        <v>38.031941000000003</v>
      </c>
      <c r="O1686" s="9">
        <v>136.36363600000001</v>
      </c>
      <c r="P1686" s="9">
        <v>218.18181799999999</v>
      </c>
      <c r="Q1686" s="9">
        <v>50.485152999999997</v>
      </c>
      <c r="R1686" s="9">
        <v>94.040518000000006</v>
      </c>
      <c r="S1686" s="9" t="s">
        <v>1510</v>
      </c>
      <c r="T1686" s="9">
        <v>5829.0129569999999</v>
      </c>
      <c r="U1686" s="9">
        <v>915799.57440299995</v>
      </c>
      <c r="V1686" t="s">
        <v>935</v>
      </c>
    </row>
    <row r="1687" spans="1:22" x14ac:dyDescent="0.25">
      <c r="A1687" s="70" t="e">
        <f>VLOOKUP(B1687,'Lake Assessments'!$D$2:$E$52,2,0)</f>
        <v>#N/A</v>
      </c>
      <c r="B1687">
        <v>18051000</v>
      </c>
      <c r="C1687" t="s">
        <v>879</v>
      </c>
      <c r="D1687" t="s">
        <v>878</v>
      </c>
      <c r="E1687" s="107">
        <v>35300</v>
      </c>
      <c r="F1687" s="9">
        <v>21</v>
      </c>
      <c r="G1687" s="9">
        <v>26.186146999999998</v>
      </c>
      <c r="H1687" s="9">
        <v>250</v>
      </c>
      <c r="I1687" s="9">
        <v>87.043906000000007</v>
      </c>
      <c r="J1687" s="9">
        <v>1</v>
      </c>
      <c r="K1687" s="9">
        <v>21</v>
      </c>
      <c r="L1687" s="9">
        <v>21</v>
      </c>
      <c r="M1687" s="9">
        <v>26.186146999999998</v>
      </c>
      <c r="N1687" s="9">
        <v>26.186146999999998</v>
      </c>
      <c r="O1687" s="9">
        <v>250</v>
      </c>
      <c r="P1687" s="9">
        <v>250</v>
      </c>
      <c r="Q1687" s="9">
        <v>87.043906000000007</v>
      </c>
      <c r="R1687" s="9">
        <v>87.043906000000007</v>
      </c>
      <c r="S1687" s="9" t="s">
        <v>1510</v>
      </c>
      <c r="T1687" s="9">
        <v>930.20184600000005</v>
      </c>
      <c r="U1687" s="9">
        <v>35224.715376</v>
      </c>
      <c r="V1687" t="s">
        <v>935</v>
      </c>
    </row>
    <row r="1688" spans="1:22" x14ac:dyDescent="0.25">
      <c r="A1688" s="70" t="e">
        <f>VLOOKUP(B1688,'Lake Assessments'!$D$2:$E$52,2,0)</f>
        <v>#N/A</v>
      </c>
      <c r="B1688">
        <v>1023900</v>
      </c>
      <c r="C1688" t="s">
        <v>879</v>
      </c>
      <c r="D1688" t="s">
        <v>878</v>
      </c>
      <c r="E1688" s="107">
        <v>35272</v>
      </c>
      <c r="F1688" s="9">
        <v>13</v>
      </c>
      <c r="G1688" s="9">
        <v>23.020057999999999</v>
      </c>
      <c r="H1688" s="9">
        <v>116.666667</v>
      </c>
      <c r="I1688" s="9">
        <v>64.428987000000006</v>
      </c>
      <c r="J1688" s="9">
        <v>1</v>
      </c>
      <c r="K1688" s="9">
        <v>13</v>
      </c>
      <c r="L1688" s="9">
        <v>13</v>
      </c>
      <c r="M1688" s="9">
        <v>23.020057999999999</v>
      </c>
      <c r="N1688" s="9">
        <v>23.020057999999999</v>
      </c>
      <c r="O1688" s="9">
        <v>116.666667</v>
      </c>
      <c r="P1688" s="9">
        <v>116.666667</v>
      </c>
      <c r="Q1688" s="9">
        <v>64.428987000000006</v>
      </c>
      <c r="R1688" s="9">
        <v>64.428987000000006</v>
      </c>
      <c r="S1688" s="9" t="s">
        <v>1510</v>
      </c>
      <c r="T1688" s="9">
        <v>874.83879000000002</v>
      </c>
      <c r="U1688" s="9">
        <v>52115.767827000003</v>
      </c>
      <c r="V1688" t="s">
        <v>935</v>
      </c>
    </row>
    <row r="1689" spans="1:22" x14ac:dyDescent="0.25">
      <c r="A1689" s="70" t="e">
        <f>VLOOKUP(B1689,'Lake Assessments'!$D$2:$E$52,2,0)</f>
        <v>#N/A</v>
      </c>
      <c r="B1689">
        <v>1018300</v>
      </c>
      <c r="C1689" t="s">
        <v>1019</v>
      </c>
      <c r="D1689" t="s">
        <v>878</v>
      </c>
      <c r="E1689" s="107">
        <v>35243</v>
      </c>
      <c r="F1689" s="9">
        <v>25</v>
      </c>
      <c r="G1689" s="9">
        <v>30.8</v>
      </c>
      <c r="H1689" s="9">
        <v>127.272727</v>
      </c>
      <c r="I1689" s="9">
        <v>57.142856999999999</v>
      </c>
      <c r="J1689" s="9">
        <v>1</v>
      </c>
      <c r="K1689" s="9">
        <v>25</v>
      </c>
      <c r="L1689" s="9">
        <v>25</v>
      </c>
      <c r="M1689" s="9">
        <v>30.8</v>
      </c>
      <c r="N1689" s="9">
        <v>30.8</v>
      </c>
      <c r="O1689" s="9">
        <v>127.272727</v>
      </c>
      <c r="P1689" s="9">
        <v>127.272727</v>
      </c>
      <c r="Q1689" s="9">
        <v>57.142856999999999</v>
      </c>
      <c r="R1689" s="9">
        <v>57.142856999999999</v>
      </c>
      <c r="S1689" s="9" t="s">
        <v>1510</v>
      </c>
      <c r="T1689" s="9">
        <v>1527.699799</v>
      </c>
      <c r="U1689" s="9">
        <v>130112.699964</v>
      </c>
      <c r="V1689" t="s">
        <v>935</v>
      </c>
    </row>
    <row r="1690" spans="1:22" x14ac:dyDescent="0.25">
      <c r="A1690" s="70" t="e">
        <f>VLOOKUP(B1690,'Lake Assessments'!$D$2:$E$52,2,0)</f>
        <v>#N/A</v>
      </c>
      <c r="B1690">
        <v>1006500</v>
      </c>
      <c r="C1690" t="s">
        <v>258</v>
      </c>
      <c r="D1690" t="s">
        <v>878</v>
      </c>
      <c r="E1690" s="107">
        <v>37116</v>
      </c>
      <c r="F1690" s="9">
        <v>30</v>
      </c>
      <c r="G1690" s="9">
        <v>35.601965999999997</v>
      </c>
      <c r="H1690" s="9">
        <v>172.727273</v>
      </c>
      <c r="I1690" s="9">
        <v>76.247358000000006</v>
      </c>
      <c r="J1690" s="9">
        <v>2</v>
      </c>
      <c r="K1690" s="9">
        <v>18</v>
      </c>
      <c r="L1690" s="9">
        <v>30</v>
      </c>
      <c r="M1690" s="9">
        <v>27.577164</v>
      </c>
      <c r="N1690" s="9">
        <v>35.601965999999997</v>
      </c>
      <c r="O1690" s="9">
        <v>63.636364</v>
      </c>
      <c r="P1690" s="9">
        <v>172.727273</v>
      </c>
      <c r="Q1690" s="9">
        <v>40.699818999999998</v>
      </c>
      <c r="R1690" s="9">
        <v>76.247358000000006</v>
      </c>
      <c r="S1690" s="9" t="s">
        <v>1510</v>
      </c>
      <c r="T1690" s="9">
        <v>5913.1677870000003</v>
      </c>
      <c r="U1690" s="9">
        <v>1008690.644662</v>
      </c>
      <c r="V1690" t="s">
        <v>935</v>
      </c>
    </row>
    <row r="1691" spans="1:22" x14ac:dyDescent="0.25">
      <c r="A1691" s="70" t="e">
        <f>VLOOKUP(B1691,'Lake Assessments'!$D$2:$E$52,2,0)</f>
        <v>#N/A</v>
      </c>
      <c r="B1691">
        <v>1009700</v>
      </c>
      <c r="C1691" t="s">
        <v>2007</v>
      </c>
      <c r="D1691" t="s">
        <v>878</v>
      </c>
      <c r="E1691" s="107">
        <v>40025</v>
      </c>
      <c r="F1691" s="9">
        <v>10</v>
      </c>
      <c r="G1691" s="9">
        <v>20.238576999999999</v>
      </c>
      <c r="H1691" s="9">
        <v>42.857143000000001</v>
      </c>
      <c r="I1691" s="9">
        <v>21.919139000000001</v>
      </c>
      <c r="J1691" s="9">
        <v>1</v>
      </c>
      <c r="K1691" s="9">
        <v>10</v>
      </c>
      <c r="L1691" s="9">
        <v>10</v>
      </c>
      <c r="M1691" s="9">
        <v>20.238576999999999</v>
      </c>
      <c r="N1691" s="9">
        <v>20.238576999999999</v>
      </c>
      <c r="O1691" s="9">
        <v>42.857143000000001</v>
      </c>
      <c r="P1691" s="9">
        <v>42.857143000000001</v>
      </c>
      <c r="Q1691" s="9">
        <v>21.919139000000001</v>
      </c>
      <c r="R1691" s="9">
        <v>21.919139000000001</v>
      </c>
      <c r="S1691" s="9" t="s">
        <v>1510</v>
      </c>
      <c r="T1691" s="9">
        <v>2407.4809049999999</v>
      </c>
      <c r="U1691" s="9">
        <v>313887.83094900002</v>
      </c>
      <c r="V1691" t="s">
        <v>935</v>
      </c>
    </row>
    <row r="1692" spans="1:22" x14ac:dyDescent="0.25">
      <c r="A1692" s="70" t="e">
        <f>VLOOKUP(B1692,'Lake Assessments'!$D$2:$E$52,2,0)</f>
        <v>#N/A</v>
      </c>
      <c r="B1692">
        <v>1023800</v>
      </c>
      <c r="C1692" t="s">
        <v>2008</v>
      </c>
      <c r="D1692" t="s">
        <v>878</v>
      </c>
      <c r="E1692" s="107">
        <v>40028</v>
      </c>
      <c r="F1692" s="9">
        <v>5</v>
      </c>
      <c r="G1692" s="9">
        <v>12.969194</v>
      </c>
      <c r="H1692" s="9">
        <v>-28.571428999999998</v>
      </c>
      <c r="I1692" s="9">
        <v>-21.872323999999999</v>
      </c>
      <c r="J1692" s="9">
        <v>1</v>
      </c>
      <c r="K1692" s="9">
        <v>5</v>
      </c>
      <c r="L1692" s="9">
        <v>5</v>
      </c>
      <c r="M1692" s="9">
        <v>12.969194</v>
      </c>
      <c r="N1692" s="9">
        <v>12.969194</v>
      </c>
      <c r="O1692" s="9">
        <v>-28.571428999999998</v>
      </c>
      <c r="P1692" s="9">
        <v>-28.571428999999998</v>
      </c>
      <c r="Q1692" s="9">
        <v>-21.872323999999999</v>
      </c>
      <c r="R1692" s="9">
        <v>-21.872323999999999</v>
      </c>
      <c r="S1692" s="9" t="s">
        <v>1510</v>
      </c>
      <c r="T1692" s="9">
        <v>911.97048900000004</v>
      </c>
      <c r="U1692" s="9">
        <v>51539.901827000002</v>
      </c>
      <c r="V1692" t="s">
        <v>932</v>
      </c>
    </row>
    <row r="1693" spans="1:22" x14ac:dyDescent="0.25">
      <c r="A1693" s="70" t="e">
        <f>VLOOKUP(B1693,'Lake Assessments'!$D$2:$E$52,2,0)</f>
        <v>#N/A</v>
      </c>
      <c r="B1693">
        <v>18007200</v>
      </c>
      <c r="C1693" t="s">
        <v>2009</v>
      </c>
      <c r="D1693" t="s">
        <v>878</v>
      </c>
      <c r="E1693" s="107">
        <v>39258</v>
      </c>
      <c r="F1693" s="9">
        <v>30</v>
      </c>
      <c r="G1693" s="9">
        <v>39.070875999999998</v>
      </c>
      <c r="H1693" s="9">
        <v>172.727273</v>
      </c>
      <c r="I1693" s="9">
        <v>93.420176999999995</v>
      </c>
      <c r="J1693" s="9">
        <v>2</v>
      </c>
      <c r="K1693" s="9">
        <v>30</v>
      </c>
      <c r="L1693" s="9">
        <v>34</v>
      </c>
      <c r="M1693" s="9">
        <v>39.070875999999998</v>
      </c>
      <c r="N1693" s="9">
        <v>40.988162000000003</v>
      </c>
      <c r="O1693" s="9">
        <v>172.727273</v>
      </c>
      <c r="P1693" s="9">
        <v>209.09090900000001</v>
      </c>
      <c r="Q1693" s="9">
        <v>93.420176999999995</v>
      </c>
      <c r="R1693" s="9">
        <v>109.12327500000001</v>
      </c>
      <c r="S1693" s="9" t="s">
        <v>1510</v>
      </c>
      <c r="T1693" s="9">
        <v>8729.7503259999994</v>
      </c>
      <c r="U1693" s="9">
        <v>936649.71780700004</v>
      </c>
      <c r="V1693" t="s">
        <v>935</v>
      </c>
    </row>
    <row r="1694" spans="1:22" x14ac:dyDescent="0.25">
      <c r="A1694" s="70" t="e">
        <f>VLOOKUP(B1694,'Lake Assessments'!$D$2:$E$52,2,0)</f>
        <v>#N/A</v>
      </c>
      <c r="B1694">
        <v>1011500</v>
      </c>
      <c r="C1694" t="s">
        <v>2010</v>
      </c>
      <c r="D1694" t="s">
        <v>878</v>
      </c>
      <c r="E1694" s="107">
        <v>41898</v>
      </c>
      <c r="F1694" s="9">
        <v>43</v>
      </c>
      <c r="G1694" s="9">
        <v>43.919587999999997</v>
      </c>
      <c r="H1694" s="9">
        <v>290.90909099999999</v>
      </c>
      <c r="I1694" s="9">
        <v>117.423704</v>
      </c>
      <c r="J1694" s="9">
        <v>2</v>
      </c>
      <c r="K1694" s="9">
        <v>26</v>
      </c>
      <c r="L1694" s="9">
        <v>43</v>
      </c>
      <c r="M1694" s="9">
        <v>34.516440000000003</v>
      </c>
      <c r="N1694" s="9">
        <v>43.919587999999997</v>
      </c>
      <c r="O1694" s="9">
        <v>136.36363600000001</v>
      </c>
      <c r="P1694" s="9">
        <v>290.90909099999999</v>
      </c>
      <c r="Q1694" s="9">
        <v>76.104285000000004</v>
      </c>
      <c r="R1694" s="9">
        <v>117.423704</v>
      </c>
      <c r="S1694" s="9" t="s">
        <v>1510</v>
      </c>
      <c r="T1694" s="9">
        <v>6944.8313159999998</v>
      </c>
      <c r="U1694" s="9">
        <v>1758233.6658620001</v>
      </c>
      <c r="V1694" t="s">
        <v>935</v>
      </c>
    </row>
    <row r="1695" spans="1:22" x14ac:dyDescent="0.25">
      <c r="A1695" s="70" t="e">
        <f>VLOOKUP(B1695,'Lake Assessments'!$D$2:$E$52,2,0)</f>
        <v>#N/A</v>
      </c>
      <c r="B1695">
        <v>1015700</v>
      </c>
      <c r="C1695" t="s">
        <v>2011</v>
      </c>
      <c r="D1695" t="s">
        <v>878</v>
      </c>
      <c r="E1695" s="107">
        <v>41498</v>
      </c>
      <c r="F1695" s="9">
        <v>43</v>
      </c>
      <c r="G1695" s="9">
        <v>41.632109999999997</v>
      </c>
      <c r="H1695" s="9">
        <v>290.90909099999999</v>
      </c>
      <c r="I1695" s="9">
        <v>106.099553</v>
      </c>
      <c r="J1695" s="9">
        <v>3</v>
      </c>
      <c r="K1695" s="9">
        <v>23</v>
      </c>
      <c r="L1695" s="9">
        <v>43</v>
      </c>
      <c r="M1695" s="9">
        <v>30.234590000000001</v>
      </c>
      <c r="N1695" s="9">
        <v>41.632109999999997</v>
      </c>
      <c r="O1695" s="9">
        <v>109.090909</v>
      </c>
      <c r="P1695" s="9">
        <v>290.90909099999999</v>
      </c>
      <c r="Q1695" s="9">
        <v>54.258111999999997</v>
      </c>
      <c r="R1695" s="9">
        <v>106.099553</v>
      </c>
      <c r="S1695" s="9" t="s">
        <v>1510</v>
      </c>
      <c r="T1695" s="9">
        <v>10621.676164</v>
      </c>
      <c r="U1695" s="9">
        <v>2570083.36155</v>
      </c>
      <c r="V1695" t="s">
        <v>935</v>
      </c>
    </row>
    <row r="1696" spans="1:22" x14ac:dyDescent="0.25">
      <c r="A1696" s="70" t="e">
        <f>VLOOKUP(B1696,'Lake Assessments'!$D$2:$E$52,2,0)</f>
        <v>#N/A</v>
      </c>
      <c r="B1696">
        <v>18007500</v>
      </c>
      <c r="C1696" t="s">
        <v>2012</v>
      </c>
      <c r="D1696" t="s">
        <v>878</v>
      </c>
      <c r="E1696" s="107">
        <v>35282</v>
      </c>
      <c r="F1696" s="9">
        <v>28</v>
      </c>
      <c r="G1696" s="9">
        <v>34.961714000000001</v>
      </c>
      <c r="H1696" s="9">
        <v>366.66666700000002</v>
      </c>
      <c r="I1696" s="9">
        <v>149.726527</v>
      </c>
      <c r="J1696" s="9">
        <v>1</v>
      </c>
      <c r="K1696" s="9">
        <v>28</v>
      </c>
      <c r="L1696" s="9">
        <v>28</v>
      </c>
      <c r="M1696" s="9">
        <v>34.961714000000001</v>
      </c>
      <c r="N1696" s="9">
        <v>34.961714000000001</v>
      </c>
      <c r="O1696" s="9">
        <v>366.66666700000002</v>
      </c>
      <c r="P1696" s="9">
        <v>366.66666700000002</v>
      </c>
      <c r="Q1696" s="9">
        <v>149.726527</v>
      </c>
      <c r="R1696" s="9">
        <v>149.726527</v>
      </c>
      <c r="S1696" s="9" t="s">
        <v>1510</v>
      </c>
      <c r="T1696" s="9">
        <v>1515.297959</v>
      </c>
      <c r="U1696" s="9">
        <v>128996.87519599999</v>
      </c>
      <c r="V1696" t="s">
        <v>935</v>
      </c>
    </row>
    <row r="1697" spans="1:22" x14ac:dyDescent="0.25">
      <c r="A1697" s="70" t="e">
        <f>VLOOKUP(B1697,'Lake Assessments'!$D$2:$E$52,2,0)</f>
        <v>#N/A</v>
      </c>
      <c r="B1697">
        <v>1012900</v>
      </c>
      <c r="C1697" t="s">
        <v>2013</v>
      </c>
      <c r="D1697" t="s">
        <v>878</v>
      </c>
      <c r="E1697" s="107">
        <v>40042</v>
      </c>
      <c r="F1697" s="9">
        <v>25</v>
      </c>
      <c r="G1697" s="9">
        <v>32.6</v>
      </c>
      <c r="H1697" s="9">
        <v>127.272727</v>
      </c>
      <c r="I1697" s="9">
        <v>61.386139</v>
      </c>
      <c r="J1697" s="9">
        <v>2</v>
      </c>
      <c r="K1697" s="9">
        <v>25</v>
      </c>
      <c r="L1697" s="9">
        <v>34</v>
      </c>
      <c r="M1697" s="9">
        <v>32.6</v>
      </c>
      <c r="N1697" s="9">
        <v>35.328709000000003</v>
      </c>
      <c r="O1697" s="9">
        <v>127.272727</v>
      </c>
      <c r="P1697" s="9">
        <v>209.09090900000001</v>
      </c>
      <c r="Q1697" s="9">
        <v>61.386139</v>
      </c>
      <c r="R1697" s="9">
        <v>80.248513000000003</v>
      </c>
      <c r="S1697" s="9" t="s">
        <v>1510</v>
      </c>
      <c r="T1697" s="9">
        <v>6492.4818990000003</v>
      </c>
      <c r="U1697" s="9">
        <v>1642288.4701690001</v>
      </c>
      <c r="V1697" t="s">
        <v>935</v>
      </c>
    </row>
    <row r="1698" spans="1:22" x14ac:dyDescent="0.25">
      <c r="A1698" s="70" t="e">
        <f>VLOOKUP(B1698,'Lake Assessments'!$D$2:$E$52,2,0)</f>
        <v>#N/A</v>
      </c>
      <c r="B1698">
        <v>1017400</v>
      </c>
      <c r="C1698" t="s">
        <v>2014</v>
      </c>
      <c r="D1698" t="s">
        <v>878</v>
      </c>
      <c r="E1698" s="107">
        <v>36374</v>
      </c>
      <c r="F1698" s="9">
        <v>29</v>
      </c>
      <c r="G1698" s="9">
        <v>36.024895999999998</v>
      </c>
      <c r="H1698" s="9">
        <v>163.63636399999999</v>
      </c>
      <c r="I1698" s="9">
        <v>78.341066999999995</v>
      </c>
      <c r="J1698" s="9">
        <v>2</v>
      </c>
      <c r="K1698" s="9">
        <v>29</v>
      </c>
      <c r="L1698" s="9">
        <v>30</v>
      </c>
      <c r="M1698" s="9">
        <v>36.024895999999998</v>
      </c>
      <c r="N1698" s="9">
        <v>37.792856</v>
      </c>
      <c r="O1698" s="9">
        <v>163.63636399999999</v>
      </c>
      <c r="P1698" s="9">
        <v>172.727273</v>
      </c>
      <c r="Q1698" s="9">
        <v>78.341066999999995</v>
      </c>
      <c r="R1698" s="9">
        <v>92.820695999999998</v>
      </c>
      <c r="S1698" s="9" t="s">
        <v>1510</v>
      </c>
      <c r="T1698" s="9">
        <v>7417.6765960000002</v>
      </c>
      <c r="U1698" s="9">
        <v>652753.720401</v>
      </c>
      <c r="V1698" t="s">
        <v>935</v>
      </c>
    </row>
    <row r="1699" spans="1:22" x14ac:dyDescent="0.25">
      <c r="A1699" s="70" t="e">
        <f>VLOOKUP(B1699,'Lake Assessments'!$D$2:$E$52,2,0)</f>
        <v>#N/A</v>
      </c>
      <c r="B1699">
        <v>1041300</v>
      </c>
      <c r="C1699" t="s">
        <v>879</v>
      </c>
      <c r="D1699" t="s">
        <v>878</v>
      </c>
      <c r="E1699" s="107">
        <v>34921</v>
      </c>
      <c r="F1699" s="9">
        <v>16</v>
      </c>
      <c r="G1699" s="9">
        <v>26</v>
      </c>
      <c r="H1699" s="9">
        <v>166.66666699999999</v>
      </c>
      <c r="I1699" s="9">
        <v>85.714286000000001</v>
      </c>
      <c r="J1699" s="9">
        <v>1</v>
      </c>
      <c r="K1699" s="9">
        <v>16</v>
      </c>
      <c r="L1699" s="9">
        <v>16</v>
      </c>
      <c r="M1699" s="9">
        <v>26</v>
      </c>
      <c r="N1699" s="9">
        <v>26</v>
      </c>
      <c r="O1699" s="9">
        <v>166.66666699999999</v>
      </c>
      <c r="P1699" s="9">
        <v>166.66666699999999</v>
      </c>
      <c r="Q1699" s="9">
        <v>85.714286000000001</v>
      </c>
      <c r="R1699" s="9">
        <v>85.714286000000001</v>
      </c>
      <c r="S1699" s="9" t="s">
        <v>1510</v>
      </c>
      <c r="T1699" s="9">
        <v>842.63687400000003</v>
      </c>
      <c r="U1699" s="9">
        <v>40306.693543000001</v>
      </c>
      <c r="V1699" t="s">
        <v>935</v>
      </c>
    </row>
    <row r="1700" spans="1:22" x14ac:dyDescent="0.25">
      <c r="A1700" s="70" t="e">
        <f>VLOOKUP(B1700,'Lake Assessments'!$D$2:$E$52,2,0)</f>
        <v>#N/A</v>
      </c>
      <c r="B1700">
        <v>18007400</v>
      </c>
      <c r="C1700" t="s">
        <v>879</v>
      </c>
      <c r="D1700" t="s">
        <v>878</v>
      </c>
      <c r="E1700" s="107">
        <v>35300</v>
      </c>
      <c r="F1700" s="9">
        <v>21</v>
      </c>
      <c r="G1700" s="9">
        <v>30.768723000000001</v>
      </c>
      <c r="H1700" s="9">
        <v>250</v>
      </c>
      <c r="I1700" s="9">
        <v>119.776589</v>
      </c>
      <c r="J1700" s="9">
        <v>1</v>
      </c>
      <c r="K1700" s="9">
        <v>21</v>
      </c>
      <c r="L1700" s="9">
        <v>21</v>
      </c>
      <c r="M1700" s="9">
        <v>30.768723000000001</v>
      </c>
      <c r="N1700" s="9">
        <v>30.768723000000001</v>
      </c>
      <c r="O1700" s="9">
        <v>250</v>
      </c>
      <c r="P1700" s="9">
        <v>250</v>
      </c>
      <c r="Q1700" s="9">
        <v>119.776589</v>
      </c>
      <c r="R1700" s="9">
        <v>119.776589</v>
      </c>
      <c r="S1700" s="9" t="s">
        <v>1510</v>
      </c>
      <c r="T1700" s="9">
        <v>1381.5980300000001</v>
      </c>
      <c r="U1700" s="9">
        <v>101217.080546</v>
      </c>
      <c r="V1700" t="s">
        <v>935</v>
      </c>
    </row>
    <row r="1701" spans="1:22" x14ac:dyDescent="0.25">
      <c r="A1701" s="70" t="e">
        <f>VLOOKUP(B1701,'Lake Assessments'!$D$2:$E$52,2,0)</f>
        <v>#N/A</v>
      </c>
      <c r="B1701">
        <v>1018400</v>
      </c>
      <c r="C1701" t="s">
        <v>2015</v>
      </c>
      <c r="D1701" t="s">
        <v>878</v>
      </c>
      <c r="E1701" s="107">
        <v>34927</v>
      </c>
      <c r="F1701" s="9">
        <v>16</v>
      </c>
      <c r="G1701" s="9">
        <v>26.25</v>
      </c>
      <c r="H1701" s="9">
        <v>45.454545000000003</v>
      </c>
      <c r="I1701" s="9">
        <v>33.928570999999998</v>
      </c>
      <c r="J1701" s="9">
        <v>1</v>
      </c>
      <c r="K1701" s="9">
        <v>16</v>
      </c>
      <c r="L1701" s="9">
        <v>16</v>
      </c>
      <c r="M1701" s="9">
        <v>26.25</v>
      </c>
      <c r="N1701" s="9">
        <v>26.25</v>
      </c>
      <c r="O1701" s="9">
        <v>45.454545000000003</v>
      </c>
      <c r="P1701" s="9">
        <v>45.454545000000003</v>
      </c>
      <c r="Q1701" s="9">
        <v>33.928570999999998</v>
      </c>
      <c r="R1701" s="9">
        <v>33.928570999999998</v>
      </c>
      <c r="S1701" s="9" t="s">
        <v>1510</v>
      </c>
      <c r="T1701" s="9">
        <v>1142.533044</v>
      </c>
      <c r="U1701" s="9">
        <v>76955.807079000006</v>
      </c>
      <c r="V1701" t="s">
        <v>935</v>
      </c>
    </row>
    <row r="1702" spans="1:22" x14ac:dyDescent="0.25">
      <c r="A1702" s="70" t="e">
        <f>VLOOKUP(B1702,'Lake Assessments'!$D$2:$E$52,2,0)</f>
        <v>#N/A</v>
      </c>
      <c r="B1702">
        <v>1018100</v>
      </c>
      <c r="C1702" t="s">
        <v>1550</v>
      </c>
      <c r="D1702" t="s">
        <v>878</v>
      </c>
      <c r="E1702" s="107">
        <v>36019</v>
      </c>
      <c r="F1702" s="9">
        <v>20</v>
      </c>
      <c r="G1702" s="9">
        <v>31.752165000000002</v>
      </c>
      <c r="H1702" s="9">
        <v>81.818181999999993</v>
      </c>
      <c r="I1702" s="9">
        <v>62.000843000000003</v>
      </c>
      <c r="J1702" s="9">
        <v>1</v>
      </c>
      <c r="K1702" s="9">
        <v>20</v>
      </c>
      <c r="L1702" s="9">
        <v>20</v>
      </c>
      <c r="M1702" s="9">
        <v>31.752165000000002</v>
      </c>
      <c r="N1702" s="9">
        <v>31.752165000000002</v>
      </c>
      <c r="O1702" s="9">
        <v>81.818181999999993</v>
      </c>
      <c r="P1702" s="9">
        <v>81.818181999999993</v>
      </c>
      <c r="Q1702" s="9">
        <v>62.000843000000003</v>
      </c>
      <c r="R1702" s="9">
        <v>62.000843000000003</v>
      </c>
      <c r="S1702" s="9" t="s">
        <v>1510</v>
      </c>
      <c r="T1702" s="9">
        <v>2963.3023029999999</v>
      </c>
      <c r="U1702" s="9">
        <v>216648.718058</v>
      </c>
      <c r="V1702" t="s">
        <v>935</v>
      </c>
    </row>
    <row r="1703" spans="1:22" x14ac:dyDescent="0.25">
      <c r="A1703" s="70" t="e">
        <f>VLOOKUP(B1703,'Lake Assessments'!$D$2:$E$52,2,0)</f>
        <v>#N/A</v>
      </c>
      <c r="B1703">
        <v>1007400</v>
      </c>
      <c r="C1703" t="s">
        <v>1978</v>
      </c>
      <c r="D1703" t="s">
        <v>878</v>
      </c>
      <c r="E1703" s="107">
        <v>39616</v>
      </c>
      <c r="F1703" s="9">
        <v>21</v>
      </c>
      <c r="G1703" s="9">
        <v>28.368326</v>
      </c>
      <c r="H1703" s="9">
        <v>90.909091000000004</v>
      </c>
      <c r="I1703" s="9">
        <v>40.437255999999998</v>
      </c>
      <c r="J1703" s="9">
        <v>2</v>
      </c>
      <c r="K1703" s="9">
        <v>21</v>
      </c>
      <c r="L1703" s="9">
        <v>25</v>
      </c>
      <c r="M1703" s="9">
        <v>28.368326</v>
      </c>
      <c r="N1703" s="9">
        <v>31.8</v>
      </c>
      <c r="O1703" s="9">
        <v>90.909091000000004</v>
      </c>
      <c r="P1703" s="9">
        <v>127.272727</v>
      </c>
      <c r="Q1703" s="9">
        <v>40.437255999999998</v>
      </c>
      <c r="R1703" s="9">
        <v>62.244897999999999</v>
      </c>
      <c r="S1703" s="9" t="s">
        <v>1510</v>
      </c>
      <c r="T1703" s="9">
        <v>2350.513704</v>
      </c>
      <c r="U1703" s="9">
        <v>255863.70868000001</v>
      </c>
      <c r="V1703" t="s">
        <v>935</v>
      </c>
    </row>
    <row r="1704" spans="1:22" x14ac:dyDescent="0.25">
      <c r="A1704" s="70" t="e">
        <f>VLOOKUP(B1704,'Lake Assessments'!$D$2:$E$52,2,0)</f>
        <v>#N/A</v>
      </c>
      <c r="B1704">
        <v>1022300</v>
      </c>
      <c r="C1704" t="s">
        <v>1307</v>
      </c>
      <c r="D1704" t="s">
        <v>878</v>
      </c>
      <c r="E1704" s="107">
        <v>34940</v>
      </c>
      <c r="F1704" s="9">
        <v>16</v>
      </c>
      <c r="G1704" s="9">
        <v>23.5</v>
      </c>
      <c r="H1704" s="9">
        <v>166.66666699999999</v>
      </c>
      <c r="I1704" s="9">
        <v>67.857142999999994</v>
      </c>
      <c r="J1704" s="9">
        <v>1</v>
      </c>
      <c r="K1704" s="9">
        <v>16</v>
      </c>
      <c r="L1704" s="9">
        <v>16</v>
      </c>
      <c r="M1704" s="9">
        <v>23.5</v>
      </c>
      <c r="N1704" s="9">
        <v>23.5</v>
      </c>
      <c r="O1704" s="9">
        <v>166.66666699999999</v>
      </c>
      <c r="P1704" s="9">
        <v>166.66666699999999</v>
      </c>
      <c r="Q1704" s="9">
        <v>67.857142999999994</v>
      </c>
      <c r="R1704" s="9">
        <v>67.857142999999994</v>
      </c>
      <c r="S1704" s="9" t="s">
        <v>1510</v>
      </c>
      <c r="T1704" s="9">
        <v>949.70891700000004</v>
      </c>
      <c r="U1704" s="9">
        <v>45214.130660000003</v>
      </c>
      <c r="V1704" t="s">
        <v>935</v>
      </c>
    </row>
    <row r="1705" spans="1:22" x14ac:dyDescent="0.25">
      <c r="A1705" s="70" t="e">
        <f>VLOOKUP(B1705,'Lake Assessments'!$D$2:$E$52,2,0)</f>
        <v>#N/A</v>
      </c>
      <c r="B1705">
        <v>1010200</v>
      </c>
      <c r="C1705" t="s">
        <v>2016</v>
      </c>
      <c r="D1705" t="s">
        <v>878</v>
      </c>
      <c r="E1705" s="107">
        <v>41101</v>
      </c>
      <c r="F1705" s="9">
        <v>20</v>
      </c>
      <c r="G1705" s="9">
        <v>28.845276999999999</v>
      </c>
      <c r="H1705" s="9">
        <v>81.818181999999993</v>
      </c>
      <c r="I1705" s="9">
        <v>42.798400999999998</v>
      </c>
      <c r="J1705" s="9">
        <v>3</v>
      </c>
      <c r="K1705" s="9">
        <v>20</v>
      </c>
      <c r="L1705" s="9">
        <v>25</v>
      </c>
      <c r="M1705" s="9">
        <v>28.845276999999999</v>
      </c>
      <c r="N1705" s="9">
        <v>31.8</v>
      </c>
      <c r="O1705" s="9">
        <v>81.818181999999993</v>
      </c>
      <c r="P1705" s="9">
        <v>127.272727</v>
      </c>
      <c r="Q1705" s="9">
        <v>42.798400999999998</v>
      </c>
      <c r="R1705" s="9">
        <v>57.425742999999997</v>
      </c>
      <c r="S1705" s="9" t="s">
        <v>1510</v>
      </c>
      <c r="T1705" s="9">
        <v>5794.4087449999997</v>
      </c>
      <c r="U1705" s="9">
        <v>1408635.204778</v>
      </c>
      <c r="V1705" t="s">
        <v>935</v>
      </c>
    </row>
    <row r="1706" spans="1:22" x14ac:dyDescent="0.25">
      <c r="A1706" s="70" t="e">
        <f>VLOOKUP(B1706,'Lake Assessments'!$D$2:$E$52,2,0)</f>
        <v>#N/A</v>
      </c>
      <c r="B1706">
        <v>1017900</v>
      </c>
      <c r="C1706" t="s">
        <v>2017</v>
      </c>
      <c r="D1706" t="s">
        <v>878</v>
      </c>
      <c r="E1706" s="107">
        <v>40343</v>
      </c>
      <c r="F1706" s="9">
        <v>30</v>
      </c>
      <c r="G1706" s="9">
        <v>34.689095000000002</v>
      </c>
      <c r="H1706" s="9">
        <v>172.727273</v>
      </c>
      <c r="I1706" s="9">
        <v>71.728194999999999</v>
      </c>
      <c r="J1706" s="9">
        <v>2</v>
      </c>
      <c r="K1706" s="9">
        <v>30</v>
      </c>
      <c r="L1706" s="9">
        <v>31</v>
      </c>
      <c r="M1706" s="9">
        <v>34.484217999999998</v>
      </c>
      <c r="N1706" s="9">
        <v>34.689095000000002</v>
      </c>
      <c r="O1706" s="9">
        <v>172.727273</v>
      </c>
      <c r="P1706" s="9">
        <v>181.81818200000001</v>
      </c>
      <c r="Q1706" s="9">
        <v>71.728194999999999</v>
      </c>
      <c r="R1706" s="9">
        <v>75.939887999999996</v>
      </c>
      <c r="S1706" s="9" t="s">
        <v>1510</v>
      </c>
      <c r="T1706" s="9">
        <v>3836.428523</v>
      </c>
      <c r="U1706" s="9">
        <v>856220.655164</v>
      </c>
      <c r="V1706" t="s">
        <v>935</v>
      </c>
    </row>
    <row r="1707" spans="1:22" x14ac:dyDescent="0.25">
      <c r="A1707" s="70" t="e">
        <f>VLOOKUP(B1707,'Lake Assessments'!$D$2:$E$52,2,0)</f>
        <v>#N/A</v>
      </c>
      <c r="B1707">
        <v>18008200</v>
      </c>
      <c r="C1707" t="s">
        <v>2018</v>
      </c>
      <c r="D1707" t="s">
        <v>878</v>
      </c>
      <c r="E1707" s="107">
        <v>34143</v>
      </c>
      <c r="F1707" s="9">
        <v>20</v>
      </c>
      <c r="G1707" s="9">
        <v>27.503636</v>
      </c>
      <c r="H1707" s="9">
        <v>81.818181999999993</v>
      </c>
      <c r="I1707" s="9">
        <v>36.156613999999998</v>
      </c>
      <c r="J1707" s="9">
        <v>1</v>
      </c>
      <c r="K1707" s="9">
        <v>20</v>
      </c>
      <c r="L1707" s="9">
        <v>20</v>
      </c>
      <c r="M1707" s="9">
        <v>27.503636</v>
      </c>
      <c r="N1707" s="9">
        <v>27.503636</v>
      </c>
      <c r="O1707" s="9">
        <v>81.818181999999993</v>
      </c>
      <c r="P1707" s="9">
        <v>81.818181999999993</v>
      </c>
      <c r="Q1707" s="9">
        <v>36.156613999999998</v>
      </c>
      <c r="R1707" s="9">
        <v>36.156613999999998</v>
      </c>
      <c r="S1707" s="9" t="s">
        <v>1510</v>
      </c>
      <c r="T1707" s="9">
        <v>1951.9029599999999</v>
      </c>
      <c r="U1707" s="9">
        <v>166455.32473299999</v>
      </c>
      <c r="V1707" t="s">
        <v>935</v>
      </c>
    </row>
    <row r="1708" spans="1:22" x14ac:dyDescent="0.25">
      <c r="A1708" s="70" t="e">
        <f>VLOOKUP(B1708,'Lake Assessments'!$D$2:$E$52,2,0)</f>
        <v>#N/A</v>
      </c>
      <c r="B1708">
        <v>1018500</v>
      </c>
      <c r="C1708" t="s">
        <v>2019</v>
      </c>
      <c r="D1708" t="s">
        <v>878</v>
      </c>
      <c r="E1708" s="107">
        <v>35268</v>
      </c>
      <c r="F1708" s="9">
        <v>18</v>
      </c>
      <c r="G1708" s="9">
        <v>25.455843999999999</v>
      </c>
      <c r="H1708" s="9">
        <v>63.636364</v>
      </c>
      <c r="I1708" s="9">
        <v>29.876756</v>
      </c>
      <c r="J1708" s="9">
        <v>1</v>
      </c>
      <c r="K1708" s="9">
        <v>18</v>
      </c>
      <c r="L1708" s="9">
        <v>18</v>
      </c>
      <c r="M1708" s="9">
        <v>25.455843999999999</v>
      </c>
      <c r="N1708" s="9">
        <v>25.455843999999999</v>
      </c>
      <c r="O1708" s="9">
        <v>63.636364</v>
      </c>
      <c r="P1708" s="9">
        <v>63.636364</v>
      </c>
      <c r="Q1708" s="9">
        <v>29.876756</v>
      </c>
      <c r="R1708" s="9">
        <v>29.876756</v>
      </c>
      <c r="S1708" s="9" t="s">
        <v>1510</v>
      </c>
      <c r="T1708" s="9">
        <v>1795.7559819999999</v>
      </c>
      <c r="U1708" s="9">
        <v>139961.388982</v>
      </c>
      <c r="V1708" t="s">
        <v>935</v>
      </c>
    </row>
    <row r="1709" spans="1:22" x14ac:dyDescent="0.25">
      <c r="A1709" s="70" t="e">
        <f>VLOOKUP(B1709,'Lake Assessments'!$D$2:$E$52,2,0)</f>
        <v>#N/A</v>
      </c>
      <c r="B1709">
        <v>18008700</v>
      </c>
      <c r="C1709" t="s">
        <v>2020</v>
      </c>
      <c r="D1709" t="s">
        <v>878</v>
      </c>
      <c r="E1709" s="107">
        <v>34141</v>
      </c>
      <c r="F1709" s="9">
        <v>15</v>
      </c>
      <c r="G1709" s="9">
        <v>21.430508</v>
      </c>
      <c r="H1709" s="9">
        <v>36.363636</v>
      </c>
      <c r="I1709" s="9">
        <v>6.0916230000000002</v>
      </c>
      <c r="J1709" s="9">
        <v>1</v>
      </c>
      <c r="K1709" s="9">
        <v>15</v>
      </c>
      <c r="L1709" s="9">
        <v>15</v>
      </c>
      <c r="M1709" s="9">
        <v>21.430508</v>
      </c>
      <c r="N1709" s="9">
        <v>21.430508</v>
      </c>
      <c r="O1709" s="9">
        <v>36.363636</v>
      </c>
      <c r="P1709" s="9">
        <v>36.363636</v>
      </c>
      <c r="Q1709" s="9">
        <v>6.0916230000000002</v>
      </c>
      <c r="R1709" s="9">
        <v>6.0916230000000002</v>
      </c>
      <c r="S1709" s="9" t="s">
        <v>1510</v>
      </c>
      <c r="T1709" s="9">
        <v>2621.21288</v>
      </c>
      <c r="U1709" s="9">
        <v>241127.58627699999</v>
      </c>
      <c r="V1709" t="s">
        <v>935</v>
      </c>
    </row>
    <row r="1710" spans="1:22" x14ac:dyDescent="0.25">
      <c r="A1710" s="70" t="e">
        <f>VLOOKUP(B1710,'Lake Assessments'!$D$2:$E$52,2,0)</f>
        <v>#N/A</v>
      </c>
      <c r="B1710">
        <v>18000100</v>
      </c>
      <c r="C1710" t="s">
        <v>2021</v>
      </c>
      <c r="D1710" t="s">
        <v>878</v>
      </c>
      <c r="E1710" s="107">
        <v>35618</v>
      </c>
      <c r="F1710" s="9">
        <v>26</v>
      </c>
      <c r="G1710" s="9">
        <v>30.398001000000001</v>
      </c>
      <c r="H1710" s="9">
        <v>136.36363600000001</v>
      </c>
      <c r="I1710" s="9">
        <v>50.485152999999997</v>
      </c>
      <c r="J1710" s="9">
        <v>1</v>
      </c>
      <c r="K1710" s="9">
        <v>26</v>
      </c>
      <c r="L1710" s="9">
        <v>26</v>
      </c>
      <c r="M1710" s="9">
        <v>30.398001000000001</v>
      </c>
      <c r="N1710" s="9">
        <v>30.398001000000001</v>
      </c>
      <c r="O1710" s="9">
        <v>136.36363600000001</v>
      </c>
      <c r="P1710" s="9">
        <v>136.36363600000001</v>
      </c>
      <c r="Q1710" s="9">
        <v>50.485152999999997</v>
      </c>
      <c r="R1710" s="9">
        <v>50.485152999999997</v>
      </c>
      <c r="S1710" s="9" t="s">
        <v>1510</v>
      </c>
      <c r="T1710" s="9">
        <v>12512.985977</v>
      </c>
      <c r="U1710" s="9">
        <v>2869956.0270130001</v>
      </c>
      <c r="V1710" t="s">
        <v>935</v>
      </c>
    </row>
    <row r="1711" spans="1:22" x14ac:dyDescent="0.25">
      <c r="A1711" s="70" t="e">
        <f>VLOOKUP(B1711,'Lake Assessments'!$D$2:$E$52,2,0)</f>
        <v>#N/A</v>
      </c>
      <c r="B1711">
        <v>48002500</v>
      </c>
      <c r="C1711" t="s">
        <v>1299</v>
      </c>
      <c r="D1711" t="s">
        <v>878</v>
      </c>
      <c r="E1711" s="107">
        <v>35681</v>
      </c>
      <c r="F1711" s="9">
        <v>18</v>
      </c>
      <c r="G1711" s="9">
        <v>27.812867000000001</v>
      </c>
      <c r="H1711" s="9">
        <v>200</v>
      </c>
      <c r="I1711" s="9">
        <v>98.663334000000006</v>
      </c>
      <c r="J1711" s="9">
        <v>1</v>
      </c>
      <c r="K1711" s="9">
        <v>18</v>
      </c>
      <c r="L1711" s="9">
        <v>18</v>
      </c>
      <c r="M1711" s="9">
        <v>27.812867000000001</v>
      </c>
      <c r="N1711" s="9">
        <v>27.812867000000001</v>
      </c>
      <c r="O1711" s="9">
        <v>200</v>
      </c>
      <c r="P1711" s="9">
        <v>200</v>
      </c>
      <c r="Q1711" s="9">
        <v>98.663334000000006</v>
      </c>
      <c r="R1711" s="9">
        <v>98.663334000000006</v>
      </c>
      <c r="S1711" s="9" t="s">
        <v>1510</v>
      </c>
      <c r="T1711" s="9">
        <v>952.48562600000002</v>
      </c>
      <c r="U1711" s="9">
        <v>52179.520741</v>
      </c>
      <c r="V1711" t="s">
        <v>935</v>
      </c>
    </row>
    <row r="1712" spans="1:22" x14ac:dyDescent="0.25">
      <c r="A1712" s="70" t="e">
        <f>VLOOKUP(B1712,'Lake Assessments'!$D$2:$E$52,2,0)</f>
        <v>#N/A</v>
      </c>
      <c r="B1712">
        <v>1010500</v>
      </c>
      <c r="C1712" t="s">
        <v>2022</v>
      </c>
      <c r="D1712" t="s">
        <v>878</v>
      </c>
      <c r="E1712" s="107">
        <v>42186</v>
      </c>
      <c r="F1712" s="9">
        <v>24</v>
      </c>
      <c r="G1712" s="9">
        <v>27.556760000000001</v>
      </c>
      <c r="H1712" s="9">
        <v>118.18181800000001</v>
      </c>
      <c r="I1712" s="9">
        <v>36.419601999999998</v>
      </c>
      <c r="J1712" s="9">
        <v>5</v>
      </c>
      <c r="K1712" s="9">
        <v>14</v>
      </c>
      <c r="L1712" s="9">
        <v>25</v>
      </c>
      <c r="M1712" s="9">
        <v>24.053512000000001</v>
      </c>
      <c r="N1712" s="9">
        <v>30.618621999999998</v>
      </c>
      <c r="O1712" s="9">
        <v>27.272727</v>
      </c>
      <c r="P1712" s="9">
        <v>127.272727</v>
      </c>
      <c r="Q1712" s="9">
        <v>19.076791</v>
      </c>
      <c r="R1712" s="9">
        <v>51.577336000000003</v>
      </c>
      <c r="S1712" s="9" t="s">
        <v>1510</v>
      </c>
      <c r="T1712" s="9">
        <v>5679.869584</v>
      </c>
      <c r="U1712" s="9">
        <v>1272642.476025</v>
      </c>
      <c r="V1712" t="s">
        <v>935</v>
      </c>
    </row>
    <row r="1713" spans="1:22" x14ac:dyDescent="0.25">
      <c r="A1713" s="70" t="e">
        <f>VLOOKUP(B1713,'Lake Assessments'!$D$2:$E$52,2,0)</f>
        <v>#N/A</v>
      </c>
      <c r="B1713">
        <v>1008600</v>
      </c>
      <c r="C1713" t="s">
        <v>1349</v>
      </c>
      <c r="D1713" t="s">
        <v>878</v>
      </c>
      <c r="E1713" s="107">
        <v>39995</v>
      </c>
      <c r="F1713" s="9">
        <v>18</v>
      </c>
      <c r="G1713" s="9">
        <v>25.691545999999999</v>
      </c>
      <c r="H1713" s="9">
        <v>157.14285699999999</v>
      </c>
      <c r="I1713" s="9">
        <v>54.768352</v>
      </c>
      <c r="J1713" s="9">
        <v>2</v>
      </c>
      <c r="K1713" s="9">
        <v>18</v>
      </c>
      <c r="L1713" s="9">
        <v>20</v>
      </c>
      <c r="M1713" s="9">
        <v>22.137073000000001</v>
      </c>
      <c r="N1713" s="9">
        <v>25.691545999999999</v>
      </c>
      <c r="O1713" s="9">
        <v>157.14285699999999</v>
      </c>
      <c r="P1713" s="9">
        <v>233.33333300000001</v>
      </c>
      <c r="Q1713" s="9">
        <v>54.768352</v>
      </c>
      <c r="R1713" s="9">
        <v>58.121949999999998</v>
      </c>
      <c r="S1713" s="9" t="s">
        <v>1510</v>
      </c>
      <c r="T1713" s="9">
        <v>2080.6767869999999</v>
      </c>
      <c r="U1713" s="9">
        <v>192066.11405800001</v>
      </c>
      <c r="V1713" t="s">
        <v>935</v>
      </c>
    </row>
    <row r="1714" spans="1:22" x14ac:dyDescent="0.25">
      <c r="A1714" s="70" t="e">
        <f>VLOOKUP(B1714,'Lake Assessments'!$D$2:$E$52,2,0)</f>
        <v>#N/A</v>
      </c>
      <c r="B1714">
        <v>1018200</v>
      </c>
      <c r="C1714" t="s">
        <v>1409</v>
      </c>
      <c r="D1714" t="s">
        <v>878</v>
      </c>
      <c r="E1714" s="107">
        <v>39650</v>
      </c>
      <c r="F1714" s="9">
        <v>15</v>
      </c>
      <c r="G1714" s="9">
        <v>25.303491000000001</v>
      </c>
      <c r="H1714" s="9">
        <v>36.363636</v>
      </c>
      <c r="I1714" s="9">
        <v>25.264807999999999</v>
      </c>
      <c r="J1714" s="9">
        <v>3</v>
      </c>
      <c r="K1714" s="9">
        <v>15</v>
      </c>
      <c r="L1714" s="9">
        <v>19</v>
      </c>
      <c r="M1714" s="9">
        <v>22</v>
      </c>
      <c r="N1714" s="9">
        <v>27.529888</v>
      </c>
      <c r="O1714" s="9">
        <v>36.363636</v>
      </c>
      <c r="P1714" s="9">
        <v>72.727272999999997</v>
      </c>
      <c r="Q1714" s="9">
        <v>12.244897999999999</v>
      </c>
      <c r="R1714" s="9">
        <v>36.286574999999999</v>
      </c>
      <c r="S1714" s="9" t="s">
        <v>1510</v>
      </c>
      <c r="T1714" s="9">
        <v>3734.5322259999998</v>
      </c>
      <c r="U1714" s="9">
        <v>400400.68526200001</v>
      </c>
      <c r="V1714" t="s">
        <v>935</v>
      </c>
    </row>
    <row r="1715" spans="1:22" x14ac:dyDescent="0.25">
      <c r="A1715" s="70" t="e">
        <f>VLOOKUP(B1715,'Lake Assessments'!$D$2:$E$52,2,0)</f>
        <v>#N/A</v>
      </c>
      <c r="B1715">
        <v>1024200</v>
      </c>
      <c r="C1715" t="s">
        <v>879</v>
      </c>
      <c r="D1715" t="s">
        <v>878</v>
      </c>
      <c r="E1715" s="107">
        <v>34938</v>
      </c>
      <c r="F1715" s="9">
        <v>19</v>
      </c>
      <c r="G1715" s="9">
        <v>26.612224999999999</v>
      </c>
      <c r="H1715" s="9">
        <v>216.66666699999999</v>
      </c>
      <c r="I1715" s="9">
        <v>90.087322</v>
      </c>
      <c r="J1715" s="9">
        <v>1</v>
      </c>
      <c r="K1715" s="9">
        <v>19</v>
      </c>
      <c r="L1715" s="9">
        <v>19</v>
      </c>
      <c r="M1715" s="9">
        <v>26.612224999999999</v>
      </c>
      <c r="N1715" s="9">
        <v>26.612224999999999</v>
      </c>
      <c r="O1715" s="9">
        <v>216.66666699999999</v>
      </c>
      <c r="P1715" s="9">
        <v>216.66666699999999</v>
      </c>
      <c r="Q1715" s="9">
        <v>90.087322</v>
      </c>
      <c r="R1715" s="9">
        <v>90.087322</v>
      </c>
      <c r="S1715" s="9" t="s">
        <v>1510</v>
      </c>
      <c r="T1715" s="9">
        <v>766.50193899999999</v>
      </c>
      <c r="U1715" s="9">
        <v>31347.63293</v>
      </c>
      <c r="V1715" t="s">
        <v>935</v>
      </c>
    </row>
    <row r="1716" spans="1:22" x14ac:dyDescent="0.25">
      <c r="A1716" s="70" t="e">
        <f>VLOOKUP(B1716,'Lake Assessments'!$D$2:$E$52,2,0)</f>
        <v>#N/A</v>
      </c>
      <c r="B1716">
        <v>18003500</v>
      </c>
      <c r="C1716" t="s">
        <v>2023</v>
      </c>
      <c r="D1716" t="s">
        <v>878</v>
      </c>
      <c r="E1716" s="107">
        <v>36035</v>
      </c>
      <c r="F1716" s="9">
        <v>26</v>
      </c>
      <c r="G1716" s="9">
        <v>34.516440000000003</v>
      </c>
      <c r="H1716" s="9">
        <v>136.36363600000001</v>
      </c>
      <c r="I1716" s="9">
        <v>76.104285000000004</v>
      </c>
      <c r="J1716" s="9">
        <v>1</v>
      </c>
      <c r="K1716" s="9">
        <v>26</v>
      </c>
      <c r="L1716" s="9">
        <v>26</v>
      </c>
      <c r="M1716" s="9">
        <v>34.516440000000003</v>
      </c>
      <c r="N1716" s="9">
        <v>34.516440000000003</v>
      </c>
      <c r="O1716" s="9">
        <v>136.36363600000001</v>
      </c>
      <c r="P1716" s="9">
        <v>136.36363600000001</v>
      </c>
      <c r="Q1716" s="9">
        <v>76.104285000000004</v>
      </c>
      <c r="R1716" s="9">
        <v>76.104285000000004</v>
      </c>
      <c r="S1716" s="9" t="s">
        <v>1510</v>
      </c>
      <c r="T1716" s="9">
        <v>1636.2604570000001</v>
      </c>
      <c r="U1716" s="9">
        <v>179383.74435399999</v>
      </c>
      <c r="V1716" t="s">
        <v>935</v>
      </c>
    </row>
    <row r="1717" spans="1:22" x14ac:dyDescent="0.25">
      <c r="A1717" s="70" t="e">
        <f>VLOOKUP(B1717,'Lake Assessments'!$D$2:$E$52,2,0)</f>
        <v>#N/A</v>
      </c>
      <c r="B1717">
        <v>1012100</v>
      </c>
      <c r="C1717" t="s">
        <v>2024</v>
      </c>
      <c r="D1717" t="s">
        <v>878</v>
      </c>
      <c r="E1717" s="107">
        <v>34948</v>
      </c>
      <c r="F1717" s="9">
        <v>20</v>
      </c>
      <c r="G1717" s="9">
        <v>28.398063</v>
      </c>
      <c r="H1717" s="9">
        <v>233.33333300000001</v>
      </c>
      <c r="I1717" s="9">
        <v>102.843309</v>
      </c>
      <c r="J1717" s="9">
        <v>1</v>
      </c>
      <c r="K1717" s="9">
        <v>20</v>
      </c>
      <c r="L1717" s="9">
        <v>20</v>
      </c>
      <c r="M1717" s="9">
        <v>28.398063</v>
      </c>
      <c r="N1717" s="9">
        <v>28.398063</v>
      </c>
      <c r="O1717" s="9">
        <v>233.33333300000001</v>
      </c>
      <c r="P1717" s="9">
        <v>233.33333300000001</v>
      </c>
      <c r="Q1717" s="9">
        <v>102.843309</v>
      </c>
      <c r="R1717" s="9">
        <v>102.843309</v>
      </c>
      <c r="S1717" s="9" t="s">
        <v>1510</v>
      </c>
      <c r="T1717" s="9">
        <v>1850.4757890000001</v>
      </c>
      <c r="U1717" s="9">
        <v>131265.88409199999</v>
      </c>
      <c r="V1717" t="s">
        <v>935</v>
      </c>
    </row>
    <row r="1718" spans="1:22" x14ac:dyDescent="0.25">
      <c r="A1718" s="70" t="e">
        <f>VLOOKUP(B1718,'Lake Assessments'!$D$2:$E$52,2,0)</f>
        <v>#N/A</v>
      </c>
      <c r="B1718">
        <v>1012700</v>
      </c>
      <c r="C1718" t="s">
        <v>2025</v>
      </c>
      <c r="D1718" t="s">
        <v>878</v>
      </c>
      <c r="E1718" s="107">
        <v>35258</v>
      </c>
      <c r="F1718" s="9">
        <v>23</v>
      </c>
      <c r="G1718" s="9">
        <v>29.609047</v>
      </c>
      <c r="H1718" s="9">
        <v>283.33333299999998</v>
      </c>
      <c r="I1718" s="9">
        <v>111.493191</v>
      </c>
      <c r="J1718" s="9">
        <v>1</v>
      </c>
      <c r="K1718" s="9">
        <v>23</v>
      </c>
      <c r="L1718" s="9">
        <v>23</v>
      </c>
      <c r="M1718" s="9">
        <v>29.609047</v>
      </c>
      <c r="N1718" s="9">
        <v>29.609047</v>
      </c>
      <c r="O1718" s="9">
        <v>283.33333299999998</v>
      </c>
      <c r="P1718" s="9">
        <v>283.33333299999998</v>
      </c>
      <c r="Q1718" s="9">
        <v>111.493191</v>
      </c>
      <c r="R1718" s="9">
        <v>111.493191</v>
      </c>
      <c r="S1718" s="9" t="s">
        <v>1510</v>
      </c>
      <c r="T1718" s="9">
        <v>1700.2843989999999</v>
      </c>
      <c r="U1718" s="9">
        <v>186920.91878400001</v>
      </c>
      <c r="V1718" t="s">
        <v>935</v>
      </c>
    </row>
    <row r="1719" spans="1:22" x14ac:dyDescent="0.25">
      <c r="A1719" s="70" t="e">
        <f>VLOOKUP(B1719,'Lake Assessments'!$D$2:$E$52,2,0)</f>
        <v>#N/A</v>
      </c>
      <c r="B1719">
        <v>48001500</v>
      </c>
      <c r="C1719" t="s">
        <v>1136</v>
      </c>
      <c r="D1719" t="s">
        <v>878</v>
      </c>
      <c r="E1719" s="107">
        <v>35681</v>
      </c>
      <c r="F1719" s="9">
        <v>16</v>
      </c>
      <c r="G1719" s="9">
        <v>27.25</v>
      </c>
      <c r="H1719" s="9">
        <v>166.66666699999999</v>
      </c>
      <c r="I1719" s="9">
        <v>94.642857000000006</v>
      </c>
      <c r="J1719" s="9">
        <v>1</v>
      </c>
      <c r="K1719" s="9">
        <v>16</v>
      </c>
      <c r="L1719" s="9">
        <v>16</v>
      </c>
      <c r="M1719" s="9">
        <v>27.25</v>
      </c>
      <c r="N1719" s="9">
        <v>27.25</v>
      </c>
      <c r="O1719" s="9">
        <v>166.66666699999999</v>
      </c>
      <c r="P1719" s="9">
        <v>166.66666699999999</v>
      </c>
      <c r="Q1719" s="9">
        <v>94.642857000000006</v>
      </c>
      <c r="R1719" s="9">
        <v>94.642857000000006</v>
      </c>
      <c r="S1719" s="9" t="s">
        <v>1510</v>
      </c>
      <c r="T1719" s="9">
        <v>1699.1897039999999</v>
      </c>
      <c r="U1719" s="9">
        <v>121353.74296</v>
      </c>
      <c r="V1719" t="s">
        <v>935</v>
      </c>
    </row>
    <row r="1720" spans="1:22" x14ac:dyDescent="0.25">
      <c r="A1720" s="70" t="e">
        <f>VLOOKUP(B1720,'Lake Assessments'!$D$2:$E$52,2,0)</f>
        <v>#N/A</v>
      </c>
      <c r="B1720">
        <v>1008500</v>
      </c>
      <c r="C1720" t="s">
        <v>2026</v>
      </c>
      <c r="D1720" t="s">
        <v>878</v>
      </c>
      <c r="E1720" s="107">
        <v>40358</v>
      </c>
      <c r="F1720" s="9">
        <v>15</v>
      </c>
      <c r="G1720" s="9">
        <v>23.496099000000001</v>
      </c>
      <c r="H1720" s="9">
        <v>114.285714</v>
      </c>
      <c r="I1720" s="9">
        <v>41.542765000000003</v>
      </c>
      <c r="J1720" s="9">
        <v>2</v>
      </c>
      <c r="K1720" s="9">
        <v>15</v>
      </c>
      <c r="L1720" s="9">
        <v>20</v>
      </c>
      <c r="M1720" s="9">
        <v>23.496099000000001</v>
      </c>
      <c r="N1720" s="9">
        <v>26.385601999999999</v>
      </c>
      <c r="O1720" s="9">
        <v>114.285714</v>
      </c>
      <c r="P1720" s="9">
        <v>233.33333300000001</v>
      </c>
      <c r="Q1720" s="9">
        <v>41.542765000000003</v>
      </c>
      <c r="R1720" s="9">
        <v>88.468586999999999</v>
      </c>
      <c r="S1720" s="9" t="s">
        <v>1510</v>
      </c>
      <c r="T1720" s="9">
        <v>3986.138469</v>
      </c>
      <c r="U1720" s="9">
        <v>498665.16233199998</v>
      </c>
      <c r="V1720" t="s">
        <v>935</v>
      </c>
    </row>
    <row r="1721" spans="1:22" x14ac:dyDescent="0.25">
      <c r="A1721" s="70" t="e">
        <f>VLOOKUP(B1721,'Lake Assessments'!$D$2:$E$52,2,0)</f>
        <v>#N/A</v>
      </c>
      <c r="B1721">
        <v>1020600</v>
      </c>
      <c r="C1721" t="s">
        <v>1358</v>
      </c>
      <c r="D1721" t="s">
        <v>878</v>
      </c>
      <c r="E1721" s="107">
        <v>39248</v>
      </c>
      <c r="F1721" s="9">
        <v>13</v>
      </c>
      <c r="G1721" s="9">
        <v>23.574757999999999</v>
      </c>
      <c r="H1721" s="9">
        <v>85.714286000000001</v>
      </c>
      <c r="I1721" s="9">
        <v>42.016616999999997</v>
      </c>
      <c r="J1721" s="9">
        <v>1</v>
      </c>
      <c r="K1721" s="9">
        <v>13</v>
      </c>
      <c r="L1721" s="9">
        <v>13</v>
      </c>
      <c r="M1721" s="9">
        <v>23.574757999999999</v>
      </c>
      <c r="N1721" s="9">
        <v>23.574757999999999</v>
      </c>
      <c r="O1721" s="9">
        <v>85.714286000000001</v>
      </c>
      <c r="P1721" s="9">
        <v>85.714286000000001</v>
      </c>
      <c r="Q1721" s="9">
        <v>42.016616999999997</v>
      </c>
      <c r="R1721" s="9">
        <v>42.016616999999997</v>
      </c>
      <c r="S1721" s="9" t="s">
        <v>1510</v>
      </c>
      <c r="T1721" s="9">
        <v>6831.6127820000002</v>
      </c>
      <c r="U1721" s="9">
        <v>1786727.744858</v>
      </c>
      <c r="V1721" t="s">
        <v>935</v>
      </c>
    </row>
    <row r="1722" spans="1:22" x14ac:dyDescent="0.25">
      <c r="A1722" s="70" t="e">
        <f>VLOOKUP(B1722,'Lake Assessments'!$D$2:$E$52,2,0)</f>
        <v>#N/A</v>
      </c>
      <c r="B1722">
        <v>1007200</v>
      </c>
      <c r="C1722" t="s">
        <v>930</v>
      </c>
      <c r="D1722" t="s">
        <v>878</v>
      </c>
      <c r="E1722" s="107">
        <v>40745</v>
      </c>
      <c r="F1722" s="9">
        <v>23</v>
      </c>
      <c r="G1722" s="9">
        <v>32.736763000000003</v>
      </c>
      <c r="H1722" s="9">
        <v>228.57142899999999</v>
      </c>
      <c r="I1722" s="9">
        <v>97.209416000000004</v>
      </c>
      <c r="J1722" s="9">
        <v>2</v>
      </c>
      <c r="K1722" s="9">
        <v>18</v>
      </c>
      <c r="L1722" s="9">
        <v>23</v>
      </c>
      <c r="M1722" s="9">
        <v>28.284271</v>
      </c>
      <c r="N1722" s="9">
        <v>32.736763000000003</v>
      </c>
      <c r="O1722" s="9">
        <v>200</v>
      </c>
      <c r="P1722" s="9">
        <v>228.57142899999999</v>
      </c>
      <c r="Q1722" s="9">
        <v>97.209416000000004</v>
      </c>
      <c r="R1722" s="9">
        <v>102.030509</v>
      </c>
      <c r="S1722" s="9" t="s">
        <v>1510</v>
      </c>
      <c r="T1722" s="9">
        <v>8581.312801</v>
      </c>
      <c r="U1722" s="9">
        <v>1381912.843145</v>
      </c>
      <c r="V1722" t="s">
        <v>935</v>
      </c>
    </row>
    <row r="1723" spans="1:22" x14ac:dyDescent="0.25">
      <c r="A1723" s="70" t="e">
        <f>VLOOKUP(B1723,'Lake Assessments'!$D$2:$E$52,2,0)</f>
        <v>#N/A</v>
      </c>
      <c r="B1723">
        <v>1015900</v>
      </c>
      <c r="C1723" t="s">
        <v>2027</v>
      </c>
      <c r="D1723" t="s">
        <v>878</v>
      </c>
      <c r="E1723" s="107">
        <v>41477</v>
      </c>
      <c r="F1723" s="9">
        <v>31</v>
      </c>
      <c r="G1723" s="9">
        <v>33.226981000000002</v>
      </c>
      <c r="H1723" s="9">
        <v>181.81818200000001</v>
      </c>
      <c r="I1723" s="9">
        <v>64.490003999999999</v>
      </c>
      <c r="J1723" s="9">
        <v>3</v>
      </c>
      <c r="K1723" s="9">
        <v>31</v>
      </c>
      <c r="L1723" s="9">
        <v>35</v>
      </c>
      <c r="M1723" s="9">
        <v>33.226981000000002</v>
      </c>
      <c r="N1723" s="9">
        <v>34.989609000000002</v>
      </c>
      <c r="O1723" s="9">
        <v>181.81818200000001</v>
      </c>
      <c r="P1723" s="9">
        <v>218.18181799999999</v>
      </c>
      <c r="Q1723" s="9">
        <v>64.490003999999999</v>
      </c>
      <c r="R1723" s="9">
        <v>73.215885</v>
      </c>
      <c r="S1723" s="9" t="s">
        <v>1510</v>
      </c>
      <c r="T1723" s="9">
        <v>23685.648487999999</v>
      </c>
      <c r="U1723" s="9">
        <v>8105671.4445890002</v>
      </c>
      <c r="V1723" t="s">
        <v>935</v>
      </c>
    </row>
    <row r="1724" spans="1:22" x14ac:dyDescent="0.25">
      <c r="A1724" s="70" t="e">
        <f>VLOOKUP(B1724,'Lake Assessments'!$D$2:$E$52,2,0)</f>
        <v>#N/A</v>
      </c>
      <c r="B1724">
        <v>1012300</v>
      </c>
      <c r="C1724" t="s">
        <v>2028</v>
      </c>
      <c r="D1724" t="s">
        <v>878</v>
      </c>
      <c r="E1724" s="107">
        <v>41449</v>
      </c>
      <c r="F1724" s="9">
        <v>22</v>
      </c>
      <c r="G1724" s="9">
        <v>27.289691999999999</v>
      </c>
      <c r="H1724" s="9">
        <v>100</v>
      </c>
      <c r="I1724" s="9">
        <v>35.097484000000001</v>
      </c>
      <c r="J1724" s="9">
        <v>2</v>
      </c>
      <c r="K1724" s="9">
        <v>22</v>
      </c>
      <c r="L1724" s="9">
        <v>28</v>
      </c>
      <c r="M1724" s="9">
        <v>27.289691999999999</v>
      </c>
      <c r="N1724" s="9">
        <v>30.804105</v>
      </c>
      <c r="O1724" s="9">
        <v>100</v>
      </c>
      <c r="P1724" s="9">
        <v>154.545455</v>
      </c>
      <c r="Q1724" s="9">
        <v>35.097484000000001</v>
      </c>
      <c r="R1724" s="9">
        <v>57.163798999999997</v>
      </c>
      <c r="S1724" s="9" t="s">
        <v>1510</v>
      </c>
      <c r="T1724" s="9">
        <v>12872.722513999999</v>
      </c>
      <c r="U1724" s="9">
        <v>2096817.691264</v>
      </c>
      <c r="V1724" t="s">
        <v>935</v>
      </c>
    </row>
    <row r="1725" spans="1:22" x14ac:dyDescent="0.25">
      <c r="A1725" s="70" t="e">
        <f>VLOOKUP(B1725,'Lake Assessments'!$D$2:$E$52,2,0)</f>
        <v>#N/A</v>
      </c>
      <c r="B1725">
        <v>1016500</v>
      </c>
      <c r="C1725" t="s">
        <v>2029</v>
      </c>
      <c r="D1725" t="s">
        <v>878</v>
      </c>
      <c r="E1725" s="107">
        <v>35255</v>
      </c>
      <c r="F1725" s="9">
        <v>23</v>
      </c>
      <c r="G1725" s="9">
        <v>30.026076</v>
      </c>
      <c r="H1725" s="9">
        <v>109.090909</v>
      </c>
      <c r="I1725" s="9">
        <v>53.194262999999999</v>
      </c>
      <c r="J1725" s="9">
        <v>1</v>
      </c>
      <c r="K1725" s="9">
        <v>23</v>
      </c>
      <c r="L1725" s="9">
        <v>23</v>
      </c>
      <c r="M1725" s="9">
        <v>30.026076</v>
      </c>
      <c r="N1725" s="9">
        <v>30.026076</v>
      </c>
      <c r="O1725" s="9">
        <v>109.090909</v>
      </c>
      <c r="P1725" s="9">
        <v>109.090909</v>
      </c>
      <c r="Q1725" s="9">
        <v>53.194262999999999</v>
      </c>
      <c r="R1725" s="9">
        <v>53.194262999999999</v>
      </c>
      <c r="S1725" s="9" t="s">
        <v>1510</v>
      </c>
      <c r="T1725" s="9">
        <v>1665.2431409999999</v>
      </c>
      <c r="U1725" s="9">
        <v>90516.521865999995</v>
      </c>
      <c r="V1725" t="s">
        <v>935</v>
      </c>
    </row>
    <row r="1726" spans="1:22" x14ac:dyDescent="0.25">
      <c r="A1726" s="70" t="e">
        <f>VLOOKUP(B1726,'Lake Assessments'!$D$2:$E$52,2,0)</f>
        <v>#N/A</v>
      </c>
      <c r="B1726">
        <v>1012500</v>
      </c>
      <c r="C1726" t="s">
        <v>2030</v>
      </c>
      <c r="D1726" t="s">
        <v>878</v>
      </c>
      <c r="E1726" s="107">
        <v>38516</v>
      </c>
      <c r="F1726" s="9">
        <v>19</v>
      </c>
      <c r="G1726" s="9">
        <v>27.071057</v>
      </c>
      <c r="H1726" s="9">
        <v>72.727272999999997</v>
      </c>
      <c r="I1726" s="9">
        <v>34.015132000000001</v>
      </c>
      <c r="J1726" s="9">
        <v>2</v>
      </c>
      <c r="K1726" s="9">
        <v>19</v>
      </c>
      <c r="L1726" s="9">
        <v>30</v>
      </c>
      <c r="M1726" s="9">
        <v>27.071057</v>
      </c>
      <c r="N1726" s="9">
        <v>35.967115</v>
      </c>
      <c r="O1726" s="9">
        <v>72.727272999999997</v>
      </c>
      <c r="P1726" s="9">
        <v>172.727273</v>
      </c>
      <c r="Q1726" s="9">
        <v>34.015132000000001</v>
      </c>
      <c r="R1726" s="9">
        <v>83.505686999999995</v>
      </c>
      <c r="S1726" s="9" t="s">
        <v>1510</v>
      </c>
      <c r="T1726" s="9">
        <v>9069.2634300000009</v>
      </c>
      <c r="U1726" s="9">
        <v>1753272.366108</v>
      </c>
      <c r="V1726" t="s">
        <v>935</v>
      </c>
    </row>
    <row r="1727" spans="1:22" x14ac:dyDescent="0.25">
      <c r="A1727" s="70" t="e">
        <f>VLOOKUP(B1727,'Lake Assessments'!$D$2:$E$52,2,0)</f>
        <v>#N/A</v>
      </c>
      <c r="B1727">
        <v>1015400</v>
      </c>
      <c r="C1727" t="s">
        <v>1112</v>
      </c>
      <c r="D1727" t="s">
        <v>878</v>
      </c>
      <c r="E1727" s="107">
        <v>35244</v>
      </c>
      <c r="F1727" s="9">
        <v>21</v>
      </c>
      <c r="G1727" s="9">
        <v>27.059017999999998</v>
      </c>
      <c r="H1727" s="9">
        <v>90.909091000000004</v>
      </c>
      <c r="I1727" s="9">
        <v>38.056215999999999</v>
      </c>
      <c r="J1727" s="9">
        <v>1</v>
      </c>
      <c r="K1727" s="9">
        <v>21</v>
      </c>
      <c r="L1727" s="9">
        <v>21</v>
      </c>
      <c r="M1727" s="9">
        <v>27.059017999999998</v>
      </c>
      <c r="N1727" s="9">
        <v>27.059017999999998</v>
      </c>
      <c r="O1727" s="9">
        <v>90.909091000000004</v>
      </c>
      <c r="P1727" s="9">
        <v>90.909091000000004</v>
      </c>
      <c r="Q1727" s="9">
        <v>38.056215999999999</v>
      </c>
      <c r="R1727" s="9">
        <v>38.056215999999999</v>
      </c>
      <c r="S1727" s="9" t="s">
        <v>1510</v>
      </c>
      <c r="T1727" s="9">
        <v>2200.426962</v>
      </c>
      <c r="U1727" s="9">
        <v>219637.09771500001</v>
      </c>
      <c r="V1727" t="s">
        <v>935</v>
      </c>
    </row>
    <row r="1728" spans="1:22" x14ac:dyDescent="0.25">
      <c r="A1728" s="70" t="e">
        <f>VLOOKUP(B1728,'Lake Assessments'!$D$2:$E$52,2,0)</f>
        <v>#N/A</v>
      </c>
      <c r="B1728">
        <v>18004800</v>
      </c>
      <c r="C1728" t="s">
        <v>2031</v>
      </c>
      <c r="D1728" t="s">
        <v>878</v>
      </c>
      <c r="E1728" s="107">
        <v>40374</v>
      </c>
      <c r="F1728" s="9">
        <v>34</v>
      </c>
      <c r="G1728" s="9">
        <v>43.560640999999997</v>
      </c>
      <c r="H1728" s="9">
        <v>209.09090900000001</v>
      </c>
      <c r="I1728" s="9">
        <v>115.646736</v>
      </c>
      <c r="J1728" s="9">
        <v>3</v>
      </c>
      <c r="K1728" s="9">
        <v>32</v>
      </c>
      <c r="L1728" s="9">
        <v>34</v>
      </c>
      <c r="M1728" s="9">
        <v>38.360543</v>
      </c>
      <c r="N1728" s="9">
        <v>43.560640999999997</v>
      </c>
      <c r="O1728" s="9">
        <v>190.90909099999999</v>
      </c>
      <c r="P1728" s="9">
        <v>209.09090900000001</v>
      </c>
      <c r="Q1728" s="9">
        <v>95.717055999999999</v>
      </c>
      <c r="R1728" s="9">
        <v>115.646736</v>
      </c>
      <c r="S1728" s="9" t="s">
        <v>1510</v>
      </c>
      <c r="T1728" s="9">
        <v>5025.044073</v>
      </c>
      <c r="U1728" s="9">
        <v>760800.98854399996</v>
      </c>
      <c r="V1728" t="s">
        <v>935</v>
      </c>
    </row>
    <row r="1729" spans="1:22" x14ac:dyDescent="0.25">
      <c r="A1729" s="70" t="e">
        <f>VLOOKUP(B1729,'Lake Assessments'!$D$2:$E$52,2,0)</f>
        <v>#N/A</v>
      </c>
      <c r="B1729">
        <v>1007300</v>
      </c>
      <c r="C1729" t="s">
        <v>1019</v>
      </c>
      <c r="D1729" t="s">
        <v>878</v>
      </c>
      <c r="E1729" s="107">
        <v>36021</v>
      </c>
      <c r="F1729" s="9">
        <v>26</v>
      </c>
      <c r="G1729" s="9">
        <v>35.889252999999997</v>
      </c>
      <c r="H1729" s="9">
        <v>136.36363600000001</v>
      </c>
      <c r="I1729" s="9">
        <v>83.108431999999993</v>
      </c>
      <c r="J1729" s="9">
        <v>1</v>
      </c>
      <c r="K1729" s="9">
        <v>26</v>
      </c>
      <c r="L1729" s="9">
        <v>26</v>
      </c>
      <c r="M1729" s="9">
        <v>35.889252999999997</v>
      </c>
      <c r="N1729" s="9">
        <v>35.889252999999997</v>
      </c>
      <c r="O1729" s="9">
        <v>136.36363600000001</v>
      </c>
      <c r="P1729" s="9">
        <v>136.36363600000001</v>
      </c>
      <c r="Q1729" s="9">
        <v>83.108431999999993</v>
      </c>
      <c r="R1729" s="9">
        <v>83.108431999999993</v>
      </c>
      <c r="S1729" s="9" t="s">
        <v>1510</v>
      </c>
      <c r="T1729" s="9">
        <v>2297.5868399999999</v>
      </c>
      <c r="U1729" s="9">
        <v>230594.47945899999</v>
      </c>
      <c r="V1729" t="s">
        <v>935</v>
      </c>
    </row>
    <row r="1730" spans="1:22" x14ac:dyDescent="0.25">
      <c r="A1730" s="70" t="e">
        <f>VLOOKUP(B1730,'Lake Assessments'!$D$2:$E$52,2,0)</f>
        <v>#N/A</v>
      </c>
      <c r="B1730">
        <v>1012200</v>
      </c>
      <c r="C1730" t="s">
        <v>2032</v>
      </c>
      <c r="D1730" t="s">
        <v>878</v>
      </c>
      <c r="E1730" s="107">
        <v>35265</v>
      </c>
      <c r="F1730" s="9">
        <v>18</v>
      </c>
      <c r="G1730" s="9">
        <v>26.634354999999999</v>
      </c>
      <c r="H1730" s="9">
        <v>63.636364</v>
      </c>
      <c r="I1730" s="9">
        <v>35.889567999999997</v>
      </c>
      <c r="J1730" s="9">
        <v>1</v>
      </c>
      <c r="K1730" s="9">
        <v>18</v>
      </c>
      <c r="L1730" s="9">
        <v>18</v>
      </c>
      <c r="M1730" s="9">
        <v>26.634354999999999</v>
      </c>
      <c r="N1730" s="9">
        <v>26.634354999999999</v>
      </c>
      <c r="O1730" s="9">
        <v>63.636364</v>
      </c>
      <c r="P1730" s="9">
        <v>63.636364</v>
      </c>
      <c r="Q1730" s="9">
        <v>35.889567999999997</v>
      </c>
      <c r="R1730" s="9">
        <v>35.889567999999997</v>
      </c>
      <c r="S1730" s="9" t="s">
        <v>1510</v>
      </c>
      <c r="T1730" s="9">
        <v>1266.6916799999999</v>
      </c>
      <c r="U1730" s="9">
        <v>102984.67447699999</v>
      </c>
      <c r="V1730" t="s">
        <v>935</v>
      </c>
    </row>
    <row r="1731" spans="1:22" x14ac:dyDescent="0.25">
      <c r="A1731" s="70" t="e">
        <f>VLOOKUP(B1731,'Lake Assessments'!$D$2:$E$52,2,0)</f>
        <v>#N/A</v>
      </c>
      <c r="B1731">
        <v>1037200</v>
      </c>
      <c r="C1731" t="s">
        <v>879</v>
      </c>
      <c r="D1731" t="s">
        <v>878</v>
      </c>
      <c r="E1731" s="107">
        <v>35269</v>
      </c>
      <c r="F1731" s="9">
        <v>20</v>
      </c>
      <c r="G1731" s="9">
        <v>23.031500000000001</v>
      </c>
      <c r="H1731" s="9">
        <v>233.33333300000001</v>
      </c>
      <c r="I1731" s="9">
        <v>64.510715000000005</v>
      </c>
      <c r="J1731" s="9">
        <v>1</v>
      </c>
      <c r="K1731" s="9">
        <v>20</v>
      </c>
      <c r="L1731" s="9">
        <v>20</v>
      </c>
      <c r="M1731" s="9">
        <v>23.031500000000001</v>
      </c>
      <c r="N1731" s="9">
        <v>23.031500000000001</v>
      </c>
      <c r="O1731" s="9">
        <v>233.33333300000001</v>
      </c>
      <c r="P1731" s="9">
        <v>233.33333300000001</v>
      </c>
      <c r="Q1731" s="9">
        <v>64.510715000000005</v>
      </c>
      <c r="R1731" s="9">
        <v>64.510715000000005</v>
      </c>
      <c r="S1731" s="9" t="s">
        <v>1510</v>
      </c>
      <c r="T1731" s="9">
        <v>2574.3157580000002</v>
      </c>
      <c r="U1731" s="9">
        <v>76554.860251000006</v>
      </c>
      <c r="V1731" t="s">
        <v>935</v>
      </c>
    </row>
    <row r="1732" spans="1:22" x14ac:dyDescent="0.25">
      <c r="A1732" s="70" t="e">
        <f>VLOOKUP(B1732,'Lake Assessments'!$D$2:$E$52,2,0)</f>
        <v>#N/A</v>
      </c>
      <c r="B1732">
        <v>1011700</v>
      </c>
      <c r="C1732" t="s">
        <v>2033</v>
      </c>
      <c r="D1732" t="s">
        <v>878</v>
      </c>
      <c r="E1732" s="107">
        <v>41898</v>
      </c>
      <c r="F1732" s="9">
        <v>44</v>
      </c>
      <c r="G1732" s="9">
        <v>46.131236000000001</v>
      </c>
      <c r="H1732" s="9">
        <v>300</v>
      </c>
      <c r="I1732" s="9">
        <v>128.372454</v>
      </c>
      <c r="J1732" s="9">
        <v>3</v>
      </c>
      <c r="K1732" s="9">
        <v>25</v>
      </c>
      <c r="L1732" s="9">
        <v>44</v>
      </c>
      <c r="M1732" s="9">
        <v>30.8</v>
      </c>
      <c r="N1732" s="9">
        <v>46.131236000000001</v>
      </c>
      <c r="O1732" s="9">
        <v>127.272727</v>
      </c>
      <c r="P1732" s="9">
        <v>300</v>
      </c>
      <c r="Q1732" s="9">
        <v>52.475248000000001</v>
      </c>
      <c r="R1732" s="9">
        <v>128.372454</v>
      </c>
      <c r="S1732" s="9" t="s">
        <v>1510</v>
      </c>
      <c r="T1732" s="9">
        <v>8520.8521380000002</v>
      </c>
      <c r="U1732" s="9">
        <v>1692255.1910059999</v>
      </c>
      <c r="V1732" t="s">
        <v>935</v>
      </c>
    </row>
    <row r="1733" spans="1:22" x14ac:dyDescent="0.25">
      <c r="A1733" s="70" t="e">
        <f>VLOOKUP(B1733,'Lake Assessments'!$D$2:$E$52,2,0)</f>
        <v>#N/A</v>
      </c>
      <c r="B1733">
        <v>18016200</v>
      </c>
      <c r="C1733" t="s">
        <v>2034</v>
      </c>
      <c r="D1733" t="s">
        <v>878</v>
      </c>
      <c r="E1733" s="107">
        <v>40394</v>
      </c>
      <c r="F1733" s="9">
        <v>18</v>
      </c>
      <c r="G1733" s="9">
        <v>26.398652999999999</v>
      </c>
      <c r="H1733" s="9">
        <v>157.14285699999999</v>
      </c>
      <c r="I1733" s="9">
        <v>59.028030999999999</v>
      </c>
      <c r="J1733" s="9">
        <v>1</v>
      </c>
      <c r="K1733" s="9">
        <v>18</v>
      </c>
      <c r="L1733" s="9">
        <v>18</v>
      </c>
      <c r="M1733" s="9">
        <v>26.398652999999999</v>
      </c>
      <c r="N1733" s="9">
        <v>26.398652999999999</v>
      </c>
      <c r="O1733" s="9">
        <v>157.14285699999999</v>
      </c>
      <c r="P1733" s="9">
        <v>157.14285699999999</v>
      </c>
      <c r="Q1733" s="9">
        <v>59.028030999999999</v>
      </c>
      <c r="R1733" s="9">
        <v>59.028030999999999</v>
      </c>
      <c r="S1733" s="9" t="s">
        <v>1510</v>
      </c>
      <c r="T1733" s="9">
        <v>2330.0818979999999</v>
      </c>
      <c r="U1733" s="9">
        <v>313761.19863900001</v>
      </c>
      <c r="V1733" t="s">
        <v>935</v>
      </c>
    </row>
    <row r="1734" spans="1:22" x14ac:dyDescent="0.25">
      <c r="A1734" s="70" t="e">
        <f>VLOOKUP(B1734,'Lake Assessments'!$D$2:$E$52,2,0)</f>
        <v>#N/A</v>
      </c>
      <c r="B1734">
        <v>1006900</v>
      </c>
      <c r="C1734" t="s">
        <v>1849</v>
      </c>
      <c r="D1734" t="s">
        <v>878</v>
      </c>
      <c r="E1734" s="107">
        <v>41085</v>
      </c>
      <c r="F1734" s="9">
        <v>24</v>
      </c>
      <c r="G1734" s="9">
        <v>30.414497999999998</v>
      </c>
      <c r="H1734" s="9">
        <v>118.18181800000001</v>
      </c>
      <c r="I1734" s="9">
        <v>50.56682</v>
      </c>
      <c r="J1734" s="9">
        <v>2</v>
      </c>
      <c r="K1734" s="9">
        <v>24</v>
      </c>
      <c r="L1734" s="9">
        <v>28</v>
      </c>
      <c r="M1734" s="9">
        <v>30.237158000000001</v>
      </c>
      <c r="N1734" s="9">
        <v>30.414497999999998</v>
      </c>
      <c r="O1734" s="9">
        <v>118.18181800000001</v>
      </c>
      <c r="P1734" s="9">
        <v>154.545455</v>
      </c>
      <c r="Q1734" s="9">
        <v>50.56682</v>
      </c>
      <c r="R1734" s="9">
        <v>54.271213000000003</v>
      </c>
      <c r="S1734" s="9" t="s">
        <v>1510</v>
      </c>
      <c r="T1734" s="9">
        <v>8242.7286879999992</v>
      </c>
      <c r="U1734" s="9">
        <v>1507202.54183</v>
      </c>
      <c r="V1734" t="s">
        <v>935</v>
      </c>
    </row>
    <row r="1735" spans="1:22" x14ac:dyDescent="0.25">
      <c r="A1735" s="70" t="e">
        <f>VLOOKUP(B1735,'Lake Assessments'!$D$2:$E$52,2,0)</f>
        <v>#N/A</v>
      </c>
      <c r="B1735">
        <v>48002800</v>
      </c>
      <c r="C1735" t="s">
        <v>879</v>
      </c>
      <c r="D1735" t="s">
        <v>878</v>
      </c>
      <c r="E1735" s="107">
        <v>35682</v>
      </c>
      <c r="F1735" s="9">
        <v>14</v>
      </c>
      <c r="G1735" s="9">
        <v>20.579115999999999</v>
      </c>
      <c r="H1735" s="9">
        <v>133.33333300000001</v>
      </c>
      <c r="I1735" s="9">
        <v>46.993682999999997</v>
      </c>
      <c r="J1735" s="9">
        <v>1</v>
      </c>
      <c r="K1735" s="9">
        <v>14</v>
      </c>
      <c r="L1735" s="9">
        <v>14</v>
      </c>
      <c r="M1735" s="9">
        <v>20.579115999999999</v>
      </c>
      <c r="N1735" s="9">
        <v>20.579115999999999</v>
      </c>
      <c r="O1735" s="9">
        <v>133.33333300000001</v>
      </c>
      <c r="P1735" s="9">
        <v>133.33333300000001</v>
      </c>
      <c r="Q1735" s="9">
        <v>46.993682999999997</v>
      </c>
      <c r="R1735" s="9">
        <v>46.993682999999997</v>
      </c>
      <c r="S1735" s="9" t="s">
        <v>1510</v>
      </c>
      <c r="T1735" s="9">
        <v>1175.9030230000001</v>
      </c>
      <c r="U1735" s="9">
        <v>94046.251000000004</v>
      </c>
      <c r="V1735" t="s">
        <v>935</v>
      </c>
    </row>
    <row r="1736" spans="1:22" x14ac:dyDescent="0.25">
      <c r="A1736" s="70" t="e">
        <f>VLOOKUP(B1736,'Lake Assessments'!$D$2:$E$52,2,0)</f>
        <v>#N/A</v>
      </c>
      <c r="B1736">
        <v>1014600</v>
      </c>
      <c r="C1736" t="s">
        <v>2035</v>
      </c>
      <c r="D1736" t="s">
        <v>878</v>
      </c>
      <c r="E1736" s="107">
        <v>39671</v>
      </c>
      <c r="F1736" s="9">
        <v>37</v>
      </c>
      <c r="G1736" s="9">
        <v>36.332175999999997</v>
      </c>
      <c r="H1736" s="9">
        <v>236.36363600000001</v>
      </c>
      <c r="I1736" s="9">
        <v>79.862257999999997</v>
      </c>
      <c r="J1736" s="9">
        <v>2</v>
      </c>
      <c r="K1736" s="9">
        <v>35</v>
      </c>
      <c r="L1736" s="9">
        <v>37</v>
      </c>
      <c r="M1736" s="9">
        <v>33.637138999999998</v>
      </c>
      <c r="N1736" s="9">
        <v>36.332175999999997</v>
      </c>
      <c r="O1736" s="9">
        <v>218.18181799999999</v>
      </c>
      <c r="P1736" s="9">
        <v>236.36363600000001</v>
      </c>
      <c r="Q1736" s="9">
        <v>71.618058000000005</v>
      </c>
      <c r="R1736" s="9">
        <v>79.862257999999997</v>
      </c>
      <c r="S1736" s="9" t="s">
        <v>1510</v>
      </c>
      <c r="T1736" s="9">
        <v>14399.533836000001</v>
      </c>
      <c r="U1736" s="9">
        <v>2546468.7342059999</v>
      </c>
      <c r="V1736" t="s">
        <v>935</v>
      </c>
    </row>
    <row r="1737" spans="1:22" x14ac:dyDescent="0.25">
      <c r="A1737" s="70" t="e">
        <f>VLOOKUP(B1737,'Lake Assessments'!$D$2:$E$52,2,0)</f>
        <v>#N/A</v>
      </c>
      <c r="B1737">
        <v>1016900</v>
      </c>
      <c r="C1737" t="s">
        <v>1141</v>
      </c>
      <c r="D1737" t="s">
        <v>878</v>
      </c>
      <c r="E1737" s="107">
        <v>37090</v>
      </c>
      <c r="F1737" s="9">
        <v>28</v>
      </c>
      <c r="G1737" s="9">
        <v>33.071891000000001</v>
      </c>
      <c r="H1737" s="9">
        <v>154.545455</v>
      </c>
      <c r="I1737" s="9">
        <v>63.722234999999998</v>
      </c>
      <c r="J1737" s="9">
        <v>2</v>
      </c>
      <c r="K1737" s="9">
        <v>23</v>
      </c>
      <c r="L1737" s="9">
        <v>28</v>
      </c>
      <c r="M1737" s="9">
        <v>28.149446000000001</v>
      </c>
      <c r="N1737" s="9">
        <v>33.071891000000001</v>
      </c>
      <c r="O1737" s="9">
        <v>109.090909</v>
      </c>
      <c r="P1737" s="9">
        <v>154.545455</v>
      </c>
      <c r="Q1737" s="9">
        <v>43.619622</v>
      </c>
      <c r="R1737" s="9">
        <v>63.722234999999998</v>
      </c>
      <c r="S1737" s="9" t="s">
        <v>1510</v>
      </c>
      <c r="T1737" s="9">
        <v>3445.9762799999999</v>
      </c>
      <c r="U1737" s="9">
        <v>216731.634261</v>
      </c>
      <c r="V1737" t="s">
        <v>935</v>
      </c>
    </row>
    <row r="1738" spans="1:22" x14ac:dyDescent="0.25">
      <c r="A1738" s="70" t="e">
        <f>VLOOKUP(B1738,'Lake Assessments'!$D$2:$E$52,2,0)</f>
        <v>#N/A</v>
      </c>
      <c r="B1738">
        <v>1008800</v>
      </c>
      <c r="C1738" t="s">
        <v>1111</v>
      </c>
      <c r="D1738" t="s">
        <v>878</v>
      </c>
      <c r="E1738" s="107">
        <v>35264</v>
      </c>
      <c r="F1738" s="9">
        <v>35</v>
      </c>
      <c r="G1738" s="9">
        <v>37.355817999999999</v>
      </c>
      <c r="H1738" s="9">
        <v>483.33333299999998</v>
      </c>
      <c r="I1738" s="9">
        <v>166.82727199999999</v>
      </c>
      <c r="J1738" s="9">
        <v>1</v>
      </c>
      <c r="K1738" s="9">
        <v>35</v>
      </c>
      <c r="L1738" s="9">
        <v>35</v>
      </c>
      <c r="M1738" s="9">
        <v>37.355817999999999</v>
      </c>
      <c r="N1738" s="9">
        <v>37.355817999999999</v>
      </c>
      <c r="O1738" s="9">
        <v>483.33333299999998</v>
      </c>
      <c r="P1738" s="9">
        <v>483.33333299999998</v>
      </c>
      <c r="Q1738" s="9">
        <v>166.82727199999999</v>
      </c>
      <c r="R1738" s="9">
        <v>166.82727199999999</v>
      </c>
      <c r="S1738" s="9" t="s">
        <v>1510</v>
      </c>
      <c r="T1738" s="9">
        <v>1659.6428490000001</v>
      </c>
      <c r="U1738" s="9">
        <v>178354.22761199999</v>
      </c>
      <c r="V1738" t="s">
        <v>935</v>
      </c>
    </row>
    <row r="1739" spans="1:22" x14ac:dyDescent="0.25">
      <c r="A1739" s="70" t="e">
        <f>VLOOKUP(B1739,'Lake Assessments'!$D$2:$E$52,2,0)</f>
        <v>#N/A</v>
      </c>
      <c r="B1739">
        <v>18016400</v>
      </c>
      <c r="C1739" t="s">
        <v>1666</v>
      </c>
      <c r="D1739" t="s">
        <v>878</v>
      </c>
      <c r="E1739" s="107">
        <v>36038</v>
      </c>
      <c r="F1739" s="9">
        <v>23</v>
      </c>
      <c r="G1739" s="9">
        <v>26.481331000000001</v>
      </c>
      <c r="H1739" s="9">
        <v>283.33333299999998</v>
      </c>
      <c r="I1739" s="9">
        <v>89.152360999999999</v>
      </c>
      <c r="J1739" s="9">
        <v>1</v>
      </c>
      <c r="K1739" s="9">
        <v>23</v>
      </c>
      <c r="L1739" s="9">
        <v>23</v>
      </c>
      <c r="M1739" s="9">
        <v>26.481331000000001</v>
      </c>
      <c r="N1739" s="9">
        <v>26.481331000000001</v>
      </c>
      <c r="O1739" s="9">
        <v>283.33333299999998</v>
      </c>
      <c r="P1739" s="9">
        <v>283.33333299999998</v>
      </c>
      <c r="Q1739" s="9">
        <v>89.152360999999999</v>
      </c>
      <c r="R1739" s="9">
        <v>89.152360999999999</v>
      </c>
      <c r="S1739" s="9" t="s">
        <v>1510</v>
      </c>
      <c r="T1739" s="9">
        <v>6539.2106880000001</v>
      </c>
      <c r="U1739" s="9">
        <v>1289222.0046600001</v>
      </c>
      <c r="V1739" t="s">
        <v>935</v>
      </c>
    </row>
    <row r="1740" spans="1:22" x14ac:dyDescent="0.25">
      <c r="A1740" s="70" t="e">
        <f>VLOOKUP(B1740,'Lake Assessments'!$D$2:$E$52,2,0)</f>
        <v>#N/A</v>
      </c>
      <c r="B1740">
        <v>1010400</v>
      </c>
      <c r="C1740" t="s">
        <v>1067</v>
      </c>
      <c r="D1740" t="s">
        <v>878</v>
      </c>
      <c r="E1740" s="107">
        <v>41078</v>
      </c>
      <c r="F1740" s="9">
        <v>18</v>
      </c>
      <c r="G1740" s="9">
        <v>23.805928000000002</v>
      </c>
      <c r="H1740" s="9">
        <v>63.636364</v>
      </c>
      <c r="I1740" s="9">
        <v>17.851130000000001</v>
      </c>
      <c r="J1740" s="9">
        <v>2</v>
      </c>
      <c r="K1740" s="9">
        <v>18</v>
      </c>
      <c r="L1740" s="9">
        <v>22</v>
      </c>
      <c r="M1740" s="9">
        <v>21.746473000000002</v>
      </c>
      <c r="N1740" s="9">
        <v>23.805928000000002</v>
      </c>
      <c r="O1740" s="9">
        <v>63.636364</v>
      </c>
      <c r="P1740" s="9">
        <v>100</v>
      </c>
      <c r="Q1740" s="9">
        <v>10.951392999999999</v>
      </c>
      <c r="R1740" s="9">
        <v>17.851130000000001</v>
      </c>
      <c r="S1740" s="9" t="s">
        <v>1510</v>
      </c>
      <c r="T1740" s="9">
        <v>4675.7198340000004</v>
      </c>
      <c r="U1740" s="9">
        <v>604041.14021999994</v>
      </c>
      <c r="V1740" t="s">
        <v>935</v>
      </c>
    </row>
    <row r="1741" spans="1:22" x14ac:dyDescent="0.25">
      <c r="A1741" s="70" t="e">
        <f>VLOOKUP(B1741,'Lake Assessments'!$D$2:$E$52,2,0)</f>
        <v>#N/A</v>
      </c>
      <c r="B1741">
        <v>1009100</v>
      </c>
      <c r="C1741" t="s">
        <v>1961</v>
      </c>
      <c r="D1741" t="s">
        <v>878</v>
      </c>
      <c r="E1741" s="107">
        <v>41813</v>
      </c>
      <c r="F1741" s="9">
        <v>26</v>
      </c>
      <c r="G1741" s="9">
        <v>33.339742999999999</v>
      </c>
      <c r="H1741" s="9">
        <v>136.36363600000001</v>
      </c>
      <c r="I1741" s="9">
        <v>65.048232999999996</v>
      </c>
      <c r="J1741" s="9">
        <v>3</v>
      </c>
      <c r="K1741" s="9">
        <v>26</v>
      </c>
      <c r="L1741" s="9">
        <v>32</v>
      </c>
      <c r="M1741" s="9">
        <v>32.947510999999999</v>
      </c>
      <c r="N1741" s="9">
        <v>37.476658999999998</v>
      </c>
      <c r="O1741" s="9">
        <v>136.36363600000001</v>
      </c>
      <c r="P1741" s="9">
        <v>190.90909099999999</v>
      </c>
      <c r="Q1741" s="9">
        <v>63.106489000000003</v>
      </c>
      <c r="R1741" s="9">
        <v>91.207446000000004</v>
      </c>
      <c r="S1741" s="9" t="s">
        <v>1510</v>
      </c>
      <c r="T1741" s="9">
        <v>7431.1432009999999</v>
      </c>
      <c r="U1741" s="9">
        <v>856347.15107999998</v>
      </c>
      <c r="V1741" t="s">
        <v>935</v>
      </c>
    </row>
    <row r="1742" spans="1:22" x14ac:dyDescent="0.25">
      <c r="A1742" s="70" t="e">
        <f>VLOOKUP(B1742,'Lake Assessments'!$D$2:$E$52,2,0)</f>
        <v>#N/A</v>
      </c>
      <c r="B1742">
        <v>1020400</v>
      </c>
      <c r="C1742" t="s">
        <v>953</v>
      </c>
      <c r="D1742" t="s">
        <v>878</v>
      </c>
      <c r="E1742" s="107">
        <v>41505</v>
      </c>
      <c r="F1742" s="9">
        <v>23</v>
      </c>
      <c r="G1742" s="9">
        <v>30.860133000000001</v>
      </c>
      <c r="H1742" s="9">
        <v>109.090909</v>
      </c>
      <c r="I1742" s="9">
        <v>52.772936999999999</v>
      </c>
      <c r="J1742" s="9">
        <v>4</v>
      </c>
      <c r="K1742" s="9">
        <v>23</v>
      </c>
      <c r="L1742" s="9">
        <v>35</v>
      </c>
      <c r="M1742" s="9">
        <v>26.4</v>
      </c>
      <c r="N1742" s="9">
        <v>37.524849000000003</v>
      </c>
      <c r="O1742" s="9">
        <v>109.090909</v>
      </c>
      <c r="P1742" s="9">
        <v>218.18181799999999</v>
      </c>
      <c r="Q1742" s="9">
        <v>34.693877999999998</v>
      </c>
      <c r="R1742" s="9">
        <v>85.766578999999993</v>
      </c>
      <c r="S1742" s="9" t="s">
        <v>1510</v>
      </c>
      <c r="T1742" s="9">
        <v>7914.5655800000004</v>
      </c>
      <c r="U1742" s="9">
        <v>2966902.1007590001</v>
      </c>
      <c r="V1742" t="s">
        <v>935</v>
      </c>
    </row>
    <row r="1743" spans="1:22" x14ac:dyDescent="0.25">
      <c r="A1743" s="70" t="e">
        <f>VLOOKUP(B1743,'Lake Assessments'!$D$2:$E$52,2,0)</f>
        <v>#N/A</v>
      </c>
      <c r="B1743">
        <v>1008900</v>
      </c>
      <c r="C1743" t="s">
        <v>615</v>
      </c>
      <c r="D1743" t="s">
        <v>878</v>
      </c>
      <c r="E1743" s="107">
        <v>41841</v>
      </c>
      <c r="F1743" s="9">
        <v>23</v>
      </c>
      <c r="G1743" s="9">
        <v>30.860133000000001</v>
      </c>
      <c r="H1743" s="9">
        <v>109.090909</v>
      </c>
      <c r="I1743" s="9">
        <v>52.772936999999999</v>
      </c>
      <c r="J1743" s="9">
        <v>4</v>
      </c>
      <c r="K1743" s="9">
        <v>23</v>
      </c>
      <c r="L1743" s="9">
        <v>33</v>
      </c>
      <c r="M1743" s="9">
        <v>30.860133000000001</v>
      </c>
      <c r="N1743" s="9">
        <v>36.38223</v>
      </c>
      <c r="O1743" s="9">
        <v>109.090909</v>
      </c>
      <c r="P1743" s="9">
        <v>200</v>
      </c>
      <c r="Q1743" s="9">
        <v>52.772936999999999</v>
      </c>
      <c r="R1743" s="9">
        <v>83.992070999999996</v>
      </c>
      <c r="S1743" s="9" t="s">
        <v>1510</v>
      </c>
      <c r="T1743" s="9">
        <v>8867.6232650000002</v>
      </c>
      <c r="U1743" s="9">
        <v>1750608.5675280001</v>
      </c>
      <c r="V1743" t="s">
        <v>935</v>
      </c>
    </row>
    <row r="1744" spans="1:22" x14ac:dyDescent="0.25">
      <c r="A1744" s="70" t="e">
        <f>VLOOKUP(B1744,'Lake Assessments'!$D$2:$E$52,2,0)</f>
        <v>#N/A</v>
      </c>
      <c r="B1744">
        <v>1020900</v>
      </c>
      <c r="C1744" t="s">
        <v>258</v>
      </c>
      <c r="D1744" t="s">
        <v>878</v>
      </c>
      <c r="E1744" s="107">
        <v>41862</v>
      </c>
      <c r="F1744" s="9">
        <v>31</v>
      </c>
      <c r="G1744" s="9">
        <v>35.382244</v>
      </c>
      <c r="H1744" s="9">
        <v>181.81818200000001</v>
      </c>
      <c r="I1744" s="9">
        <v>75.159626000000003</v>
      </c>
      <c r="J1744" s="9">
        <v>3</v>
      </c>
      <c r="K1744" s="9">
        <v>27</v>
      </c>
      <c r="L1744" s="9">
        <v>43</v>
      </c>
      <c r="M1744" s="9">
        <v>29.252414000000002</v>
      </c>
      <c r="N1744" s="9">
        <v>40.717117999999999</v>
      </c>
      <c r="O1744" s="9">
        <v>145.454545</v>
      </c>
      <c r="P1744" s="9">
        <v>290.90909099999999</v>
      </c>
      <c r="Q1744" s="9">
        <v>49.247008000000001</v>
      </c>
      <c r="R1744" s="9">
        <v>101.569892</v>
      </c>
      <c r="S1744" s="9" t="s">
        <v>1510</v>
      </c>
      <c r="T1744" s="9">
        <v>44576.530684999998</v>
      </c>
      <c r="U1744" s="9">
        <v>7062904.4402639996</v>
      </c>
      <c r="V1744" t="s">
        <v>935</v>
      </c>
    </row>
    <row r="1745" spans="1:22" x14ac:dyDescent="0.25">
      <c r="A1745" s="70" t="e">
        <f>VLOOKUP(B1745,'Lake Assessments'!$D$2:$E$52,2,0)</f>
        <v>#N/A</v>
      </c>
      <c r="B1745">
        <v>1006600</v>
      </c>
      <c r="C1745" t="s">
        <v>2036</v>
      </c>
      <c r="D1745" t="s">
        <v>878</v>
      </c>
      <c r="E1745" s="107">
        <v>34926</v>
      </c>
      <c r="F1745" s="9">
        <v>19</v>
      </c>
      <c r="G1745" s="9">
        <v>23.629821</v>
      </c>
      <c r="H1745" s="9">
        <v>216.66666699999999</v>
      </c>
      <c r="I1745" s="9">
        <v>68.784433000000007</v>
      </c>
      <c r="J1745" s="9">
        <v>1</v>
      </c>
      <c r="K1745" s="9">
        <v>19</v>
      </c>
      <c r="L1745" s="9">
        <v>19</v>
      </c>
      <c r="M1745" s="9">
        <v>23.629821</v>
      </c>
      <c r="N1745" s="9">
        <v>23.629821</v>
      </c>
      <c r="O1745" s="9">
        <v>216.66666699999999</v>
      </c>
      <c r="P1745" s="9">
        <v>216.66666699999999</v>
      </c>
      <c r="Q1745" s="9">
        <v>68.784433000000007</v>
      </c>
      <c r="R1745" s="9">
        <v>68.784433000000007</v>
      </c>
      <c r="S1745" s="9" t="s">
        <v>1510</v>
      </c>
      <c r="T1745" s="9">
        <v>1844.21777</v>
      </c>
      <c r="U1745" s="9">
        <v>204295.77682299999</v>
      </c>
      <c r="V1745" t="s">
        <v>935</v>
      </c>
    </row>
    <row r="1746" spans="1:22" x14ac:dyDescent="0.25">
      <c r="A1746" s="70" t="e">
        <f>VLOOKUP(B1746,'Lake Assessments'!$D$2:$E$52,2,0)</f>
        <v>#N/A</v>
      </c>
      <c r="B1746">
        <v>58019800</v>
      </c>
      <c r="C1746" t="s">
        <v>879</v>
      </c>
      <c r="D1746" t="s">
        <v>878</v>
      </c>
      <c r="E1746" s="107">
        <v>35984</v>
      </c>
      <c r="F1746" s="9">
        <v>22</v>
      </c>
      <c r="G1746" s="9">
        <v>31.340505</v>
      </c>
      <c r="H1746" s="9">
        <v>266.66666700000002</v>
      </c>
      <c r="I1746" s="9">
        <v>123.86075200000001</v>
      </c>
      <c r="J1746" s="9">
        <v>1</v>
      </c>
      <c r="K1746" s="9">
        <v>22</v>
      </c>
      <c r="L1746" s="9">
        <v>22</v>
      </c>
      <c r="M1746" s="9">
        <v>31.340505</v>
      </c>
      <c r="N1746" s="9">
        <v>31.340505</v>
      </c>
      <c r="O1746" s="9">
        <v>266.66666700000002</v>
      </c>
      <c r="P1746" s="9">
        <v>266.66666700000002</v>
      </c>
      <c r="Q1746" s="9">
        <v>123.86075200000001</v>
      </c>
      <c r="R1746" s="9">
        <v>123.86075200000001</v>
      </c>
      <c r="S1746" s="9" t="s">
        <v>1510</v>
      </c>
      <c r="T1746" s="9">
        <v>2197.7260110000002</v>
      </c>
      <c r="U1746" s="9">
        <v>81424.379470999993</v>
      </c>
      <c r="V1746" t="s">
        <v>935</v>
      </c>
    </row>
    <row r="1747" spans="1:22" x14ac:dyDescent="0.25">
      <c r="A1747" s="70" t="e">
        <f>VLOOKUP(B1747,'Lake Assessments'!$D$2:$E$52,2,0)</f>
        <v>#N/A</v>
      </c>
      <c r="B1747">
        <v>1025400</v>
      </c>
      <c r="C1747" t="s">
        <v>1498</v>
      </c>
      <c r="D1747" t="s">
        <v>878</v>
      </c>
      <c r="E1747" s="107">
        <v>35270</v>
      </c>
      <c r="F1747" s="9">
        <v>20</v>
      </c>
      <c r="G1747" s="9">
        <v>27.950849999999999</v>
      </c>
      <c r="H1747" s="9">
        <v>233.33333300000001</v>
      </c>
      <c r="I1747" s="9">
        <v>99.648927</v>
      </c>
      <c r="J1747" s="9">
        <v>1</v>
      </c>
      <c r="K1747" s="9">
        <v>20</v>
      </c>
      <c r="L1747" s="9">
        <v>20</v>
      </c>
      <c r="M1747" s="9">
        <v>27.950849999999999</v>
      </c>
      <c r="N1747" s="9">
        <v>27.950849999999999</v>
      </c>
      <c r="O1747" s="9">
        <v>233.33333300000001</v>
      </c>
      <c r="P1747" s="9">
        <v>233.33333300000001</v>
      </c>
      <c r="Q1747" s="9">
        <v>99.648927</v>
      </c>
      <c r="R1747" s="9">
        <v>99.648927</v>
      </c>
      <c r="S1747" s="9" t="s">
        <v>1510</v>
      </c>
      <c r="T1747" s="9">
        <v>701.55006800000001</v>
      </c>
      <c r="U1747" s="9">
        <v>27532.063606</v>
      </c>
      <c r="V1747" t="s">
        <v>935</v>
      </c>
    </row>
    <row r="1748" spans="1:22" x14ac:dyDescent="0.25">
      <c r="A1748" s="70" t="e">
        <f>VLOOKUP(B1748,'Lake Assessments'!$D$2:$E$52,2,0)</f>
        <v>#N/A</v>
      </c>
      <c r="B1748">
        <v>58013500</v>
      </c>
      <c r="C1748" t="s">
        <v>1219</v>
      </c>
      <c r="D1748" t="s">
        <v>878</v>
      </c>
      <c r="E1748" s="107">
        <v>36031</v>
      </c>
      <c r="F1748" s="9">
        <v>20</v>
      </c>
      <c r="G1748" s="9">
        <v>29.739704</v>
      </c>
      <c r="H1748" s="9">
        <v>81.818181999999993</v>
      </c>
      <c r="I1748" s="9">
        <v>51.733184000000001</v>
      </c>
      <c r="J1748" s="9">
        <v>1</v>
      </c>
      <c r="K1748" s="9">
        <v>20</v>
      </c>
      <c r="L1748" s="9">
        <v>20</v>
      </c>
      <c r="M1748" s="9">
        <v>29.739704</v>
      </c>
      <c r="N1748" s="9">
        <v>29.739704</v>
      </c>
      <c r="O1748" s="9">
        <v>81.818181999999993</v>
      </c>
      <c r="P1748" s="9">
        <v>81.818181999999993</v>
      </c>
      <c r="Q1748" s="9">
        <v>51.733184000000001</v>
      </c>
      <c r="R1748" s="9">
        <v>51.733184000000001</v>
      </c>
      <c r="S1748" s="9" t="s">
        <v>1510</v>
      </c>
      <c r="T1748" s="9">
        <v>4794.8846830000002</v>
      </c>
      <c r="U1748" s="9">
        <v>334718.41668299999</v>
      </c>
      <c r="V1748" t="s">
        <v>935</v>
      </c>
    </row>
    <row r="1749" spans="1:22" x14ac:dyDescent="0.25">
      <c r="A1749" s="70" t="e">
        <f>VLOOKUP(B1749,'Lake Assessments'!$D$2:$E$52,2,0)</f>
        <v>#N/A</v>
      </c>
      <c r="B1749">
        <v>33000100</v>
      </c>
      <c r="C1749" t="s">
        <v>2037</v>
      </c>
      <c r="D1749" t="s">
        <v>878</v>
      </c>
      <c r="E1749" s="107">
        <v>37809</v>
      </c>
      <c r="F1749" s="9">
        <v>15</v>
      </c>
      <c r="G1749" s="9">
        <v>23.2379</v>
      </c>
      <c r="H1749" s="9">
        <v>114.285714</v>
      </c>
      <c r="I1749" s="9">
        <v>39.987349999999999</v>
      </c>
      <c r="J1749" s="9">
        <v>3</v>
      </c>
      <c r="K1749" s="9">
        <v>15</v>
      </c>
      <c r="L1749" s="9">
        <v>28</v>
      </c>
      <c r="M1749" s="9">
        <v>23.2379</v>
      </c>
      <c r="N1749" s="9">
        <v>33.638838</v>
      </c>
      <c r="O1749" s="9">
        <v>114.285714</v>
      </c>
      <c r="P1749" s="9">
        <v>366.66666700000002</v>
      </c>
      <c r="Q1749" s="9">
        <v>39.987349999999999</v>
      </c>
      <c r="R1749" s="9">
        <v>140.27741499999999</v>
      </c>
      <c r="S1749" s="9" t="s">
        <v>1510</v>
      </c>
      <c r="T1749" s="9">
        <v>5203.257807</v>
      </c>
      <c r="U1749" s="9">
        <v>1272873.8483750001</v>
      </c>
      <c r="V1749" t="s">
        <v>935</v>
      </c>
    </row>
    <row r="1750" spans="1:22" x14ac:dyDescent="0.25">
      <c r="A1750" s="70" t="e">
        <f>VLOOKUP(B1750,'Lake Assessments'!$D$2:$E$52,2,0)</f>
        <v>#N/A</v>
      </c>
      <c r="B1750">
        <v>9007000</v>
      </c>
      <c r="C1750" t="s">
        <v>2038</v>
      </c>
      <c r="D1750" t="s">
        <v>878</v>
      </c>
      <c r="E1750" s="107">
        <v>35676</v>
      </c>
      <c r="F1750" s="9">
        <v>22</v>
      </c>
      <c r="G1750" s="9">
        <v>30.914103999999998</v>
      </c>
      <c r="H1750" s="9">
        <v>266.66666700000002</v>
      </c>
      <c r="I1750" s="9">
        <v>120.815028</v>
      </c>
      <c r="J1750" s="9">
        <v>1</v>
      </c>
      <c r="K1750" s="9">
        <v>22</v>
      </c>
      <c r="L1750" s="9">
        <v>22</v>
      </c>
      <c r="M1750" s="9">
        <v>30.914103999999998</v>
      </c>
      <c r="N1750" s="9">
        <v>30.914103999999998</v>
      </c>
      <c r="O1750" s="9">
        <v>266.66666700000002</v>
      </c>
      <c r="P1750" s="9">
        <v>266.66666700000002</v>
      </c>
      <c r="Q1750" s="9">
        <v>120.815028</v>
      </c>
      <c r="R1750" s="9">
        <v>120.815028</v>
      </c>
      <c r="S1750" s="9" t="s">
        <v>1510</v>
      </c>
      <c r="T1750" s="9">
        <v>2332.6149479999999</v>
      </c>
      <c r="U1750" s="9">
        <v>261378.53667900001</v>
      </c>
      <c r="V1750" t="s">
        <v>935</v>
      </c>
    </row>
    <row r="1751" spans="1:22" x14ac:dyDescent="0.25">
      <c r="A1751" s="70" t="e">
        <f>VLOOKUP(B1751,'Lake Assessments'!$D$2:$E$52,2,0)</f>
        <v>#N/A</v>
      </c>
      <c r="B1751">
        <v>33000800</v>
      </c>
      <c r="C1751" t="s">
        <v>2039</v>
      </c>
      <c r="D1751" t="s">
        <v>878</v>
      </c>
      <c r="E1751" s="107">
        <v>35655</v>
      </c>
      <c r="F1751" s="9">
        <v>16</v>
      </c>
      <c r="G1751" s="9">
        <v>24</v>
      </c>
      <c r="H1751" s="9">
        <v>166.66666699999999</v>
      </c>
      <c r="I1751" s="9">
        <v>71.428571000000005</v>
      </c>
      <c r="J1751" s="9">
        <v>1</v>
      </c>
      <c r="K1751" s="9">
        <v>16</v>
      </c>
      <c r="L1751" s="9">
        <v>16</v>
      </c>
      <c r="M1751" s="9">
        <v>24</v>
      </c>
      <c r="N1751" s="9">
        <v>24</v>
      </c>
      <c r="O1751" s="9">
        <v>166.66666699999999</v>
      </c>
      <c r="P1751" s="9">
        <v>166.66666699999999</v>
      </c>
      <c r="Q1751" s="9">
        <v>71.428571000000005</v>
      </c>
      <c r="R1751" s="9">
        <v>71.428571000000005</v>
      </c>
      <c r="S1751" s="9" t="s">
        <v>1510</v>
      </c>
      <c r="T1751" s="9">
        <v>1404.181075</v>
      </c>
      <c r="U1751" s="9">
        <v>133928.25893499999</v>
      </c>
      <c r="V1751" t="s">
        <v>935</v>
      </c>
    </row>
    <row r="1752" spans="1:22" x14ac:dyDescent="0.25">
      <c r="A1752" s="70" t="e">
        <f>VLOOKUP(B1752,'Lake Assessments'!$D$2:$E$52,2,0)</f>
        <v>#N/A</v>
      </c>
      <c r="B1752">
        <v>58013600</v>
      </c>
      <c r="C1752" t="s">
        <v>2040</v>
      </c>
      <c r="D1752" t="s">
        <v>878</v>
      </c>
      <c r="E1752" s="107">
        <v>35985</v>
      </c>
      <c r="F1752" s="9">
        <v>11</v>
      </c>
      <c r="G1752" s="9">
        <v>20.502770999999999</v>
      </c>
      <c r="H1752" s="9">
        <v>83.333332999999996</v>
      </c>
      <c r="I1752" s="9">
        <v>46.448366999999998</v>
      </c>
      <c r="J1752" s="9">
        <v>1</v>
      </c>
      <c r="K1752" s="9">
        <v>11</v>
      </c>
      <c r="L1752" s="9">
        <v>11</v>
      </c>
      <c r="M1752" s="9">
        <v>20.502770999999999</v>
      </c>
      <c r="N1752" s="9">
        <v>20.502770999999999</v>
      </c>
      <c r="O1752" s="9">
        <v>83.333332999999996</v>
      </c>
      <c r="P1752" s="9">
        <v>83.333332999999996</v>
      </c>
      <c r="Q1752" s="9">
        <v>46.448366999999998</v>
      </c>
      <c r="R1752" s="9">
        <v>46.448366999999998</v>
      </c>
      <c r="S1752" s="9" t="s">
        <v>1510</v>
      </c>
      <c r="T1752" s="9">
        <v>3096.8665839999999</v>
      </c>
      <c r="U1752" s="9">
        <v>469923.506406</v>
      </c>
      <c r="V1752" t="s">
        <v>935</v>
      </c>
    </row>
    <row r="1753" spans="1:22" x14ac:dyDescent="0.25">
      <c r="A1753" s="70" t="e">
        <f>VLOOKUP(B1753,'Lake Assessments'!$D$2:$E$52,2,0)</f>
        <v>#N/A</v>
      </c>
      <c r="B1753">
        <v>58012900</v>
      </c>
      <c r="C1753" t="s">
        <v>2006</v>
      </c>
      <c r="D1753" t="s">
        <v>878</v>
      </c>
      <c r="E1753" s="107">
        <v>37095</v>
      </c>
      <c r="F1753" s="9">
        <v>25</v>
      </c>
      <c r="G1753" s="9">
        <v>32.200000000000003</v>
      </c>
      <c r="H1753" s="9">
        <v>127.272727</v>
      </c>
      <c r="I1753" s="9">
        <v>59.405940999999999</v>
      </c>
      <c r="J1753" s="9">
        <v>2</v>
      </c>
      <c r="K1753" s="9">
        <v>25</v>
      </c>
      <c r="L1753" s="9">
        <v>27</v>
      </c>
      <c r="M1753" s="9">
        <v>32.200000000000003</v>
      </c>
      <c r="N1753" s="9">
        <v>33.486316000000002</v>
      </c>
      <c r="O1753" s="9">
        <v>127.272727</v>
      </c>
      <c r="P1753" s="9">
        <v>145.454545</v>
      </c>
      <c r="Q1753" s="9">
        <v>59.405940999999999</v>
      </c>
      <c r="R1753" s="9">
        <v>70.848549000000006</v>
      </c>
      <c r="S1753" s="9" t="s">
        <v>1510</v>
      </c>
      <c r="T1753" s="9">
        <v>3091.5556000000001</v>
      </c>
      <c r="U1753" s="9">
        <v>328182.829172</v>
      </c>
      <c r="V1753" t="s">
        <v>935</v>
      </c>
    </row>
    <row r="1754" spans="1:22" x14ac:dyDescent="0.25">
      <c r="A1754" s="70" t="e">
        <f>VLOOKUP(B1754,'Lake Assessments'!$D$2:$E$52,2,0)</f>
        <v>#N/A</v>
      </c>
      <c r="B1754">
        <v>58012700</v>
      </c>
      <c r="C1754" t="s">
        <v>2041</v>
      </c>
      <c r="D1754" t="s">
        <v>878</v>
      </c>
      <c r="E1754" s="107">
        <v>35597</v>
      </c>
      <c r="F1754" s="9">
        <v>12</v>
      </c>
      <c r="G1754" s="9">
        <v>22.516660000000002</v>
      </c>
      <c r="H1754" s="9">
        <v>9.0909089999999999</v>
      </c>
      <c r="I1754" s="9">
        <v>11.468616000000001</v>
      </c>
      <c r="J1754" s="9">
        <v>1</v>
      </c>
      <c r="K1754" s="9">
        <v>12</v>
      </c>
      <c r="L1754" s="9">
        <v>12</v>
      </c>
      <c r="M1754" s="9">
        <v>22.516660000000002</v>
      </c>
      <c r="N1754" s="9">
        <v>22.516660000000002</v>
      </c>
      <c r="O1754" s="9">
        <v>9.0909089999999999</v>
      </c>
      <c r="P1754" s="9">
        <v>9.0909089999999999</v>
      </c>
      <c r="Q1754" s="9">
        <v>11.468616000000001</v>
      </c>
      <c r="R1754" s="9">
        <v>11.468616000000001</v>
      </c>
      <c r="S1754" s="9" t="s">
        <v>1510</v>
      </c>
      <c r="T1754" s="9">
        <v>1048.0738679999999</v>
      </c>
      <c r="U1754" s="9">
        <v>78516.289860000004</v>
      </c>
      <c r="V1754" t="s">
        <v>935</v>
      </c>
    </row>
    <row r="1755" spans="1:22" x14ac:dyDescent="0.25">
      <c r="A1755" s="70" t="e">
        <f>VLOOKUP(B1755,'Lake Assessments'!$D$2:$E$52,2,0)</f>
        <v>#N/A</v>
      </c>
      <c r="B1755">
        <v>9007400</v>
      </c>
      <c r="C1755" t="s">
        <v>2042</v>
      </c>
      <c r="D1755" t="s">
        <v>878</v>
      </c>
      <c r="E1755" s="107">
        <v>35662</v>
      </c>
      <c r="F1755" s="9">
        <v>24</v>
      </c>
      <c r="G1755" s="9">
        <v>29.189753</v>
      </c>
      <c r="H1755" s="9">
        <v>118.18181800000001</v>
      </c>
      <c r="I1755" s="9">
        <v>48.927309999999999</v>
      </c>
      <c r="J1755" s="9">
        <v>1</v>
      </c>
      <c r="K1755" s="9">
        <v>24</v>
      </c>
      <c r="L1755" s="9">
        <v>24</v>
      </c>
      <c r="M1755" s="9">
        <v>29.189753</v>
      </c>
      <c r="N1755" s="9">
        <v>29.189753</v>
      </c>
      <c r="O1755" s="9">
        <v>118.18181800000001</v>
      </c>
      <c r="P1755" s="9">
        <v>118.18181800000001</v>
      </c>
      <c r="Q1755" s="9">
        <v>48.927309999999999</v>
      </c>
      <c r="R1755" s="9">
        <v>48.927309999999999</v>
      </c>
      <c r="S1755" s="9" t="s">
        <v>1510</v>
      </c>
      <c r="T1755" s="9">
        <v>1554.327481</v>
      </c>
      <c r="U1755" s="9">
        <v>89340.724849999999</v>
      </c>
      <c r="V1755" t="s">
        <v>935</v>
      </c>
    </row>
    <row r="1756" spans="1:22" x14ac:dyDescent="0.25">
      <c r="A1756" s="70" t="e">
        <f>VLOOKUP(B1756,'Lake Assessments'!$D$2:$E$52,2,0)</f>
        <v>#N/A</v>
      </c>
      <c r="B1756">
        <v>1006800</v>
      </c>
      <c r="C1756" t="s">
        <v>2043</v>
      </c>
      <c r="D1756" t="s">
        <v>878</v>
      </c>
      <c r="E1756" s="107">
        <v>34943</v>
      </c>
      <c r="F1756" s="9">
        <v>21</v>
      </c>
      <c r="G1756" s="9">
        <v>25.967929000000002</v>
      </c>
      <c r="H1756" s="9">
        <v>250</v>
      </c>
      <c r="I1756" s="9">
        <v>85.485207000000003</v>
      </c>
      <c r="J1756" s="9">
        <v>1</v>
      </c>
      <c r="K1756" s="9">
        <v>21</v>
      </c>
      <c r="L1756" s="9">
        <v>21</v>
      </c>
      <c r="M1756" s="9">
        <v>25.967929000000002</v>
      </c>
      <c r="N1756" s="9">
        <v>25.967929000000002</v>
      </c>
      <c r="O1756" s="9">
        <v>250</v>
      </c>
      <c r="P1756" s="9">
        <v>250</v>
      </c>
      <c r="Q1756" s="9">
        <v>85.485207000000003</v>
      </c>
      <c r="R1756" s="9">
        <v>85.485207000000003</v>
      </c>
      <c r="S1756" s="9" t="s">
        <v>1510</v>
      </c>
      <c r="T1756" s="9">
        <v>3371.0974980000001</v>
      </c>
      <c r="U1756" s="9">
        <v>354751.15670799999</v>
      </c>
      <c r="V1756" t="s">
        <v>935</v>
      </c>
    </row>
    <row r="1757" spans="1:22" x14ac:dyDescent="0.25">
      <c r="A1757" s="70" t="e">
        <f>VLOOKUP(B1757,'Lake Assessments'!$D$2:$E$52,2,0)</f>
        <v>#N/A</v>
      </c>
      <c r="B1757">
        <v>33004700</v>
      </c>
      <c r="C1757" t="s">
        <v>879</v>
      </c>
      <c r="D1757" t="s">
        <v>878</v>
      </c>
      <c r="E1757" s="107">
        <v>35667</v>
      </c>
      <c r="F1757" s="9">
        <v>18</v>
      </c>
      <c r="G1757" s="9">
        <v>29.462783000000002</v>
      </c>
      <c r="H1757" s="9">
        <v>200</v>
      </c>
      <c r="I1757" s="9">
        <v>110.448447</v>
      </c>
      <c r="J1757" s="9">
        <v>1</v>
      </c>
      <c r="K1757" s="9">
        <v>18</v>
      </c>
      <c r="L1757" s="9">
        <v>18</v>
      </c>
      <c r="M1757" s="9">
        <v>29.462783000000002</v>
      </c>
      <c r="N1757" s="9">
        <v>29.462783000000002</v>
      </c>
      <c r="O1757" s="9">
        <v>200</v>
      </c>
      <c r="P1757" s="9">
        <v>200</v>
      </c>
      <c r="Q1757" s="9">
        <v>110.448447</v>
      </c>
      <c r="R1757" s="9">
        <v>110.448447</v>
      </c>
      <c r="S1757" s="9" t="s">
        <v>1510</v>
      </c>
      <c r="T1757" s="9">
        <v>757.52129400000001</v>
      </c>
      <c r="U1757" s="9">
        <v>16630.056304999998</v>
      </c>
      <c r="V1757" t="s">
        <v>935</v>
      </c>
    </row>
    <row r="1758" spans="1:22" x14ac:dyDescent="0.25">
      <c r="A1758" s="70" t="e">
        <f>VLOOKUP(B1758,'Lake Assessments'!$D$2:$E$52,2,0)</f>
        <v>#N/A</v>
      </c>
      <c r="B1758">
        <v>58012800</v>
      </c>
      <c r="C1758" t="s">
        <v>1019</v>
      </c>
      <c r="D1758" t="s">
        <v>878</v>
      </c>
      <c r="E1758" s="107">
        <v>36031</v>
      </c>
      <c r="F1758" s="9">
        <v>17</v>
      </c>
      <c r="G1758" s="9">
        <v>29.589345999999999</v>
      </c>
      <c r="H1758" s="9">
        <v>183.33333300000001</v>
      </c>
      <c r="I1758" s="9">
        <v>111.352473</v>
      </c>
      <c r="J1758" s="9">
        <v>2</v>
      </c>
      <c r="K1758" s="9">
        <v>12</v>
      </c>
      <c r="L1758" s="9">
        <v>17</v>
      </c>
      <c r="M1758" s="9">
        <v>25.114737000000002</v>
      </c>
      <c r="N1758" s="9">
        <v>29.589345999999999</v>
      </c>
      <c r="O1758" s="9">
        <v>71.428571000000005</v>
      </c>
      <c r="P1758" s="9">
        <v>183.33333300000001</v>
      </c>
      <c r="Q1758" s="9">
        <v>51.293595000000003</v>
      </c>
      <c r="R1758" s="9">
        <v>111.352473</v>
      </c>
      <c r="S1758" s="9" t="s">
        <v>1510</v>
      </c>
      <c r="T1758" s="9">
        <v>1431.8160809999999</v>
      </c>
      <c r="U1758" s="9">
        <v>133022.24303499999</v>
      </c>
      <c r="V1758" t="s">
        <v>935</v>
      </c>
    </row>
    <row r="1759" spans="1:22" x14ac:dyDescent="0.25">
      <c r="A1759" s="70" t="e">
        <f>VLOOKUP(B1759,'Lake Assessments'!$D$2:$E$52,2,0)</f>
        <v>#N/A</v>
      </c>
      <c r="B1759">
        <v>58012600</v>
      </c>
      <c r="C1759" t="s">
        <v>1773</v>
      </c>
      <c r="D1759" t="s">
        <v>878</v>
      </c>
      <c r="E1759" s="107">
        <v>35985</v>
      </c>
      <c r="F1759" s="9">
        <v>26</v>
      </c>
      <c r="G1759" s="9">
        <v>34.124208000000003</v>
      </c>
      <c r="H1759" s="9">
        <v>136.36363600000001</v>
      </c>
      <c r="I1759" s="9">
        <v>74.103099999999998</v>
      </c>
      <c r="J1759" s="9">
        <v>1</v>
      </c>
      <c r="K1759" s="9">
        <v>26</v>
      </c>
      <c r="L1759" s="9">
        <v>26</v>
      </c>
      <c r="M1759" s="9">
        <v>34.124208000000003</v>
      </c>
      <c r="N1759" s="9">
        <v>34.124208000000003</v>
      </c>
      <c r="O1759" s="9">
        <v>136.36363600000001</v>
      </c>
      <c r="P1759" s="9">
        <v>136.36363600000001</v>
      </c>
      <c r="Q1759" s="9">
        <v>74.103099999999998</v>
      </c>
      <c r="R1759" s="9">
        <v>74.103099999999998</v>
      </c>
      <c r="S1759" s="9" t="s">
        <v>1510</v>
      </c>
      <c r="T1759" s="9">
        <v>6447.9225829999996</v>
      </c>
      <c r="U1759" s="9">
        <v>401971.16582300002</v>
      </c>
      <c r="V1759" t="s">
        <v>935</v>
      </c>
    </row>
    <row r="1760" spans="1:22" x14ac:dyDescent="0.25">
      <c r="A1760" s="70" t="e">
        <f>VLOOKUP(B1760,'Lake Assessments'!$D$2:$E$52,2,0)</f>
        <v>#N/A</v>
      </c>
      <c r="B1760">
        <v>58013300</v>
      </c>
      <c r="C1760" t="s">
        <v>2044</v>
      </c>
      <c r="D1760" t="s">
        <v>878</v>
      </c>
      <c r="E1760" s="107">
        <v>35989</v>
      </c>
      <c r="F1760" s="9">
        <v>10</v>
      </c>
      <c r="G1760" s="9">
        <v>18.34121</v>
      </c>
      <c r="H1760" s="9">
        <v>66.666667000000004</v>
      </c>
      <c r="I1760" s="9">
        <v>31.008645999999999</v>
      </c>
      <c r="J1760" s="9">
        <v>1</v>
      </c>
      <c r="K1760" s="9">
        <v>10</v>
      </c>
      <c r="L1760" s="9">
        <v>10</v>
      </c>
      <c r="M1760" s="9">
        <v>18.34121</v>
      </c>
      <c r="N1760" s="9">
        <v>18.34121</v>
      </c>
      <c r="O1760" s="9">
        <v>66.666667000000004</v>
      </c>
      <c r="P1760" s="9">
        <v>66.666667000000004</v>
      </c>
      <c r="Q1760" s="9">
        <v>31.008645999999999</v>
      </c>
      <c r="R1760" s="9">
        <v>31.008645999999999</v>
      </c>
      <c r="S1760" s="9" t="s">
        <v>1510</v>
      </c>
      <c r="T1760" s="9">
        <v>661.27095799999995</v>
      </c>
      <c r="U1760" s="9">
        <v>27898.488960999999</v>
      </c>
      <c r="V1760" t="s">
        <v>935</v>
      </c>
    </row>
    <row r="1761" spans="1:22" x14ac:dyDescent="0.25">
      <c r="A1761" s="70" t="e">
        <f>VLOOKUP(B1761,'Lake Assessments'!$D$2:$E$52,2,0)</f>
        <v>#N/A</v>
      </c>
      <c r="B1761">
        <v>1002700</v>
      </c>
      <c r="C1761" t="s">
        <v>2045</v>
      </c>
      <c r="D1761" t="s">
        <v>878</v>
      </c>
      <c r="E1761" s="107">
        <v>34902</v>
      </c>
      <c r="F1761" s="9">
        <v>26</v>
      </c>
      <c r="G1761" s="9">
        <v>36.673717000000003</v>
      </c>
      <c r="H1761" s="9">
        <v>136.36363600000001</v>
      </c>
      <c r="I1761" s="9">
        <v>87.110802000000007</v>
      </c>
      <c r="J1761" s="9">
        <v>1</v>
      </c>
      <c r="K1761" s="9">
        <v>26</v>
      </c>
      <c r="L1761" s="9">
        <v>26</v>
      </c>
      <c r="M1761" s="9">
        <v>36.673717000000003</v>
      </c>
      <c r="N1761" s="9">
        <v>36.673717000000003</v>
      </c>
      <c r="O1761" s="9">
        <v>136.36363600000001</v>
      </c>
      <c r="P1761" s="9">
        <v>136.36363600000001</v>
      </c>
      <c r="Q1761" s="9">
        <v>87.110802000000007</v>
      </c>
      <c r="R1761" s="9">
        <v>87.110802000000007</v>
      </c>
      <c r="S1761" s="9" t="s">
        <v>1510</v>
      </c>
      <c r="T1761" s="9">
        <v>2864.7876289999999</v>
      </c>
      <c r="U1761" s="9">
        <v>357635.15729599999</v>
      </c>
      <c r="V1761" t="s">
        <v>935</v>
      </c>
    </row>
    <row r="1762" spans="1:22" x14ac:dyDescent="0.25">
      <c r="A1762" s="70" t="e">
        <f>VLOOKUP(B1762,'Lake Assessments'!$D$2:$E$52,2,0)</f>
        <v>#N/A</v>
      </c>
      <c r="B1762">
        <v>58013700</v>
      </c>
      <c r="C1762" t="s">
        <v>1019</v>
      </c>
      <c r="D1762" t="s">
        <v>878</v>
      </c>
      <c r="E1762" s="107">
        <v>38965</v>
      </c>
      <c r="F1762" s="9">
        <v>16</v>
      </c>
      <c r="G1762" s="9">
        <v>26.75</v>
      </c>
      <c r="H1762" s="9">
        <v>45.454545000000003</v>
      </c>
      <c r="I1762" s="9">
        <v>32.425742999999997</v>
      </c>
      <c r="J1762" s="9">
        <v>3</v>
      </c>
      <c r="K1762" s="9">
        <v>12</v>
      </c>
      <c r="L1762" s="9">
        <v>25</v>
      </c>
      <c r="M1762" s="9">
        <v>23.960035999999999</v>
      </c>
      <c r="N1762" s="9">
        <v>37</v>
      </c>
      <c r="O1762" s="9">
        <v>9.0909089999999999</v>
      </c>
      <c r="P1762" s="9">
        <v>127.272727</v>
      </c>
      <c r="Q1762" s="9">
        <v>18.614039999999999</v>
      </c>
      <c r="R1762" s="9">
        <v>88.775509999999997</v>
      </c>
      <c r="S1762" s="9" t="s">
        <v>1510</v>
      </c>
      <c r="T1762" s="9">
        <v>5172.351893</v>
      </c>
      <c r="U1762" s="9">
        <v>924645.17572900001</v>
      </c>
      <c r="V1762" t="s">
        <v>935</v>
      </c>
    </row>
    <row r="1763" spans="1:22" x14ac:dyDescent="0.25">
      <c r="A1763" s="70" t="e">
        <f>VLOOKUP(B1763,'Lake Assessments'!$D$2:$E$52,2,0)</f>
        <v>#N/A</v>
      </c>
      <c r="B1763">
        <v>9007100</v>
      </c>
      <c r="C1763" t="s">
        <v>2046</v>
      </c>
      <c r="D1763" t="s">
        <v>878</v>
      </c>
      <c r="E1763" s="107">
        <v>35676</v>
      </c>
      <c r="F1763" s="9">
        <v>18</v>
      </c>
      <c r="G1763" s="9">
        <v>26.634354999999999</v>
      </c>
      <c r="H1763" s="9">
        <v>200</v>
      </c>
      <c r="I1763" s="9">
        <v>90.245396</v>
      </c>
      <c r="J1763" s="9">
        <v>1</v>
      </c>
      <c r="K1763" s="9">
        <v>18</v>
      </c>
      <c r="L1763" s="9">
        <v>18</v>
      </c>
      <c r="M1763" s="9">
        <v>26.634354999999999</v>
      </c>
      <c r="N1763" s="9">
        <v>26.634354999999999</v>
      </c>
      <c r="O1763" s="9">
        <v>200</v>
      </c>
      <c r="P1763" s="9">
        <v>200</v>
      </c>
      <c r="Q1763" s="9">
        <v>90.245396</v>
      </c>
      <c r="R1763" s="9">
        <v>90.245396</v>
      </c>
      <c r="S1763" s="9" t="s">
        <v>1510</v>
      </c>
      <c r="T1763" s="9">
        <v>1608.0518629999999</v>
      </c>
      <c r="U1763" s="9">
        <v>132538.79174499999</v>
      </c>
      <c r="V1763" t="s">
        <v>935</v>
      </c>
    </row>
    <row r="1764" spans="1:22" x14ac:dyDescent="0.25">
      <c r="A1764" s="70" t="e">
        <f>VLOOKUP(B1764,'Lake Assessments'!$D$2:$E$52,2,0)</f>
        <v>#N/A</v>
      </c>
      <c r="B1764">
        <v>58012300</v>
      </c>
      <c r="C1764" t="s">
        <v>2047</v>
      </c>
      <c r="D1764" t="s">
        <v>878</v>
      </c>
      <c r="E1764" s="107">
        <v>35989</v>
      </c>
      <c r="F1764" s="9">
        <v>29</v>
      </c>
      <c r="G1764" s="9">
        <v>36.767676999999999</v>
      </c>
      <c r="H1764" s="9">
        <v>163.63636399999999</v>
      </c>
      <c r="I1764" s="9">
        <v>87.590188999999995</v>
      </c>
      <c r="J1764" s="9">
        <v>2</v>
      </c>
      <c r="K1764" s="9">
        <v>14</v>
      </c>
      <c r="L1764" s="9">
        <v>29</v>
      </c>
      <c r="M1764" s="9">
        <v>24.053512000000001</v>
      </c>
      <c r="N1764" s="9">
        <v>36.767676999999999</v>
      </c>
      <c r="O1764" s="9">
        <v>27.272727</v>
      </c>
      <c r="P1764" s="9">
        <v>163.63636399999999</v>
      </c>
      <c r="Q1764" s="9">
        <v>19.076791</v>
      </c>
      <c r="R1764" s="9">
        <v>87.590188999999995</v>
      </c>
      <c r="S1764" s="9" t="s">
        <v>1510</v>
      </c>
      <c r="T1764" s="9">
        <v>8065.2208639999999</v>
      </c>
      <c r="U1764" s="9">
        <v>2156628.0445900001</v>
      </c>
      <c r="V1764" t="s">
        <v>935</v>
      </c>
    </row>
    <row r="1765" spans="1:22" x14ac:dyDescent="0.25">
      <c r="A1765" s="70" t="e">
        <f>VLOOKUP(B1765,'Lake Assessments'!$D$2:$E$52,2,0)</f>
        <v>#N/A</v>
      </c>
      <c r="B1765">
        <v>33000300</v>
      </c>
      <c r="C1765" t="s">
        <v>2048</v>
      </c>
      <c r="D1765" t="s">
        <v>878</v>
      </c>
      <c r="E1765" s="107">
        <v>37061</v>
      </c>
      <c r="F1765" s="9">
        <v>10</v>
      </c>
      <c r="G1765" s="9">
        <v>20.238576999999999</v>
      </c>
      <c r="H1765" s="9">
        <v>-9.0909089999999999</v>
      </c>
      <c r="I1765" s="9">
        <v>0.19097500000000001</v>
      </c>
      <c r="J1765" s="9">
        <v>2</v>
      </c>
      <c r="K1765" s="9">
        <v>10</v>
      </c>
      <c r="L1765" s="9">
        <v>21</v>
      </c>
      <c r="M1765" s="9">
        <v>20.238576999999999</v>
      </c>
      <c r="N1765" s="9">
        <v>30.550505000000001</v>
      </c>
      <c r="O1765" s="9">
        <v>-9.0909089999999999</v>
      </c>
      <c r="P1765" s="9">
        <v>90.909091000000004</v>
      </c>
      <c r="Q1765" s="9">
        <v>0.19097500000000001</v>
      </c>
      <c r="R1765" s="9">
        <v>55.869922000000003</v>
      </c>
      <c r="S1765" s="9" t="s">
        <v>1510</v>
      </c>
      <c r="T1765" s="9">
        <v>2196.2593099999999</v>
      </c>
      <c r="U1765" s="9">
        <v>178036.71875100001</v>
      </c>
      <c r="V1765" t="s">
        <v>932</v>
      </c>
    </row>
    <row r="1766" spans="1:22" x14ac:dyDescent="0.25">
      <c r="A1766" s="70" t="e">
        <f>VLOOKUP(B1766,'Lake Assessments'!$D$2:$E$52,2,0)</f>
        <v>#N/A</v>
      </c>
      <c r="B1766">
        <v>33000500</v>
      </c>
      <c r="C1766" t="s">
        <v>2049</v>
      </c>
      <c r="D1766" t="s">
        <v>878</v>
      </c>
      <c r="E1766" s="107">
        <v>35664</v>
      </c>
      <c r="F1766" s="9">
        <v>19</v>
      </c>
      <c r="G1766" s="9">
        <v>31.429956000000001</v>
      </c>
      <c r="H1766" s="9">
        <v>216.66666699999999</v>
      </c>
      <c r="I1766" s="9">
        <v>124.49968200000001</v>
      </c>
      <c r="J1766" s="9">
        <v>1</v>
      </c>
      <c r="K1766" s="9">
        <v>19</v>
      </c>
      <c r="L1766" s="9">
        <v>19</v>
      </c>
      <c r="M1766" s="9">
        <v>31.429956000000001</v>
      </c>
      <c r="N1766" s="9">
        <v>31.429956000000001</v>
      </c>
      <c r="O1766" s="9">
        <v>216.66666699999999</v>
      </c>
      <c r="P1766" s="9">
        <v>216.66666699999999</v>
      </c>
      <c r="Q1766" s="9">
        <v>124.49968200000001</v>
      </c>
      <c r="R1766" s="9">
        <v>124.49968200000001</v>
      </c>
      <c r="S1766" s="9" t="s">
        <v>1510</v>
      </c>
      <c r="T1766" s="9">
        <v>2496.229711</v>
      </c>
      <c r="U1766" s="9">
        <v>239869.636768</v>
      </c>
      <c r="V1766" t="s">
        <v>935</v>
      </c>
    </row>
    <row r="1767" spans="1:22" x14ac:dyDescent="0.25">
      <c r="A1767" s="70" t="e">
        <f>VLOOKUP(B1767,'Lake Assessments'!$D$2:$E$52,2,0)</f>
        <v>#N/A</v>
      </c>
      <c r="B1767">
        <v>1000900</v>
      </c>
      <c r="C1767" t="s">
        <v>1635</v>
      </c>
      <c r="D1767" t="s">
        <v>878</v>
      </c>
      <c r="E1767" s="107">
        <v>34141</v>
      </c>
      <c r="F1767" s="9">
        <v>18</v>
      </c>
      <c r="G1767" s="9">
        <v>25.927249</v>
      </c>
      <c r="H1767" s="9">
        <v>63.636364</v>
      </c>
      <c r="I1767" s="9">
        <v>28.352716000000001</v>
      </c>
      <c r="J1767" s="9">
        <v>1</v>
      </c>
      <c r="K1767" s="9">
        <v>18</v>
      </c>
      <c r="L1767" s="9">
        <v>18</v>
      </c>
      <c r="M1767" s="9">
        <v>25.927249</v>
      </c>
      <c r="N1767" s="9">
        <v>25.927249</v>
      </c>
      <c r="O1767" s="9">
        <v>63.636364</v>
      </c>
      <c r="P1767" s="9">
        <v>63.636364</v>
      </c>
      <c r="Q1767" s="9">
        <v>28.352716000000001</v>
      </c>
      <c r="R1767" s="9">
        <v>28.352716000000001</v>
      </c>
      <c r="S1767" s="9" t="s">
        <v>1510</v>
      </c>
      <c r="T1767" s="9">
        <v>3993.6744210000002</v>
      </c>
      <c r="U1767" s="9">
        <v>314955.37010499998</v>
      </c>
      <c r="V1767" t="s">
        <v>935</v>
      </c>
    </row>
    <row r="1768" spans="1:22" x14ac:dyDescent="0.25">
      <c r="A1768" s="70" t="e">
        <f>VLOOKUP(B1768,'Lake Assessments'!$D$2:$E$52,2,0)</f>
        <v>#N/A</v>
      </c>
      <c r="B1768">
        <v>58013200</v>
      </c>
      <c r="C1768" t="s">
        <v>957</v>
      </c>
      <c r="D1768" t="s">
        <v>878</v>
      </c>
      <c r="E1768" s="107">
        <v>36038</v>
      </c>
      <c r="F1768" s="9">
        <v>8</v>
      </c>
      <c r="G1768" s="9">
        <v>19.091882999999999</v>
      </c>
      <c r="H1768" s="9">
        <v>-27.272727</v>
      </c>
      <c r="I1768" s="9">
        <v>-5.4857269999999998</v>
      </c>
      <c r="J1768" s="9">
        <v>2</v>
      </c>
      <c r="K1768" s="9">
        <v>8</v>
      </c>
      <c r="L1768" s="9">
        <v>13</v>
      </c>
      <c r="M1768" s="9">
        <v>19.091882999999999</v>
      </c>
      <c r="N1768" s="9">
        <v>22.188008</v>
      </c>
      <c r="O1768" s="9">
        <v>-27.272727</v>
      </c>
      <c r="P1768" s="9">
        <v>18.181818</v>
      </c>
      <c r="Q1768" s="9">
        <v>-5.4857269999999998</v>
      </c>
      <c r="R1768" s="9">
        <v>13.204122</v>
      </c>
      <c r="S1768" s="9" t="s">
        <v>1510</v>
      </c>
      <c r="T1768" s="9">
        <v>2691.5675999999999</v>
      </c>
      <c r="U1768" s="9">
        <v>309612.11485900002</v>
      </c>
      <c r="V1768" t="s">
        <v>932</v>
      </c>
    </row>
    <row r="1769" spans="1:22" x14ac:dyDescent="0.25">
      <c r="A1769" s="70" t="e">
        <f>VLOOKUP(B1769,'Lake Assessments'!$D$2:$E$52,2,0)</f>
        <v>#N/A</v>
      </c>
      <c r="B1769">
        <v>1007102</v>
      </c>
      <c r="C1769" t="s">
        <v>2050</v>
      </c>
      <c r="D1769" t="s">
        <v>878</v>
      </c>
      <c r="E1769" s="107">
        <v>34955</v>
      </c>
      <c r="F1769" s="9">
        <v>20</v>
      </c>
      <c r="G1769" s="9">
        <v>24.596748000000002</v>
      </c>
      <c r="H1769" s="9">
        <v>81.818181999999993</v>
      </c>
      <c r="I1769" s="9">
        <v>25.493611000000001</v>
      </c>
      <c r="J1769" s="9">
        <v>1</v>
      </c>
      <c r="K1769" s="9">
        <v>20</v>
      </c>
      <c r="L1769" s="9">
        <v>20</v>
      </c>
      <c r="M1769" s="9">
        <v>24.596748000000002</v>
      </c>
      <c r="N1769" s="9">
        <v>24.596748000000002</v>
      </c>
      <c r="O1769" s="9">
        <v>81.818181999999993</v>
      </c>
      <c r="P1769" s="9">
        <v>81.818181999999993</v>
      </c>
      <c r="Q1769" s="9">
        <v>25.493611000000001</v>
      </c>
      <c r="R1769" s="9">
        <v>25.493611000000001</v>
      </c>
      <c r="S1769" s="9" t="s">
        <v>1510</v>
      </c>
      <c r="T1769" s="9">
        <v>3872.4751780000001</v>
      </c>
      <c r="U1769" s="9">
        <v>240857.46782399999</v>
      </c>
      <c r="V1769" t="s">
        <v>935</v>
      </c>
    </row>
    <row r="1770" spans="1:22" x14ac:dyDescent="0.25">
      <c r="A1770" s="70" t="e">
        <f>VLOOKUP(B1770,'Lake Assessments'!$D$2:$E$52,2,0)</f>
        <v>#N/A</v>
      </c>
      <c r="B1770">
        <v>1002800</v>
      </c>
      <c r="C1770" t="s">
        <v>2051</v>
      </c>
      <c r="D1770" t="s">
        <v>878</v>
      </c>
      <c r="E1770" s="107">
        <v>34922</v>
      </c>
      <c r="F1770" s="9">
        <v>20</v>
      </c>
      <c r="G1770" s="9">
        <v>27.950849999999999</v>
      </c>
      <c r="H1770" s="9">
        <v>81.818181999999993</v>
      </c>
      <c r="I1770" s="9">
        <v>42.606375999999997</v>
      </c>
      <c r="J1770" s="9">
        <v>1</v>
      </c>
      <c r="K1770" s="9">
        <v>20</v>
      </c>
      <c r="L1770" s="9">
        <v>20</v>
      </c>
      <c r="M1770" s="9">
        <v>27.950849999999999</v>
      </c>
      <c r="N1770" s="9">
        <v>27.950849999999999</v>
      </c>
      <c r="O1770" s="9">
        <v>81.818181999999993</v>
      </c>
      <c r="P1770" s="9">
        <v>81.818181999999993</v>
      </c>
      <c r="Q1770" s="9">
        <v>42.606375999999997</v>
      </c>
      <c r="R1770" s="9">
        <v>42.606375999999997</v>
      </c>
      <c r="S1770" s="9" t="s">
        <v>1510</v>
      </c>
      <c r="T1770" s="9">
        <v>4492.6192259999998</v>
      </c>
      <c r="U1770" s="9">
        <v>271945.19768300001</v>
      </c>
      <c r="V1770" t="s">
        <v>935</v>
      </c>
    </row>
    <row r="1771" spans="1:22" x14ac:dyDescent="0.25">
      <c r="A1771" s="70" t="e">
        <f>VLOOKUP(B1771,'Lake Assessments'!$D$2:$E$52,2,0)</f>
        <v>#N/A</v>
      </c>
      <c r="B1771">
        <v>58013000</v>
      </c>
      <c r="C1771" t="s">
        <v>2052</v>
      </c>
      <c r="D1771" t="s">
        <v>878</v>
      </c>
      <c r="E1771" s="107">
        <v>40305</v>
      </c>
      <c r="F1771" s="9">
        <v>20</v>
      </c>
      <c r="G1771" s="9">
        <v>28.845276999999999</v>
      </c>
      <c r="H1771" s="9">
        <v>81.818181999999993</v>
      </c>
      <c r="I1771" s="9">
        <v>42.798400999999998</v>
      </c>
      <c r="J1771" s="9">
        <v>4</v>
      </c>
      <c r="K1771" s="9">
        <v>18</v>
      </c>
      <c r="L1771" s="9">
        <v>26</v>
      </c>
      <c r="M1771" s="9">
        <v>25.691545999999999</v>
      </c>
      <c r="N1771" s="9">
        <v>32.555278000000001</v>
      </c>
      <c r="O1771" s="9">
        <v>63.636364</v>
      </c>
      <c r="P1771" s="9">
        <v>136.36363600000001</v>
      </c>
      <c r="Q1771" s="9">
        <v>31.079318000000001</v>
      </c>
      <c r="R1771" s="9">
        <v>61.164745000000003</v>
      </c>
      <c r="S1771" s="9" t="s">
        <v>1510</v>
      </c>
      <c r="T1771" s="9">
        <v>5772.9136749999998</v>
      </c>
      <c r="U1771" s="9">
        <v>942754.333369</v>
      </c>
      <c r="V1771" t="s">
        <v>935</v>
      </c>
    </row>
    <row r="1772" spans="1:22" x14ac:dyDescent="0.25">
      <c r="A1772" s="70" t="e">
        <f>VLOOKUP(B1772,'Lake Assessments'!$D$2:$E$52,2,0)</f>
        <v>#N/A</v>
      </c>
      <c r="B1772">
        <v>1000100</v>
      </c>
      <c r="C1772" t="s">
        <v>1509</v>
      </c>
      <c r="D1772" t="s">
        <v>878</v>
      </c>
      <c r="E1772" s="107">
        <v>39624</v>
      </c>
      <c r="F1772" s="9">
        <v>24</v>
      </c>
      <c r="G1772" s="9">
        <v>28.169132000000001</v>
      </c>
      <c r="H1772" s="9">
        <v>118.18181800000001</v>
      </c>
      <c r="I1772" s="9">
        <v>39.451149000000001</v>
      </c>
      <c r="J1772" s="9">
        <v>3</v>
      </c>
      <c r="K1772" s="9">
        <v>23</v>
      </c>
      <c r="L1772" s="9">
        <v>25</v>
      </c>
      <c r="M1772" s="9">
        <v>24.813215</v>
      </c>
      <c r="N1772" s="9">
        <v>30.2</v>
      </c>
      <c r="O1772" s="9">
        <v>109.090909</v>
      </c>
      <c r="P1772" s="9">
        <v>127.272727</v>
      </c>
      <c r="Q1772" s="9">
        <v>26.598037000000001</v>
      </c>
      <c r="R1772" s="9">
        <v>49.504950000000001</v>
      </c>
      <c r="S1772" s="9" t="s">
        <v>1510</v>
      </c>
      <c r="T1772" s="9">
        <v>7972.1796720000002</v>
      </c>
      <c r="U1772" s="9">
        <v>1528755.171137</v>
      </c>
      <c r="V1772" t="s">
        <v>935</v>
      </c>
    </row>
    <row r="1773" spans="1:22" x14ac:dyDescent="0.25">
      <c r="A1773" s="70" t="e">
        <f>VLOOKUP(B1773,'Lake Assessments'!$D$2:$E$52,2,0)</f>
        <v>#N/A</v>
      </c>
      <c r="B1773">
        <v>58013800</v>
      </c>
      <c r="C1773" t="s">
        <v>2011</v>
      </c>
      <c r="D1773" t="s">
        <v>878</v>
      </c>
      <c r="E1773" s="107">
        <v>39629</v>
      </c>
      <c r="F1773" s="9">
        <v>24</v>
      </c>
      <c r="G1773" s="9">
        <v>27.965008000000001</v>
      </c>
      <c r="H1773" s="9">
        <v>118.18181800000001</v>
      </c>
      <c r="I1773" s="9">
        <v>38.440632999999998</v>
      </c>
      <c r="J1773" s="9">
        <v>3</v>
      </c>
      <c r="K1773" s="9">
        <v>24</v>
      </c>
      <c r="L1773" s="9">
        <v>36</v>
      </c>
      <c r="M1773" s="9">
        <v>27.965008000000001</v>
      </c>
      <c r="N1773" s="9">
        <v>33.166666999999997</v>
      </c>
      <c r="O1773" s="9">
        <v>118.18181800000001</v>
      </c>
      <c r="P1773" s="9">
        <v>227.272727</v>
      </c>
      <c r="Q1773" s="9">
        <v>38.440632999999998</v>
      </c>
      <c r="R1773" s="9">
        <v>69.217686999999998</v>
      </c>
      <c r="S1773" s="9" t="s">
        <v>1510</v>
      </c>
      <c r="T1773" s="9">
        <v>9305.7488460000004</v>
      </c>
      <c r="U1773" s="9">
        <v>1614488.36039</v>
      </c>
      <c r="V1773" t="s">
        <v>935</v>
      </c>
    </row>
    <row r="1774" spans="1:22" x14ac:dyDescent="0.25">
      <c r="A1774" s="70" t="e">
        <f>VLOOKUP(B1774,'Lake Assessments'!$D$2:$E$52,2,0)</f>
        <v>#N/A</v>
      </c>
      <c r="B1774">
        <v>58013100</v>
      </c>
      <c r="C1774" t="s">
        <v>526</v>
      </c>
      <c r="D1774" t="s">
        <v>878</v>
      </c>
      <c r="E1774" s="107">
        <v>35977</v>
      </c>
      <c r="F1774" s="9">
        <v>14</v>
      </c>
      <c r="G1774" s="9">
        <v>24.855295000000002</v>
      </c>
      <c r="H1774" s="9">
        <v>27.272727</v>
      </c>
      <c r="I1774" s="9">
        <v>26.812732</v>
      </c>
      <c r="J1774" s="9">
        <v>1</v>
      </c>
      <c r="K1774" s="9">
        <v>14</v>
      </c>
      <c r="L1774" s="9">
        <v>14</v>
      </c>
      <c r="M1774" s="9">
        <v>24.855295000000002</v>
      </c>
      <c r="N1774" s="9">
        <v>24.855295000000002</v>
      </c>
      <c r="O1774" s="9">
        <v>27.272727</v>
      </c>
      <c r="P1774" s="9">
        <v>27.272727</v>
      </c>
      <c r="Q1774" s="9">
        <v>26.812732</v>
      </c>
      <c r="R1774" s="9">
        <v>26.812732</v>
      </c>
      <c r="S1774" s="9" t="s">
        <v>1510</v>
      </c>
      <c r="T1774" s="9">
        <v>9629.5658609999991</v>
      </c>
      <c r="U1774" s="9">
        <v>746991.98898999998</v>
      </c>
      <c r="V1774" t="s">
        <v>935</v>
      </c>
    </row>
    <row r="1775" spans="1:22" x14ac:dyDescent="0.25">
      <c r="A1775" s="70" t="e">
        <f>VLOOKUP(B1775,'Lake Assessments'!$D$2:$E$52,2,0)</f>
        <v>#N/A</v>
      </c>
      <c r="B1775">
        <v>33002400</v>
      </c>
      <c r="C1775" t="s">
        <v>2053</v>
      </c>
      <c r="D1775" t="s">
        <v>878</v>
      </c>
      <c r="E1775" s="107">
        <v>35664</v>
      </c>
      <c r="F1775" s="9">
        <v>24</v>
      </c>
      <c r="G1775" s="9">
        <v>34.496980999999998</v>
      </c>
      <c r="H1775" s="9">
        <v>118.18181800000001</v>
      </c>
      <c r="I1775" s="9">
        <v>76.005003000000002</v>
      </c>
      <c r="J1775" s="9">
        <v>2</v>
      </c>
      <c r="K1775" s="9">
        <v>18</v>
      </c>
      <c r="L1775" s="9">
        <v>24</v>
      </c>
      <c r="M1775" s="9">
        <v>29.934187000000001</v>
      </c>
      <c r="N1775" s="9">
        <v>34.496980999999998</v>
      </c>
      <c r="O1775" s="9">
        <v>63.636364</v>
      </c>
      <c r="P1775" s="9">
        <v>118.18181800000001</v>
      </c>
      <c r="Q1775" s="9">
        <v>48.189045</v>
      </c>
      <c r="R1775" s="9">
        <v>76.005003000000002</v>
      </c>
      <c r="S1775" s="9" t="s">
        <v>1510</v>
      </c>
      <c r="T1775" s="9">
        <v>3234.1637009999999</v>
      </c>
      <c r="U1775" s="9">
        <v>262171.09283099999</v>
      </c>
      <c r="V1775" t="s">
        <v>935</v>
      </c>
    </row>
    <row r="1776" spans="1:22" x14ac:dyDescent="0.25">
      <c r="A1776" s="70" t="e">
        <f>VLOOKUP(B1776,'Lake Assessments'!$D$2:$E$52,2,0)</f>
        <v>#N/A</v>
      </c>
      <c r="B1776">
        <v>58003200</v>
      </c>
      <c r="C1776" t="s">
        <v>2054</v>
      </c>
      <c r="D1776" t="s">
        <v>878</v>
      </c>
      <c r="E1776" s="107">
        <v>35999</v>
      </c>
      <c r="F1776" s="9">
        <v>10</v>
      </c>
      <c r="G1776" s="9">
        <v>17.708755</v>
      </c>
      <c r="H1776" s="9">
        <v>66.666667000000004</v>
      </c>
      <c r="I1776" s="9">
        <v>26.491105999999998</v>
      </c>
      <c r="J1776" s="9">
        <v>1</v>
      </c>
      <c r="K1776" s="9">
        <v>10</v>
      </c>
      <c r="L1776" s="9">
        <v>10</v>
      </c>
      <c r="M1776" s="9">
        <v>17.708755</v>
      </c>
      <c r="N1776" s="9">
        <v>17.708755</v>
      </c>
      <c r="O1776" s="9">
        <v>66.666667000000004</v>
      </c>
      <c r="P1776" s="9">
        <v>66.666667000000004</v>
      </c>
      <c r="Q1776" s="9">
        <v>26.491105999999998</v>
      </c>
      <c r="R1776" s="9">
        <v>26.491105999999998</v>
      </c>
      <c r="S1776" s="9" t="s">
        <v>1510</v>
      </c>
      <c r="T1776" s="9">
        <v>1255.5664220000001</v>
      </c>
      <c r="U1776" s="9">
        <v>66343.120529000007</v>
      </c>
      <c r="V1776" t="s">
        <v>935</v>
      </c>
    </row>
    <row r="1777" spans="1:22" x14ac:dyDescent="0.25">
      <c r="A1777" s="70" t="e">
        <f>VLOOKUP(B1777,'Lake Assessments'!$D$2:$E$52,2,0)</f>
        <v>#N/A</v>
      </c>
      <c r="B1777">
        <v>58002900</v>
      </c>
      <c r="C1777" t="s">
        <v>2055</v>
      </c>
      <c r="D1777" t="s">
        <v>878</v>
      </c>
      <c r="E1777" s="107">
        <v>40015</v>
      </c>
      <c r="F1777" s="9">
        <v>19</v>
      </c>
      <c r="G1777" s="9">
        <v>25.006315000000001</v>
      </c>
      <c r="H1777" s="9">
        <v>171.42857100000001</v>
      </c>
      <c r="I1777" s="9">
        <v>50.640452000000003</v>
      </c>
      <c r="J1777" s="9">
        <v>3</v>
      </c>
      <c r="K1777" s="9">
        <v>19</v>
      </c>
      <c r="L1777" s="9">
        <v>20</v>
      </c>
      <c r="M1777" s="9">
        <v>25.006315000000001</v>
      </c>
      <c r="N1777" s="9">
        <v>27.503636</v>
      </c>
      <c r="O1777" s="9">
        <v>171.42857100000001</v>
      </c>
      <c r="P1777" s="9">
        <v>233.33333300000001</v>
      </c>
      <c r="Q1777" s="9">
        <v>50.640452000000003</v>
      </c>
      <c r="R1777" s="9">
        <v>96.454543999999999</v>
      </c>
      <c r="S1777" s="9" t="s">
        <v>1510</v>
      </c>
      <c r="T1777" s="9">
        <v>3129.4220230000001</v>
      </c>
      <c r="U1777" s="9">
        <v>322824.56287600001</v>
      </c>
      <c r="V1777" t="s">
        <v>935</v>
      </c>
    </row>
    <row r="1778" spans="1:22" x14ac:dyDescent="0.25">
      <c r="A1778" s="70" t="e">
        <f>VLOOKUP(B1778,'Lake Assessments'!$D$2:$E$52,2,0)</f>
        <v>#N/A</v>
      </c>
      <c r="B1778">
        <v>58019000</v>
      </c>
      <c r="C1778" t="s">
        <v>879</v>
      </c>
      <c r="D1778" t="s">
        <v>878</v>
      </c>
      <c r="E1778" s="107">
        <v>36047</v>
      </c>
      <c r="F1778" s="9">
        <v>9</v>
      </c>
      <c r="G1778" s="9">
        <v>18</v>
      </c>
      <c r="H1778" s="9">
        <v>-18.181818</v>
      </c>
      <c r="I1778" s="9">
        <v>-8.1632650000000009</v>
      </c>
      <c r="J1778" s="9">
        <v>1</v>
      </c>
      <c r="K1778" s="9">
        <v>9</v>
      </c>
      <c r="L1778" s="9">
        <v>9</v>
      </c>
      <c r="M1778" s="9">
        <v>18</v>
      </c>
      <c r="N1778" s="9">
        <v>18</v>
      </c>
      <c r="O1778" s="9">
        <v>-18.181818</v>
      </c>
      <c r="P1778" s="9">
        <v>-18.181818</v>
      </c>
      <c r="Q1778" s="9">
        <v>-8.1632650000000009</v>
      </c>
      <c r="R1778" s="9">
        <v>-8.1632650000000009</v>
      </c>
      <c r="S1778" s="9" t="s">
        <v>1510</v>
      </c>
      <c r="T1778" s="9">
        <v>1147.3079749999999</v>
      </c>
      <c r="U1778" s="9">
        <v>45105.936781999997</v>
      </c>
      <c r="V1778" t="s">
        <v>932</v>
      </c>
    </row>
    <row r="1779" spans="1:22" x14ac:dyDescent="0.25">
      <c r="A1779" s="70" t="e">
        <f>VLOOKUP(B1779,'Lake Assessments'!$D$2:$E$52,2,0)</f>
        <v>#N/A</v>
      </c>
      <c r="B1779">
        <v>9004500</v>
      </c>
      <c r="C1779" t="s">
        <v>1997</v>
      </c>
      <c r="D1779" t="s">
        <v>878</v>
      </c>
      <c r="E1779" s="107">
        <v>35641</v>
      </c>
      <c r="F1779" s="9">
        <v>32</v>
      </c>
      <c r="G1779" s="9">
        <v>36.946328999999999</v>
      </c>
      <c r="H1779" s="9">
        <v>190.90909099999999</v>
      </c>
      <c r="I1779" s="9">
        <v>88.501679999999993</v>
      </c>
      <c r="J1779" s="9">
        <v>1</v>
      </c>
      <c r="K1779" s="9">
        <v>32</v>
      </c>
      <c r="L1779" s="9">
        <v>32</v>
      </c>
      <c r="M1779" s="9">
        <v>36.946328999999999</v>
      </c>
      <c r="N1779" s="9">
        <v>36.946328999999999</v>
      </c>
      <c r="O1779" s="9">
        <v>190.90909099999999</v>
      </c>
      <c r="P1779" s="9">
        <v>190.90909099999999</v>
      </c>
      <c r="Q1779" s="9">
        <v>88.501679999999993</v>
      </c>
      <c r="R1779" s="9">
        <v>88.501679999999993</v>
      </c>
      <c r="S1779" s="9" t="s">
        <v>1510</v>
      </c>
      <c r="T1779" s="9">
        <v>3331.369283</v>
      </c>
      <c r="U1779" s="9">
        <v>287555.07778300002</v>
      </c>
      <c r="V1779" t="s">
        <v>935</v>
      </c>
    </row>
    <row r="1780" spans="1:22" x14ac:dyDescent="0.25">
      <c r="A1780" s="70" t="e">
        <f>VLOOKUP(B1780,'Lake Assessments'!$D$2:$E$52,2,0)</f>
        <v>#N/A</v>
      </c>
      <c r="B1780">
        <v>58007600</v>
      </c>
      <c r="C1780" t="s">
        <v>2056</v>
      </c>
      <c r="D1780" t="s">
        <v>878</v>
      </c>
      <c r="E1780" s="107">
        <v>35996</v>
      </c>
      <c r="F1780" s="9">
        <v>26</v>
      </c>
      <c r="G1780" s="9">
        <v>31.770814000000001</v>
      </c>
      <c r="H1780" s="9">
        <v>136.36363600000001</v>
      </c>
      <c r="I1780" s="9">
        <v>62.095989000000003</v>
      </c>
      <c r="J1780" s="9">
        <v>1</v>
      </c>
      <c r="K1780" s="9">
        <v>26</v>
      </c>
      <c r="L1780" s="9">
        <v>26</v>
      </c>
      <c r="M1780" s="9">
        <v>31.770814000000001</v>
      </c>
      <c r="N1780" s="9">
        <v>31.770814000000001</v>
      </c>
      <c r="O1780" s="9">
        <v>136.36363600000001</v>
      </c>
      <c r="P1780" s="9">
        <v>136.36363600000001</v>
      </c>
      <c r="Q1780" s="9">
        <v>62.095989000000003</v>
      </c>
      <c r="R1780" s="9">
        <v>62.095989000000003</v>
      </c>
      <c r="S1780" s="9" t="s">
        <v>1510</v>
      </c>
      <c r="T1780" s="9">
        <v>2585.6390780000002</v>
      </c>
      <c r="U1780" s="9">
        <v>269190.26713200001</v>
      </c>
      <c r="V1780" t="s">
        <v>935</v>
      </c>
    </row>
    <row r="1781" spans="1:22" x14ac:dyDescent="0.25">
      <c r="A1781" s="70" t="e">
        <f>VLOOKUP(B1781,'Lake Assessments'!$D$2:$E$52,2,0)</f>
        <v>#N/A</v>
      </c>
      <c r="B1781">
        <v>58010200</v>
      </c>
      <c r="C1781" t="s">
        <v>1015</v>
      </c>
      <c r="D1781" t="s">
        <v>878</v>
      </c>
      <c r="E1781" s="107">
        <v>41843</v>
      </c>
      <c r="F1781" s="9">
        <v>24</v>
      </c>
      <c r="G1781" s="9">
        <v>31.843367000000001</v>
      </c>
      <c r="H1781" s="9">
        <v>242.85714300000001</v>
      </c>
      <c r="I1781" s="9">
        <v>91.827510000000004</v>
      </c>
      <c r="J1781" s="9">
        <v>4</v>
      </c>
      <c r="K1781" s="9">
        <v>14</v>
      </c>
      <c r="L1781" s="9">
        <v>24</v>
      </c>
      <c r="M1781" s="9">
        <v>22.25</v>
      </c>
      <c r="N1781" s="9">
        <v>31.843367000000001</v>
      </c>
      <c r="O1781" s="9">
        <v>100</v>
      </c>
      <c r="P1781" s="9">
        <v>242.85714300000001</v>
      </c>
      <c r="Q1781" s="9">
        <v>44.900672999999998</v>
      </c>
      <c r="R1781" s="9">
        <v>91.827510000000004</v>
      </c>
      <c r="S1781" s="9" t="s">
        <v>1510</v>
      </c>
      <c r="T1781" s="9">
        <v>7297.0572050000001</v>
      </c>
      <c r="U1781" s="9">
        <v>810754.010351</v>
      </c>
      <c r="V1781" t="s">
        <v>935</v>
      </c>
    </row>
    <row r="1782" spans="1:22" x14ac:dyDescent="0.25">
      <c r="A1782" s="70" t="e">
        <f>VLOOKUP(B1782,'Lake Assessments'!$D$2:$E$52,2,0)</f>
        <v>#N/A</v>
      </c>
      <c r="B1782">
        <v>58006100</v>
      </c>
      <c r="C1782" t="s">
        <v>879</v>
      </c>
      <c r="D1782" t="s">
        <v>878</v>
      </c>
      <c r="E1782" s="107">
        <v>35991</v>
      </c>
      <c r="F1782" s="9">
        <v>31</v>
      </c>
      <c r="G1782" s="9">
        <v>37.537508000000003</v>
      </c>
      <c r="H1782" s="9">
        <v>181.81818200000001</v>
      </c>
      <c r="I1782" s="9">
        <v>91.517899</v>
      </c>
      <c r="J1782" s="9">
        <v>1</v>
      </c>
      <c r="K1782" s="9">
        <v>31</v>
      </c>
      <c r="L1782" s="9">
        <v>31</v>
      </c>
      <c r="M1782" s="9">
        <v>37.537508000000003</v>
      </c>
      <c r="N1782" s="9">
        <v>37.537508000000003</v>
      </c>
      <c r="O1782" s="9">
        <v>181.81818200000001</v>
      </c>
      <c r="P1782" s="9">
        <v>181.81818200000001</v>
      </c>
      <c r="Q1782" s="9">
        <v>91.517899</v>
      </c>
      <c r="R1782" s="9">
        <v>91.517899</v>
      </c>
      <c r="S1782" s="9" t="s">
        <v>1510</v>
      </c>
      <c r="T1782" s="9">
        <v>1819.0969030000001</v>
      </c>
      <c r="U1782" s="9">
        <v>144368.409801</v>
      </c>
      <c r="V1782" t="s">
        <v>935</v>
      </c>
    </row>
    <row r="1783" spans="1:22" x14ac:dyDescent="0.25">
      <c r="A1783" s="70" t="e">
        <f>VLOOKUP(B1783,'Lake Assessments'!$D$2:$E$52,2,0)</f>
        <v>#N/A</v>
      </c>
      <c r="B1783">
        <v>9004900</v>
      </c>
      <c r="C1783" t="s">
        <v>2042</v>
      </c>
      <c r="D1783" t="s">
        <v>941</v>
      </c>
      <c r="E1783" s="107">
        <v>39644</v>
      </c>
      <c r="F1783" s="9">
        <v>15</v>
      </c>
      <c r="G1783" s="9">
        <v>24.012497</v>
      </c>
      <c r="H1783" s="9">
        <v>114.285714</v>
      </c>
      <c r="I1783" s="9">
        <v>44.653595000000003</v>
      </c>
      <c r="J1783" s="9">
        <v>3</v>
      </c>
      <c r="K1783" s="9">
        <v>15</v>
      </c>
      <c r="L1783" s="9">
        <v>16</v>
      </c>
      <c r="M1783" s="9">
        <v>20.139513000000001</v>
      </c>
      <c r="N1783" s="9">
        <v>27</v>
      </c>
      <c r="O1783" s="9">
        <v>114.285714</v>
      </c>
      <c r="P1783" s="9">
        <v>150</v>
      </c>
      <c r="Q1783" s="9">
        <v>43.853667000000002</v>
      </c>
      <c r="R1783" s="9">
        <v>62.650601999999999</v>
      </c>
      <c r="S1783" s="9" t="s">
        <v>1510</v>
      </c>
      <c r="T1783" s="9">
        <v>8655.8924129999996</v>
      </c>
      <c r="U1783" s="9">
        <v>1787640.748131</v>
      </c>
      <c r="V1783" t="s">
        <v>935</v>
      </c>
    </row>
    <row r="1784" spans="1:22" x14ac:dyDescent="0.25">
      <c r="A1784" s="70" t="e">
        <f>VLOOKUP(B1784,'Lake Assessments'!$D$2:$E$52,2,0)</f>
        <v>#N/A</v>
      </c>
      <c r="B1784">
        <v>58010600</v>
      </c>
      <c r="C1784" t="s">
        <v>1296</v>
      </c>
      <c r="D1784" t="s">
        <v>878</v>
      </c>
      <c r="E1784" s="107">
        <v>36033</v>
      </c>
      <c r="F1784" s="9">
        <v>16</v>
      </c>
      <c r="G1784" s="9">
        <v>27.5</v>
      </c>
      <c r="H1784" s="9">
        <v>45.454545000000003</v>
      </c>
      <c r="I1784" s="9">
        <v>40.306122000000002</v>
      </c>
      <c r="J1784" s="9">
        <v>2</v>
      </c>
      <c r="K1784" s="9">
        <v>13</v>
      </c>
      <c r="L1784" s="9">
        <v>16</v>
      </c>
      <c r="M1784" s="9">
        <v>24.961509</v>
      </c>
      <c r="N1784" s="9">
        <v>27.5</v>
      </c>
      <c r="O1784" s="9">
        <v>18.181818</v>
      </c>
      <c r="P1784" s="9">
        <v>45.454545000000003</v>
      </c>
      <c r="Q1784" s="9">
        <v>23.571826000000001</v>
      </c>
      <c r="R1784" s="9">
        <v>40.306122000000002</v>
      </c>
      <c r="S1784" s="9" t="s">
        <v>1510</v>
      </c>
      <c r="T1784" s="9">
        <v>1486.015588</v>
      </c>
      <c r="U1784" s="9">
        <v>67150.131974000004</v>
      </c>
      <c r="V1784" t="s">
        <v>935</v>
      </c>
    </row>
    <row r="1785" spans="1:22" x14ac:dyDescent="0.25">
      <c r="A1785" s="70" t="e">
        <f>VLOOKUP(B1785,'Lake Assessments'!$D$2:$E$52,2,0)</f>
        <v>#N/A</v>
      </c>
      <c r="B1785">
        <v>58006200</v>
      </c>
      <c r="C1785" t="s">
        <v>1167</v>
      </c>
      <c r="D1785" t="s">
        <v>878</v>
      </c>
      <c r="E1785" s="107">
        <v>40015</v>
      </c>
      <c r="F1785" s="9">
        <v>25</v>
      </c>
      <c r="G1785" s="9">
        <v>33.799999999999997</v>
      </c>
      <c r="H1785" s="9">
        <v>127.272727</v>
      </c>
      <c r="I1785" s="9">
        <v>67.326733000000004</v>
      </c>
      <c r="J1785" s="9">
        <v>3</v>
      </c>
      <c r="K1785" s="9">
        <v>21</v>
      </c>
      <c r="L1785" s="9">
        <v>25</v>
      </c>
      <c r="M1785" s="9">
        <v>28.368326</v>
      </c>
      <c r="N1785" s="9">
        <v>33.799999999999997</v>
      </c>
      <c r="O1785" s="9">
        <v>90.909091000000004</v>
      </c>
      <c r="P1785" s="9">
        <v>127.272727</v>
      </c>
      <c r="Q1785" s="9">
        <v>40.437255999999998</v>
      </c>
      <c r="R1785" s="9">
        <v>67.326733000000004</v>
      </c>
      <c r="S1785" s="9" t="s">
        <v>1510</v>
      </c>
      <c r="T1785" s="9">
        <v>11415.378226000001</v>
      </c>
      <c r="U1785" s="9">
        <v>2169876.6086530001</v>
      </c>
      <c r="V1785" t="s">
        <v>935</v>
      </c>
    </row>
    <row r="1786" spans="1:22" x14ac:dyDescent="0.25">
      <c r="A1786" s="70" t="e">
        <f>VLOOKUP(B1786,'Lake Assessments'!$D$2:$E$52,2,0)</f>
        <v>#N/A</v>
      </c>
      <c r="B1786">
        <v>9000600</v>
      </c>
      <c r="C1786" t="s">
        <v>2057</v>
      </c>
      <c r="D1786" t="s">
        <v>878</v>
      </c>
      <c r="E1786" s="107">
        <v>36031</v>
      </c>
      <c r="F1786" s="9">
        <v>10</v>
      </c>
      <c r="G1786" s="9">
        <v>23.400855</v>
      </c>
      <c r="H1786" s="9">
        <v>42.857143000000001</v>
      </c>
      <c r="I1786" s="9">
        <v>40.969003999999998</v>
      </c>
      <c r="J1786" s="9">
        <v>1</v>
      </c>
      <c r="K1786" s="9">
        <v>10</v>
      </c>
      <c r="L1786" s="9">
        <v>10</v>
      </c>
      <c r="M1786" s="9">
        <v>23.400855</v>
      </c>
      <c r="N1786" s="9">
        <v>23.400855</v>
      </c>
      <c r="O1786" s="9">
        <v>42.857143000000001</v>
      </c>
      <c r="P1786" s="9">
        <v>42.857143000000001</v>
      </c>
      <c r="Q1786" s="9">
        <v>40.969003999999998</v>
      </c>
      <c r="R1786" s="9">
        <v>40.969003999999998</v>
      </c>
      <c r="S1786" s="9" t="s">
        <v>1510</v>
      </c>
      <c r="T1786" s="9">
        <v>1554.1460810000001</v>
      </c>
      <c r="U1786" s="9">
        <v>165471.567908</v>
      </c>
      <c r="V1786" t="s">
        <v>935</v>
      </c>
    </row>
    <row r="1787" spans="1:22" x14ac:dyDescent="0.25">
      <c r="A1787" s="70" t="e">
        <f>VLOOKUP(B1787,'Lake Assessments'!$D$2:$E$52,2,0)</f>
        <v>#N/A</v>
      </c>
      <c r="B1787">
        <v>58006300</v>
      </c>
      <c r="C1787" t="s">
        <v>2058</v>
      </c>
      <c r="D1787" t="s">
        <v>878</v>
      </c>
      <c r="E1787" s="107">
        <v>35990</v>
      </c>
      <c r="F1787" s="9">
        <v>31</v>
      </c>
      <c r="G1787" s="9">
        <v>39.333561000000003</v>
      </c>
      <c r="H1787" s="9">
        <v>416.66666700000002</v>
      </c>
      <c r="I1787" s="9">
        <v>180.95400799999999</v>
      </c>
      <c r="J1787" s="9">
        <v>1</v>
      </c>
      <c r="K1787" s="9">
        <v>31</v>
      </c>
      <c r="L1787" s="9">
        <v>31</v>
      </c>
      <c r="M1787" s="9">
        <v>39.333561000000003</v>
      </c>
      <c r="N1787" s="9">
        <v>39.333561000000003</v>
      </c>
      <c r="O1787" s="9">
        <v>416.66666700000002</v>
      </c>
      <c r="P1787" s="9">
        <v>416.66666700000002</v>
      </c>
      <c r="Q1787" s="9">
        <v>180.95400799999999</v>
      </c>
      <c r="R1787" s="9">
        <v>180.95400799999999</v>
      </c>
      <c r="S1787" s="9" t="s">
        <v>1510</v>
      </c>
      <c r="T1787" s="9">
        <v>1583.1381839999999</v>
      </c>
      <c r="U1787" s="9">
        <v>100696.14714</v>
      </c>
      <c r="V1787" t="s">
        <v>935</v>
      </c>
    </row>
    <row r="1788" spans="1:22" x14ac:dyDescent="0.25">
      <c r="A1788" s="70" t="e">
        <f>VLOOKUP(B1788,'Lake Assessments'!$D$2:$E$52,2,0)</f>
        <v>#N/A</v>
      </c>
      <c r="B1788">
        <v>58007900</v>
      </c>
      <c r="C1788" t="s">
        <v>1289</v>
      </c>
      <c r="D1788" t="s">
        <v>878</v>
      </c>
      <c r="E1788" s="107">
        <v>36032</v>
      </c>
      <c r="F1788" s="9">
        <v>25</v>
      </c>
      <c r="G1788" s="9">
        <v>34.200000000000003</v>
      </c>
      <c r="H1788" s="9">
        <v>316.66666700000002</v>
      </c>
      <c r="I1788" s="9">
        <v>144.28571400000001</v>
      </c>
      <c r="J1788" s="9">
        <v>1</v>
      </c>
      <c r="K1788" s="9">
        <v>25</v>
      </c>
      <c r="L1788" s="9">
        <v>25</v>
      </c>
      <c r="M1788" s="9">
        <v>34.200000000000003</v>
      </c>
      <c r="N1788" s="9">
        <v>34.200000000000003</v>
      </c>
      <c r="O1788" s="9">
        <v>316.66666700000002</v>
      </c>
      <c r="P1788" s="9">
        <v>316.66666700000002</v>
      </c>
      <c r="Q1788" s="9">
        <v>144.28571400000001</v>
      </c>
      <c r="R1788" s="9">
        <v>144.28571400000001</v>
      </c>
      <c r="S1788" s="9" t="s">
        <v>1510</v>
      </c>
      <c r="T1788" s="9">
        <v>1205.332813</v>
      </c>
      <c r="U1788" s="9">
        <v>97491.411966999993</v>
      </c>
      <c r="V1788" t="s">
        <v>935</v>
      </c>
    </row>
    <row r="1789" spans="1:22" x14ac:dyDescent="0.25">
      <c r="A1789" s="70" t="e">
        <f>VLOOKUP(B1789,'Lake Assessments'!$D$2:$E$52,2,0)</f>
        <v>#N/A</v>
      </c>
      <c r="B1789">
        <v>58010700</v>
      </c>
      <c r="C1789" t="s">
        <v>615</v>
      </c>
      <c r="D1789" t="s">
        <v>878</v>
      </c>
      <c r="E1789" s="107">
        <v>36003</v>
      </c>
      <c r="F1789" s="9">
        <v>22</v>
      </c>
      <c r="G1789" s="9">
        <v>32.406509</v>
      </c>
      <c r="H1789" s="9">
        <v>100</v>
      </c>
      <c r="I1789" s="9">
        <v>60.428261999999997</v>
      </c>
      <c r="J1789" s="9">
        <v>2</v>
      </c>
      <c r="K1789" s="9">
        <v>22</v>
      </c>
      <c r="L1789" s="9">
        <v>24</v>
      </c>
      <c r="M1789" s="9">
        <v>32.406509</v>
      </c>
      <c r="N1789" s="9">
        <v>34.088732</v>
      </c>
      <c r="O1789" s="9">
        <v>100</v>
      </c>
      <c r="P1789" s="9">
        <v>118.18181800000001</v>
      </c>
      <c r="Q1789" s="9">
        <v>60.428261999999997</v>
      </c>
      <c r="R1789" s="9">
        <v>73.922103000000007</v>
      </c>
      <c r="S1789" s="9" t="s">
        <v>1510</v>
      </c>
      <c r="T1789" s="9">
        <v>4091.1875209999998</v>
      </c>
      <c r="U1789" s="9">
        <v>312283.881827</v>
      </c>
      <c r="V1789" t="s">
        <v>935</v>
      </c>
    </row>
    <row r="1790" spans="1:22" x14ac:dyDescent="0.25">
      <c r="A1790" s="70" t="e">
        <f>VLOOKUP(B1790,'Lake Assessments'!$D$2:$E$52,2,0)</f>
        <v>#N/A</v>
      </c>
      <c r="B1790">
        <v>9001000</v>
      </c>
      <c r="C1790" t="s">
        <v>1947</v>
      </c>
      <c r="D1790" t="s">
        <v>878</v>
      </c>
      <c r="E1790" s="107">
        <v>39665</v>
      </c>
      <c r="F1790" s="9">
        <v>17</v>
      </c>
      <c r="G1790" s="9">
        <v>28.619204</v>
      </c>
      <c r="H1790" s="9">
        <v>142.85714300000001</v>
      </c>
      <c r="I1790" s="9">
        <v>72.404842000000002</v>
      </c>
      <c r="J1790" s="9">
        <v>3</v>
      </c>
      <c r="K1790" s="9">
        <v>16</v>
      </c>
      <c r="L1790" s="9">
        <v>20</v>
      </c>
      <c r="M1790" s="9">
        <v>26.609209</v>
      </c>
      <c r="N1790" s="9">
        <v>28.619204</v>
      </c>
      <c r="O1790" s="9">
        <v>128.57142899999999</v>
      </c>
      <c r="P1790" s="9">
        <v>233.33333300000001</v>
      </c>
      <c r="Q1790" s="9">
        <v>61.144578000000003</v>
      </c>
      <c r="R1790" s="9">
        <v>90.065777999999995</v>
      </c>
      <c r="S1790" s="9" t="s">
        <v>1510</v>
      </c>
      <c r="T1790" s="9">
        <v>7158.3189249999996</v>
      </c>
      <c r="U1790" s="9">
        <v>566775.45889799995</v>
      </c>
      <c r="V1790" t="s">
        <v>935</v>
      </c>
    </row>
    <row r="1791" spans="1:22" x14ac:dyDescent="0.25">
      <c r="A1791" s="70" t="e">
        <f>VLOOKUP(B1791,'Lake Assessments'!$D$2:$E$52,2,0)</f>
        <v>#N/A</v>
      </c>
      <c r="B1791">
        <v>9005700</v>
      </c>
      <c r="C1791" t="s">
        <v>300</v>
      </c>
      <c r="D1791" t="s">
        <v>878</v>
      </c>
      <c r="E1791" s="107">
        <v>39664</v>
      </c>
      <c r="F1791" s="9">
        <v>25</v>
      </c>
      <c r="G1791" s="9">
        <v>32.799999999999997</v>
      </c>
      <c r="H1791" s="9">
        <v>127.272727</v>
      </c>
      <c r="I1791" s="9">
        <v>62.376238000000001</v>
      </c>
      <c r="J1791" s="9">
        <v>4</v>
      </c>
      <c r="K1791" s="9">
        <v>19</v>
      </c>
      <c r="L1791" s="9">
        <v>25</v>
      </c>
      <c r="M1791" s="9">
        <v>29.365214000000002</v>
      </c>
      <c r="N1791" s="9">
        <v>32.799999999999997</v>
      </c>
      <c r="O1791" s="9">
        <v>72.727272999999997</v>
      </c>
      <c r="P1791" s="9">
        <v>127.272727</v>
      </c>
      <c r="Q1791" s="9">
        <v>45.372346</v>
      </c>
      <c r="R1791" s="9">
        <v>62.376238000000001</v>
      </c>
      <c r="S1791" s="9" t="s">
        <v>1510</v>
      </c>
      <c r="T1791" s="9">
        <v>8480.9948789999999</v>
      </c>
      <c r="U1791" s="9">
        <v>1574225.0267620001</v>
      </c>
      <c r="V1791" t="s">
        <v>935</v>
      </c>
    </row>
    <row r="1792" spans="1:22" x14ac:dyDescent="0.25">
      <c r="A1792" s="70" t="e">
        <f>VLOOKUP(B1792,'Lake Assessments'!$D$2:$E$52,2,0)</f>
        <v>#N/A</v>
      </c>
      <c r="B1792">
        <v>9000300</v>
      </c>
      <c r="C1792" t="s">
        <v>1755</v>
      </c>
      <c r="D1792" t="s">
        <v>878</v>
      </c>
      <c r="E1792" s="107">
        <v>35669</v>
      </c>
      <c r="F1792" s="9">
        <v>15</v>
      </c>
      <c r="G1792" s="9">
        <v>29.176475</v>
      </c>
      <c r="H1792" s="9">
        <v>36.363636</v>
      </c>
      <c r="I1792" s="9">
        <v>48.859563999999999</v>
      </c>
      <c r="J1792" s="9">
        <v>1</v>
      </c>
      <c r="K1792" s="9">
        <v>15</v>
      </c>
      <c r="L1792" s="9">
        <v>15</v>
      </c>
      <c r="M1792" s="9">
        <v>29.176475</v>
      </c>
      <c r="N1792" s="9">
        <v>29.176475</v>
      </c>
      <c r="O1792" s="9">
        <v>36.363636</v>
      </c>
      <c r="P1792" s="9">
        <v>36.363636</v>
      </c>
      <c r="Q1792" s="9">
        <v>48.859563999999999</v>
      </c>
      <c r="R1792" s="9">
        <v>48.859563999999999</v>
      </c>
      <c r="S1792" s="9" t="s">
        <v>1510</v>
      </c>
      <c r="T1792" s="9">
        <v>1667.9327109999999</v>
      </c>
      <c r="U1792" s="9">
        <v>138279.34630800001</v>
      </c>
      <c r="V1792" t="s">
        <v>935</v>
      </c>
    </row>
    <row r="1793" spans="1:22" x14ac:dyDescent="0.25">
      <c r="A1793" s="70" t="e">
        <f>VLOOKUP(B1793,'Lake Assessments'!$D$2:$E$52,2,0)</f>
        <v>#N/A</v>
      </c>
      <c r="B1793">
        <v>9000500</v>
      </c>
      <c r="C1793" t="s">
        <v>326</v>
      </c>
      <c r="D1793" t="s">
        <v>878</v>
      </c>
      <c r="E1793" s="107">
        <v>34141</v>
      </c>
      <c r="F1793" s="9">
        <v>12</v>
      </c>
      <c r="G1793" s="9">
        <v>22.516660000000002</v>
      </c>
      <c r="H1793" s="9">
        <v>9.0909089999999999</v>
      </c>
      <c r="I1793" s="9">
        <v>11.468616000000001</v>
      </c>
      <c r="J1793" s="9">
        <v>1</v>
      </c>
      <c r="K1793" s="9">
        <v>12</v>
      </c>
      <c r="L1793" s="9">
        <v>12</v>
      </c>
      <c r="M1793" s="9">
        <v>22.516660000000002</v>
      </c>
      <c r="N1793" s="9">
        <v>22.516660000000002</v>
      </c>
      <c r="O1793" s="9">
        <v>9.0909089999999999</v>
      </c>
      <c r="P1793" s="9">
        <v>9.0909089999999999</v>
      </c>
      <c r="Q1793" s="9">
        <v>11.468616000000001</v>
      </c>
      <c r="R1793" s="9">
        <v>11.468616000000001</v>
      </c>
      <c r="S1793" s="9" t="s">
        <v>1510</v>
      </c>
      <c r="T1793" s="9">
        <v>4167.759642</v>
      </c>
      <c r="U1793" s="9">
        <v>203813.157466</v>
      </c>
      <c r="V1793" t="s">
        <v>935</v>
      </c>
    </row>
    <row r="1794" spans="1:22" x14ac:dyDescent="0.25">
      <c r="A1794" s="70" t="e">
        <f>VLOOKUP(B1794,'Lake Assessments'!$D$2:$E$52,2,0)</f>
        <v>#N/A</v>
      </c>
      <c r="B1794">
        <v>9002600</v>
      </c>
      <c r="C1794" t="s">
        <v>2059</v>
      </c>
      <c r="D1794" t="s">
        <v>878</v>
      </c>
      <c r="E1794" s="107">
        <v>35635</v>
      </c>
      <c r="F1794" s="9">
        <v>23</v>
      </c>
      <c r="G1794" s="9">
        <v>32.736763000000003</v>
      </c>
      <c r="H1794" s="9">
        <v>109.090909</v>
      </c>
      <c r="I1794" s="9">
        <v>67.024300999999994</v>
      </c>
      <c r="J1794" s="9">
        <v>1</v>
      </c>
      <c r="K1794" s="9">
        <v>23</v>
      </c>
      <c r="L1794" s="9">
        <v>23</v>
      </c>
      <c r="M1794" s="9">
        <v>32.736763000000003</v>
      </c>
      <c r="N1794" s="9">
        <v>32.736763000000003</v>
      </c>
      <c r="O1794" s="9">
        <v>109.090909</v>
      </c>
      <c r="P1794" s="9">
        <v>109.090909</v>
      </c>
      <c r="Q1794" s="9">
        <v>67.024300999999994</v>
      </c>
      <c r="R1794" s="9">
        <v>67.024300999999994</v>
      </c>
      <c r="S1794" s="9" t="s">
        <v>1510</v>
      </c>
      <c r="T1794" s="9">
        <v>2437.2707770000002</v>
      </c>
      <c r="U1794" s="9">
        <v>311601.76063199999</v>
      </c>
      <c r="V1794" t="s">
        <v>935</v>
      </c>
    </row>
    <row r="1795" spans="1:22" x14ac:dyDescent="0.25">
      <c r="A1795" s="70" t="e">
        <f>VLOOKUP(B1795,'Lake Assessments'!$D$2:$E$52,2,0)</f>
        <v>#N/A</v>
      </c>
      <c r="B1795">
        <v>9001100</v>
      </c>
      <c r="C1795" t="s">
        <v>2060</v>
      </c>
      <c r="D1795" t="s">
        <v>878</v>
      </c>
      <c r="E1795" s="107">
        <v>35659</v>
      </c>
      <c r="F1795" s="9">
        <v>19</v>
      </c>
      <c r="G1795" s="9">
        <v>29.824045000000002</v>
      </c>
      <c r="H1795" s="9">
        <v>216.66666699999999</v>
      </c>
      <c r="I1795" s="9">
        <v>113.028896</v>
      </c>
      <c r="J1795" s="9">
        <v>1</v>
      </c>
      <c r="K1795" s="9">
        <v>19</v>
      </c>
      <c r="L1795" s="9">
        <v>19</v>
      </c>
      <c r="M1795" s="9">
        <v>29.824045000000002</v>
      </c>
      <c r="N1795" s="9">
        <v>29.824045000000002</v>
      </c>
      <c r="O1795" s="9">
        <v>216.66666699999999</v>
      </c>
      <c r="P1795" s="9">
        <v>216.66666699999999</v>
      </c>
      <c r="Q1795" s="9">
        <v>113.028896</v>
      </c>
      <c r="R1795" s="9">
        <v>113.028896</v>
      </c>
      <c r="S1795" s="9" t="s">
        <v>1510</v>
      </c>
      <c r="T1795" s="9">
        <v>1984.380341</v>
      </c>
      <c r="U1795" s="9">
        <v>151823.34533800001</v>
      </c>
      <c r="V1795" t="s">
        <v>935</v>
      </c>
    </row>
    <row r="1796" spans="1:22" x14ac:dyDescent="0.25">
      <c r="A1796" s="70" t="e">
        <f>VLOOKUP(B1796,'Lake Assessments'!$D$2:$E$52,2,0)</f>
        <v>#N/A</v>
      </c>
      <c r="B1796">
        <v>58003100</v>
      </c>
      <c r="C1796" t="s">
        <v>1409</v>
      </c>
      <c r="D1796" t="s">
        <v>878</v>
      </c>
      <c r="E1796" s="107">
        <v>40015</v>
      </c>
      <c r="F1796" s="9">
        <v>20</v>
      </c>
      <c r="G1796" s="9">
        <v>33.541020000000003</v>
      </c>
      <c r="H1796" s="9">
        <v>185.71428599999999</v>
      </c>
      <c r="I1796" s="9">
        <v>102.05433499999999</v>
      </c>
      <c r="J1796" s="9">
        <v>4</v>
      </c>
      <c r="K1796" s="9">
        <v>12</v>
      </c>
      <c r="L1796" s="9">
        <v>20</v>
      </c>
      <c r="M1796" s="9">
        <v>23.382686</v>
      </c>
      <c r="N1796" s="9">
        <v>33.712451999999999</v>
      </c>
      <c r="O1796" s="9">
        <v>71.428571000000005</v>
      </c>
      <c r="P1796" s="9">
        <v>185.71428599999999</v>
      </c>
      <c r="Q1796" s="9">
        <v>40.859554000000003</v>
      </c>
      <c r="R1796" s="9">
        <v>140.80322799999999</v>
      </c>
      <c r="S1796" s="9" t="s">
        <v>1510</v>
      </c>
      <c r="T1796" s="9">
        <v>1927.7987370000001</v>
      </c>
      <c r="U1796" s="9">
        <v>228492.81604899999</v>
      </c>
      <c r="V1796" t="s">
        <v>935</v>
      </c>
    </row>
    <row r="1797" spans="1:22" x14ac:dyDescent="0.25">
      <c r="A1797" s="70" t="e">
        <f>VLOOKUP(B1797,'Lake Assessments'!$D$2:$E$52,2,0)</f>
        <v>#N/A</v>
      </c>
      <c r="B1797">
        <v>9002000</v>
      </c>
      <c r="C1797" t="s">
        <v>1005</v>
      </c>
      <c r="D1797" t="s">
        <v>878</v>
      </c>
      <c r="E1797" s="107">
        <v>35678</v>
      </c>
      <c r="F1797" s="9">
        <v>15</v>
      </c>
      <c r="G1797" s="9">
        <v>24.012497</v>
      </c>
      <c r="H1797" s="9">
        <v>36.363636</v>
      </c>
      <c r="I1797" s="9">
        <v>22.512739</v>
      </c>
      <c r="J1797" s="9">
        <v>1</v>
      </c>
      <c r="K1797" s="9">
        <v>15</v>
      </c>
      <c r="L1797" s="9">
        <v>15</v>
      </c>
      <c r="M1797" s="9">
        <v>24.012497</v>
      </c>
      <c r="N1797" s="9">
        <v>24.012497</v>
      </c>
      <c r="O1797" s="9">
        <v>36.363636</v>
      </c>
      <c r="P1797" s="9">
        <v>36.363636</v>
      </c>
      <c r="Q1797" s="9">
        <v>22.512739</v>
      </c>
      <c r="R1797" s="9">
        <v>22.512739</v>
      </c>
      <c r="S1797" s="9" t="s">
        <v>1510</v>
      </c>
      <c r="T1797" s="9">
        <v>1994.737249</v>
      </c>
      <c r="U1797" s="9">
        <v>187229.79316</v>
      </c>
      <c r="V1797" t="s">
        <v>935</v>
      </c>
    </row>
    <row r="1798" spans="1:22" x14ac:dyDescent="0.25">
      <c r="A1798" s="70" t="e">
        <f>VLOOKUP(B1798,'Lake Assessments'!$D$2:$E$52,2,0)</f>
        <v>#N/A</v>
      </c>
      <c r="B1798">
        <v>58007400</v>
      </c>
      <c r="C1798" t="s">
        <v>116</v>
      </c>
      <c r="D1798" t="s">
        <v>878</v>
      </c>
      <c r="E1798" s="107">
        <v>36033</v>
      </c>
      <c r="F1798" s="9">
        <v>29</v>
      </c>
      <c r="G1798" s="9">
        <v>37.696154</v>
      </c>
      <c r="H1798" s="9">
        <v>163.63636399999999</v>
      </c>
      <c r="I1798" s="9">
        <v>92.327314999999999</v>
      </c>
      <c r="J1798" s="9">
        <v>1</v>
      </c>
      <c r="K1798" s="9">
        <v>29</v>
      </c>
      <c r="L1798" s="9">
        <v>29</v>
      </c>
      <c r="M1798" s="9">
        <v>37.696154</v>
      </c>
      <c r="N1798" s="9">
        <v>37.696154</v>
      </c>
      <c r="O1798" s="9">
        <v>163.63636399999999</v>
      </c>
      <c r="P1798" s="9">
        <v>163.63636399999999</v>
      </c>
      <c r="Q1798" s="9">
        <v>92.327314999999999</v>
      </c>
      <c r="R1798" s="9">
        <v>92.327314999999999</v>
      </c>
      <c r="S1798" s="9" t="s">
        <v>1510</v>
      </c>
      <c r="T1798" s="9">
        <v>1554.327624</v>
      </c>
      <c r="U1798" s="9">
        <v>156016.32195300001</v>
      </c>
      <c r="V1798" t="s">
        <v>935</v>
      </c>
    </row>
    <row r="1799" spans="1:22" x14ac:dyDescent="0.25">
      <c r="A1799" s="70" t="e">
        <f>VLOOKUP(B1799,'Lake Assessments'!$D$2:$E$52,2,0)</f>
        <v>#N/A</v>
      </c>
      <c r="B1799">
        <v>9015400</v>
      </c>
      <c r="C1799" t="s">
        <v>879</v>
      </c>
      <c r="D1799" t="s">
        <v>878</v>
      </c>
      <c r="E1799" s="107">
        <v>35675</v>
      </c>
      <c r="F1799" s="9">
        <v>13</v>
      </c>
      <c r="G1799" s="9">
        <v>22.465357999999998</v>
      </c>
      <c r="H1799" s="9">
        <v>116.666667</v>
      </c>
      <c r="I1799" s="9">
        <v>60.466842</v>
      </c>
      <c r="J1799" s="9">
        <v>1</v>
      </c>
      <c r="K1799" s="9">
        <v>13</v>
      </c>
      <c r="L1799" s="9">
        <v>13</v>
      </c>
      <c r="M1799" s="9">
        <v>22.465357999999998</v>
      </c>
      <c r="N1799" s="9">
        <v>22.465357999999998</v>
      </c>
      <c r="O1799" s="9">
        <v>116.666667</v>
      </c>
      <c r="P1799" s="9">
        <v>116.666667</v>
      </c>
      <c r="Q1799" s="9">
        <v>60.466842</v>
      </c>
      <c r="R1799" s="9">
        <v>60.466842</v>
      </c>
      <c r="S1799" s="9" t="s">
        <v>1510</v>
      </c>
      <c r="T1799" s="9">
        <v>557.10396000000003</v>
      </c>
      <c r="U1799" s="9">
        <v>18776.979174</v>
      </c>
      <c r="V1799" t="s">
        <v>935</v>
      </c>
    </row>
    <row r="1800" spans="1:22" x14ac:dyDescent="0.25">
      <c r="A1800" s="70" t="e">
        <f>VLOOKUP(B1800,'Lake Assessments'!$D$2:$E$52,2,0)</f>
        <v>#N/A</v>
      </c>
      <c r="B1800">
        <v>9000700</v>
      </c>
      <c r="C1800" t="s">
        <v>1302</v>
      </c>
      <c r="D1800" t="s">
        <v>878</v>
      </c>
      <c r="E1800" s="107">
        <v>36367</v>
      </c>
      <c r="F1800" s="9">
        <v>14</v>
      </c>
      <c r="G1800" s="9">
        <v>24.588034</v>
      </c>
      <c r="H1800" s="9">
        <v>27.272727</v>
      </c>
      <c r="I1800" s="9">
        <v>21.722942</v>
      </c>
      <c r="J1800" s="9">
        <v>2</v>
      </c>
      <c r="K1800" s="9">
        <v>14</v>
      </c>
      <c r="L1800" s="9">
        <v>19</v>
      </c>
      <c r="M1800" s="9">
        <v>24.588034</v>
      </c>
      <c r="N1800" s="9">
        <v>26.841640999999999</v>
      </c>
      <c r="O1800" s="9">
        <v>27.272727</v>
      </c>
      <c r="P1800" s="9">
        <v>72.727272999999997</v>
      </c>
      <c r="Q1800" s="9">
        <v>21.722942</v>
      </c>
      <c r="R1800" s="9">
        <v>36.947147000000001</v>
      </c>
      <c r="S1800" s="9" t="s">
        <v>1510</v>
      </c>
      <c r="T1800" s="9">
        <v>1886.3876150000001</v>
      </c>
      <c r="U1800" s="9">
        <v>147350.36837000001</v>
      </c>
      <c r="V1800" t="s">
        <v>935</v>
      </c>
    </row>
    <row r="1801" spans="1:22" x14ac:dyDescent="0.25">
      <c r="A1801" s="70" t="e">
        <f>VLOOKUP(B1801,'Lake Assessments'!$D$2:$E$52,2,0)</f>
        <v>#N/A</v>
      </c>
      <c r="B1801">
        <v>58001000</v>
      </c>
      <c r="C1801" t="s">
        <v>2061</v>
      </c>
      <c r="D1801" t="s">
        <v>878</v>
      </c>
      <c r="E1801" s="107">
        <v>36006</v>
      </c>
      <c r="F1801" s="9">
        <v>34</v>
      </c>
      <c r="G1801" s="9">
        <v>44.246634999999998</v>
      </c>
      <c r="H1801" s="9">
        <v>209.09090900000001</v>
      </c>
      <c r="I1801" s="9">
        <v>125.748138</v>
      </c>
      <c r="J1801" s="9">
        <v>2</v>
      </c>
      <c r="K1801" s="9">
        <v>26</v>
      </c>
      <c r="L1801" s="9">
        <v>34</v>
      </c>
      <c r="M1801" s="9">
        <v>34.320323999999999</v>
      </c>
      <c r="N1801" s="9">
        <v>44.246634999999998</v>
      </c>
      <c r="O1801" s="9">
        <v>136.36363600000001</v>
      </c>
      <c r="P1801" s="9">
        <v>209.09090900000001</v>
      </c>
      <c r="Q1801" s="9">
        <v>69.902591999999999</v>
      </c>
      <c r="R1801" s="9">
        <v>125.748138</v>
      </c>
      <c r="S1801" s="9" t="s">
        <v>1510</v>
      </c>
      <c r="T1801" s="9">
        <v>3256.3339689999998</v>
      </c>
      <c r="U1801" s="9">
        <v>395298.81016499997</v>
      </c>
      <c r="V1801" t="s">
        <v>935</v>
      </c>
    </row>
    <row r="1802" spans="1:22" x14ac:dyDescent="0.25">
      <c r="A1802" s="70" t="e">
        <f>VLOOKUP(B1802,'Lake Assessments'!$D$2:$E$52,2,0)</f>
        <v>#N/A</v>
      </c>
      <c r="B1802">
        <v>58004800</v>
      </c>
      <c r="C1802" t="s">
        <v>382</v>
      </c>
      <c r="D1802" t="s">
        <v>878</v>
      </c>
      <c r="E1802" s="107">
        <v>40380</v>
      </c>
      <c r="F1802" s="9">
        <v>27</v>
      </c>
      <c r="G1802" s="9">
        <v>34.063665999999998</v>
      </c>
      <c r="H1802" s="9">
        <v>145.454545</v>
      </c>
      <c r="I1802" s="9">
        <v>68.632008999999996</v>
      </c>
      <c r="J1802" s="9">
        <v>3</v>
      </c>
      <c r="K1802" s="9">
        <v>18</v>
      </c>
      <c r="L1802" s="9">
        <v>27</v>
      </c>
      <c r="M1802" s="9">
        <v>26.870058</v>
      </c>
      <c r="N1802" s="9">
        <v>34.063665999999998</v>
      </c>
      <c r="O1802" s="9">
        <v>63.636364</v>
      </c>
      <c r="P1802" s="9">
        <v>145.454545</v>
      </c>
      <c r="Q1802" s="9">
        <v>37.092131000000002</v>
      </c>
      <c r="R1802" s="9">
        <v>68.632008999999996</v>
      </c>
      <c r="S1802" s="9" t="s">
        <v>1510</v>
      </c>
      <c r="T1802" s="9">
        <v>7644.6532040000002</v>
      </c>
      <c r="U1802" s="9">
        <v>1856451.8647400001</v>
      </c>
      <c r="V1802" t="s">
        <v>935</v>
      </c>
    </row>
    <row r="1803" spans="1:22" x14ac:dyDescent="0.25">
      <c r="A1803" s="70" t="e">
        <f>VLOOKUP(B1803,'Lake Assessments'!$D$2:$E$52,2,0)</f>
        <v>#N/A</v>
      </c>
      <c r="B1803">
        <v>58002800</v>
      </c>
      <c r="C1803" t="s">
        <v>2062</v>
      </c>
      <c r="D1803" t="s">
        <v>878</v>
      </c>
      <c r="E1803" s="107">
        <v>37424</v>
      </c>
      <c r="F1803" s="9">
        <v>17</v>
      </c>
      <c r="G1803" s="9">
        <v>25.223704999999999</v>
      </c>
      <c r="H1803" s="9">
        <v>54.545454999999997</v>
      </c>
      <c r="I1803" s="9">
        <v>24.869827000000001</v>
      </c>
      <c r="J1803" s="9">
        <v>2</v>
      </c>
      <c r="K1803" s="9">
        <v>17</v>
      </c>
      <c r="L1803" s="9">
        <v>28</v>
      </c>
      <c r="M1803" s="9">
        <v>25.223704999999999</v>
      </c>
      <c r="N1803" s="9">
        <v>34.772731999999998</v>
      </c>
      <c r="O1803" s="9">
        <v>54.545454999999997</v>
      </c>
      <c r="P1803" s="9">
        <v>154.545455</v>
      </c>
      <c r="Q1803" s="9">
        <v>24.869827000000001</v>
      </c>
      <c r="R1803" s="9">
        <v>77.411895000000001</v>
      </c>
      <c r="S1803" s="9" t="s">
        <v>1510</v>
      </c>
      <c r="T1803" s="9">
        <v>2126.3337000000001</v>
      </c>
      <c r="U1803" s="9">
        <v>240974.93595499999</v>
      </c>
      <c r="V1803" t="s">
        <v>935</v>
      </c>
    </row>
    <row r="1804" spans="1:22" x14ac:dyDescent="0.25">
      <c r="A1804" s="70" t="e">
        <f>VLOOKUP(B1804,'Lake Assessments'!$D$2:$E$52,2,0)</f>
        <v>#N/A</v>
      </c>
      <c r="B1804">
        <v>58002600</v>
      </c>
      <c r="C1804" t="s">
        <v>1430</v>
      </c>
      <c r="D1804" t="s">
        <v>878</v>
      </c>
      <c r="E1804" s="107">
        <v>40018</v>
      </c>
      <c r="F1804" s="9">
        <v>16</v>
      </c>
      <c r="G1804" s="9">
        <v>25</v>
      </c>
      <c r="H1804" s="9">
        <v>128.57142899999999</v>
      </c>
      <c r="I1804" s="9">
        <v>50.602409999999999</v>
      </c>
      <c r="J1804" s="9">
        <v>1</v>
      </c>
      <c r="K1804" s="9">
        <v>16</v>
      </c>
      <c r="L1804" s="9">
        <v>16</v>
      </c>
      <c r="M1804" s="9">
        <v>25</v>
      </c>
      <c r="N1804" s="9">
        <v>25</v>
      </c>
      <c r="O1804" s="9">
        <v>128.57142899999999</v>
      </c>
      <c r="P1804" s="9">
        <v>128.57142899999999</v>
      </c>
      <c r="Q1804" s="9">
        <v>50.602409999999999</v>
      </c>
      <c r="R1804" s="9">
        <v>50.602409999999999</v>
      </c>
      <c r="S1804" s="9" t="s">
        <v>1510</v>
      </c>
      <c r="T1804" s="9">
        <v>3139.6337520000002</v>
      </c>
      <c r="U1804" s="9">
        <v>370991.84280300001</v>
      </c>
      <c r="V1804" t="s">
        <v>935</v>
      </c>
    </row>
    <row r="1805" spans="1:22" x14ac:dyDescent="0.25">
      <c r="A1805" s="70" t="e">
        <f>VLOOKUP(B1805,'Lake Assessments'!$D$2:$E$52,2,0)</f>
        <v>#N/A</v>
      </c>
      <c r="B1805">
        <v>9001900</v>
      </c>
      <c r="C1805" t="s">
        <v>2063</v>
      </c>
      <c r="D1805" t="s">
        <v>878</v>
      </c>
      <c r="E1805" s="107">
        <v>35678</v>
      </c>
      <c r="F1805" s="9">
        <v>9</v>
      </c>
      <c r="G1805" s="9">
        <v>19</v>
      </c>
      <c r="H1805" s="9">
        <v>-18.181818</v>
      </c>
      <c r="I1805" s="9">
        <v>-3.0612240000000002</v>
      </c>
      <c r="J1805" s="9">
        <v>1</v>
      </c>
      <c r="K1805" s="9">
        <v>9</v>
      </c>
      <c r="L1805" s="9">
        <v>9</v>
      </c>
      <c r="M1805" s="9">
        <v>19</v>
      </c>
      <c r="N1805" s="9">
        <v>19</v>
      </c>
      <c r="O1805" s="9">
        <v>-18.181818</v>
      </c>
      <c r="P1805" s="9">
        <v>-18.181818</v>
      </c>
      <c r="Q1805" s="9">
        <v>-3.0612240000000002</v>
      </c>
      <c r="R1805" s="9">
        <v>-3.0612240000000002</v>
      </c>
      <c r="S1805" s="9" t="s">
        <v>1510</v>
      </c>
      <c r="T1805" s="9">
        <v>1568.4917680000001</v>
      </c>
      <c r="U1805" s="9">
        <v>141954.92577</v>
      </c>
      <c r="V1805" t="s">
        <v>932</v>
      </c>
    </row>
    <row r="1806" spans="1:22" x14ac:dyDescent="0.25">
      <c r="A1806" s="70" t="e">
        <f>VLOOKUP(B1806,'Lake Assessments'!$D$2:$E$52,2,0)</f>
        <v>#N/A</v>
      </c>
      <c r="B1806">
        <v>9002100</v>
      </c>
      <c r="C1806" t="s">
        <v>2064</v>
      </c>
      <c r="D1806" t="s">
        <v>878</v>
      </c>
      <c r="E1806" s="107">
        <v>35659</v>
      </c>
      <c r="F1806" s="9">
        <v>16</v>
      </c>
      <c r="G1806" s="9">
        <v>26.75</v>
      </c>
      <c r="H1806" s="9">
        <v>45.454545000000003</v>
      </c>
      <c r="I1806" s="9">
        <v>36.479591999999997</v>
      </c>
      <c r="J1806" s="9">
        <v>1</v>
      </c>
      <c r="K1806" s="9">
        <v>16</v>
      </c>
      <c r="L1806" s="9">
        <v>16</v>
      </c>
      <c r="M1806" s="9">
        <v>26.75</v>
      </c>
      <c r="N1806" s="9">
        <v>26.75</v>
      </c>
      <c r="O1806" s="9">
        <v>45.454545000000003</v>
      </c>
      <c r="P1806" s="9">
        <v>45.454545000000003</v>
      </c>
      <c r="Q1806" s="9">
        <v>36.479591999999997</v>
      </c>
      <c r="R1806" s="9">
        <v>36.479591999999997</v>
      </c>
      <c r="S1806" s="9" t="s">
        <v>1510</v>
      </c>
      <c r="T1806" s="9">
        <v>1712.0240020000001</v>
      </c>
      <c r="U1806" s="9">
        <v>104559.505233</v>
      </c>
      <c r="V1806" t="s">
        <v>935</v>
      </c>
    </row>
    <row r="1807" spans="1:22" x14ac:dyDescent="0.25">
      <c r="A1807" s="70" t="e">
        <f>VLOOKUP(B1807,'Lake Assessments'!$D$2:$E$52,2,0)</f>
        <v>#N/A</v>
      </c>
      <c r="B1807">
        <v>9005800</v>
      </c>
      <c r="C1807" t="s">
        <v>2065</v>
      </c>
      <c r="D1807" t="s">
        <v>878</v>
      </c>
      <c r="E1807" s="107">
        <v>39654</v>
      </c>
      <c r="F1807" s="9">
        <v>17</v>
      </c>
      <c r="G1807" s="9">
        <v>24.738634000000001</v>
      </c>
      <c r="H1807" s="9">
        <v>54.545454999999997</v>
      </c>
      <c r="I1807" s="9">
        <v>22.468484</v>
      </c>
      <c r="J1807" s="9">
        <v>2</v>
      </c>
      <c r="K1807" s="9">
        <v>17</v>
      </c>
      <c r="L1807" s="9">
        <v>22</v>
      </c>
      <c r="M1807" s="9">
        <v>24.738634000000001</v>
      </c>
      <c r="N1807" s="9">
        <v>28.568895999999999</v>
      </c>
      <c r="O1807" s="9">
        <v>54.545454999999997</v>
      </c>
      <c r="P1807" s="9">
        <v>100</v>
      </c>
      <c r="Q1807" s="9">
        <v>22.468484</v>
      </c>
      <c r="R1807" s="9">
        <v>45.759672999999999</v>
      </c>
      <c r="S1807" s="9" t="s">
        <v>1510</v>
      </c>
      <c r="T1807" s="9">
        <v>2232.6600699999999</v>
      </c>
      <c r="U1807" s="9">
        <v>213013.91359899999</v>
      </c>
      <c r="V1807" t="s">
        <v>935</v>
      </c>
    </row>
    <row r="1808" spans="1:22" x14ac:dyDescent="0.25">
      <c r="A1808" s="70" t="e">
        <f>VLOOKUP(B1808,'Lake Assessments'!$D$2:$E$52,2,0)</f>
        <v>#N/A</v>
      </c>
      <c r="B1808">
        <v>58002400</v>
      </c>
      <c r="C1808" t="s">
        <v>1393</v>
      </c>
      <c r="D1808" t="s">
        <v>878</v>
      </c>
      <c r="E1808" s="107">
        <v>38159</v>
      </c>
      <c r="F1808" s="9">
        <v>11</v>
      </c>
      <c r="G1808" s="9">
        <v>24.120908</v>
      </c>
      <c r="H1808" s="9">
        <v>0</v>
      </c>
      <c r="I1808" s="9">
        <v>19.410433000000001</v>
      </c>
      <c r="J1808" s="9">
        <v>4</v>
      </c>
      <c r="K1808" s="9">
        <v>11</v>
      </c>
      <c r="L1808" s="9">
        <v>22</v>
      </c>
      <c r="M1808" s="9">
        <v>22.613351000000002</v>
      </c>
      <c r="N1808" s="9">
        <v>34.751716999999999</v>
      </c>
      <c r="O1808" s="9">
        <v>0</v>
      </c>
      <c r="P1808" s="9">
        <v>100</v>
      </c>
      <c r="Q1808" s="9">
        <v>11.947281</v>
      </c>
      <c r="R1808" s="9">
        <v>72.038201999999998</v>
      </c>
      <c r="S1808" s="9" t="s">
        <v>1510</v>
      </c>
      <c r="T1808" s="9">
        <v>2959.3939439999999</v>
      </c>
      <c r="U1808" s="9">
        <v>285696.86163399997</v>
      </c>
      <c r="V1808" t="s">
        <v>935</v>
      </c>
    </row>
    <row r="1809" spans="1:22" x14ac:dyDescent="0.25">
      <c r="A1809" s="70" t="e">
        <f>VLOOKUP(B1809,'Lake Assessments'!$D$2:$E$52,2,0)</f>
        <v>#N/A</v>
      </c>
      <c r="B1809">
        <v>58003800</v>
      </c>
      <c r="C1809" t="s">
        <v>2066</v>
      </c>
      <c r="D1809" t="s">
        <v>878</v>
      </c>
      <c r="E1809" s="107">
        <v>36766</v>
      </c>
      <c r="F1809" s="9">
        <v>24</v>
      </c>
      <c r="G1809" s="9">
        <v>32.251615000000001</v>
      </c>
      <c r="H1809" s="9">
        <v>242.85714300000001</v>
      </c>
      <c r="I1809" s="9">
        <v>94.286837000000006</v>
      </c>
      <c r="J1809" s="9">
        <v>2</v>
      </c>
      <c r="K1809" s="9">
        <v>20</v>
      </c>
      <c r="L1809" s="9">
        <v>24</v>
      </c>
      <c r="M1809" s="9">
        <v>30.186917999999999</v>
      </c>
      <c r="N1809" s="9">
        <v>32.251615000000001</v>
      </c>
      <c r="O1809" s="9">
        <v>233.33333300000001</v>
      </c>
      <c r="P1809" s="9">
        <v>242.85714300000001</v>
      </c>
      <c r="Q1809" s="9">
        <v>94.286837000000006</v>
      </c>
      <c r="R1809" s="9">
        <v>115.620841</v>
      </c>
      <c r="S1809" s="9" t="s">
        <v>1510</v>
      </c>
      <c r="T1809" s="9">
        <v>4339.2439420000001</v>
      </c>
      <c r="U1809" s="9">
        <v>557561.59561399999</v>
      </c>
      <c r="V1809" t="s">
        <v>935</v>
      </c>
    </row>
    <row r="1810" spans="1:22" x14ac:dyDescent="0.25">
      <c r="A1810" s="70" t="e">
        <f>VLOOKUP(B1810,'Lake Assessments'!$D$2:$E$52,2,0)</f>
        <v>#N/A</v>
      </c>
      <c r="B1810">
        <v>58001800</v>
      </c>
      <c r="C1810" t="s">
        <v>2067</v>
      </c>
      <c r="D1810" t="s">
        <v>878</v>
      </c>
      <c r="E1810" s="107">
        <v>36004</v>
      </c>
      <c r="F1810" s="9">
        <v>16</v>
      </c>
      <c r="G1810" s="9">
        <v>25.5</v>
      </c>
      <c r="H1810" s="9">
        <v>45.454545000000003</v>
      </c>
      <c r="I1810" s="9">
        <v>30.102041</v>
      </c>
      <c r="J1810" s="9">
        <v>1</v>
      </c>
      <c r="K1810" s="9">
        <v>16</v>
      </c>
      <c r="L1810" s="9">
        <v>16</v>
      </c>
      <c r="M1810" s="9">
        <v>25.5</v>
      </c>
      <c r="N1810" s="9">
        <v>25.5</v>
      </c>
      <c r="O1810" s="9">
        <v>45.454545000000003</v>
      </c>
      <c r="P1810" s="9">
        <v>45.454545000000003</v>
      </c>
      <c r="Q1810" s="9">
        <v>30.102041</v>
      </c>
      <c r="R1810" s="9">
        <v>30.102041</v>
      </c>
      <c r="S1810" s="9" t="s">
        <v>1510</v>
      </c>
      <c r="T1810" s="9">
        <v>2100.7447900000002</v>
      </c>
      <c r="U1810" s="9">
        <v>172024.90613700001</v>
      </c>
      <c r="V1810" t="s">
        <v>935</v>
      </c>
    </row>
    <row r="1811" spans="1:22" x14ac:dyDescent="0.25">
      <c r="A1811" s="70" t="e">
        <f>VLOOKUP(B1811,'Lake Assessments'!$D$2:$E$52,2,0)</f>
        <v>#N/A</v>
      </c>
      <c r="B1811">
        <v>58000700</v>
      </c>
      <c r="C1811" t="s">
        <v>930</v>
      </c>
      <c r="D1811" t="s">
        <v>878</v>
      </c>
      <c r="E1811" s="107">
        <v>41113</v>
      </c>
      <c r="F1811" s="9">
        <v>5</v>
      </c>
      <c r="G1811" s="9">
        <v>14.310835000000001</v>
      </c>
      <c r="H1811" s="9">
        <v>-28.571428999999998</v>
      </c>
      <c r="I1811" s="9">
        <v>-13.790150000000001</v>
      </c>
      <c r="J1811" s="9">
        <v>3</v>
      </c>
      <c r="K1811" s="9">
        <v>5</v>
      </c>
      <c r="L1811" s="9">
        <v>10</v>
      </c>
      <c r="M1811" s="9">
        <v>14.310835000000001</v>
      </c>
      <c r="N1811" s="9">
        <v>21.503488000000001</v>
      </c>
      <c r="O1811" s="9">
        <v>-28.571428999999998</v>
      </c>
      <c r="P1811" s="9">
        <v>66.666667000000004</v>
      </c>
      <c r="Q1811" s="9">
        <v>-13.790150000000001</v>
      </c>
      <c r="R1811" s="9">
        <v>53.596342999999997</v>
      </c>
      <c r="S1811" s="9" t="s">
        <v>1510</v>
      </c>
      <c r="T1811" s="9">
        <v>2297.389968</v>
      </c>
      <c r="U1811" s="9">
        <v>321014.950877</v>
      </c>
      <c r="V1811" t="s">
        <v>932</v>
      </c>
    </row>
    <row r="1812" spans="1:22" x14ac:dyDescent="0.25">
      <c r="A1812" s="70" t="e">
        <f>VLOOKUP(B1812,'Lake Assessments'!$D$2:$E$52,2,0)</f>
        <v>#N/A</v>
      </c>
      <c r="B1812">
        <v>9004300</v>
      </c>
      <c r="C1812" t="s">
        <v>1306</v>
      </c>
      <c r="D1812" t="s">
        <v>878</v>
      </c>
      <c r="E1812" s="107">
        <v>36388</v>
      </c>
      <c r="F1812" s="9">
        <v>23</v>
      </c>
      <c r="G1812" s="9">
        <v>32.736763000000003</v>
      </c>
      <c r="H1812" s="9">
        <v>109.090909</v>
      </c>
      <c r="I1812" s="9">
        <v>62.063183000000002</v>
      </c>
      <c r="J1812" s="9">
        <v>2</v>
      </c>
      <c r="K1812" s="9">
        <v>23</v>
      </c>
      <c r="L1812" s="9">
        <v>29</v>
      </c>
      <c r="M1812" s="9">
        <v>32.736763000000003</v>
      </c>
      <c r="N1812" s="9">
        <v>36.581982000000004</v>
      </c>
      <c r="O1812" s="9">
        <v>109.090909</v>
      </c>
      <c r="P1812" s="9">
        <v>163.63636399999999</v>
      </c>
      <c r="Q1812" s="9">
        <v>62.063183000000002</v>
      </c>
      <c r="R1812" s="9">
        <v>86.642763000000002</v>
      </c>
      <c r="S1812" s="9" t="s">
        <v>1510</v>
      </c>
      <c r="T1812" s="9">
        <v>3576.8677720000001</v>
      </c>
      <c r="U1812" s="9">
        <v>536861.57720599999</v>
      </c>
      <c r="V1812" t="s">
        <v>935</v>
      </c>
    </row>
    <row r="1813" spans="1:22" x14ac:dyDescent="0.25">
      <c r="A1813" s="70" t="e">
        <f>VLOOKUP(B1813,'Lake Assessments'!$D$2:$E$52,2,0)</f>
        <v>#N/A</v>
      </c>
      <c r="B1813">
        <v>9001600</v>
      </c>
      <c r="C1813" t="s">
        <v>1140</v>
      </c>
      <c r="D1813" t="s">
        <v>878</v>
      </c>
      <c r="E1813" s="107">
        <v>40007</v>
      </c>
      <c r="F1813" s="9">
        <v>17</v>
      </c>
      <c r="G1813" s="9">
        <v>29.104275000000001</v>
      </c>
      <c r="H1813" s="9">
        <v>54.545454999999997</v>
      </c>
      <c r="I1813" s="9">
        <v>44.080568999999997</v>
      </c>
      <c r="J1813" s="9">
        <v>4</v>
      </c>
      <c r="K1813" s="9">
        <v>14</v>
      </c>
      <c r="L1813" s="9">
        <v>26</v>
      </c>
      <c r="M1813" s="9">
        <v>25.657079</v>
      </c>
      <c r="N1813" s="9">
        <v>38.046529999999997</v>
      </c>
      <c r="O1813" s="9">
        <v>27.272727</v>
      </c>
      <c r="P1813" s="9">
        <v>136.36363600000001</v>
      </c>
      <c r="Q1813" s="9">
        <v>27.015243999999999</v>
      </c>
      <c r="R1813" s="9">
        <v>94.114949999999993</v>
      </c>
      <c r="S1813" s="9" t="s">
        <v>1510</v>
      </c>
      <c r="T1813" s="9">
        <v>3292.0356280000001</v>
      </c>
      <c r="U1813" s="9">
        <v>516409.04678999999</v>
      </c>
      <c r="V1813" t="s">
        <v>935</v>
      </c>
    </row>
    <row r="1814" spans="1:22" x14ac:dyDescent="0.25">
      <c r="A1814" s="70" t="e">
        <f>VLOOKUP(B1814,'Lake Assessments'!$D$2:$E$52,2,0)</f>
        <v>#N/A</v>
      </c>
      <c r="B1814">
        <v>58004500</v>
      </c>
      <c r="C1814" t="s">
        <v>2068</v>
      </c>
      <c r="D1814" t="s">
        <v>878</v>
      </c>
      <c r="E1814" s="107">
        <v>36034</v>
      </c>
      <c r="F1814" s="9">
        <v>15</v>
      </c>
      <c r="G1814" s="9">
        <v>24.528894999999999</v>
      </c>
      <c r="H1814" s="9">
        <v>150</v>
      </c>
      <c r="I1814" s="9">
        <v>75.206389000000001</v>
      </c>
      <c r="J1814" s="9">
        <v>1</v>
      </c>
      <c r="K1814" s="9">
        <v>15</v>
      </c>
      <c r="L1814" s="9">
        <v>15</v>
      </c>
      <c r="M1814" s="9">
        <v>24.528894999999999</v>
      </c>
      <c r="N1814" s="9">
        <v>24.528894999999999</v>
      </c>
      <c r="O1814" s="9">
        <v>150</v>
      </c>
      <c r="P1814" s="9">
        <v>150</v>
      </c>
      <c r="Q1814" s="9">
        <v>75.206389000000001</v>
      </c>
      <c r="R1814" s="9">
        <v>75.206389000000001</v>
      </c>
      <c r="S1814" s="9" t="s">
        <v>1510</v>
      </c>
      <c r="T1814" s="9">
        <v>1878.4122440000001</v>
      </c>
      <c r="U1814" s="9">
        <v>179102.86475499999</v>
      </c>
      <c r="V1814" t="s">
        <v>935</v>
      </c>
    </row>
    <row r="1815" spans="1:22" x14ac:dyDescent="0.25">
      <c r="A1815" s="70" t="e">
        <f>VLOOKUP(B1815,'Lake Assessments'!$D$2:$E$52,2,0)</f>
        <v>#N/A</v>
      </c>
      <c r="B1815">
        <v>9002900</v>
      </c>
      <c r="C1815" t="s">
        <v>2069</v>
      </c>
      <c r="D1815" t="s">
        <v>878</v>
      </c>
      <c r="E1815" s="107">
        <v>36374</v>
      </c>
      <c r="F1815" s="9">
        <v>22</v>
      </c>
      <c r="G1815" s="9">
        <v>31.340505</v>
      </c>
      <c r="H1815" s="9">
        <v>214.28571400000001</v>
      </c>
      <c r="I1815" s="9">
        <v>88.798225000000002</v>
      </c>
      <c r="J1815" s="9">
        <v>2</v>
      </c>
      <c r="K1815" s="9">
        <v>21</v>
      </c>
      <c r="L1815" s="9">
        <v>22</v>
      </c>
      <c r="M1815" s="9">
        <v>31.340505</v>
      </c>
      <c r="N1815" s="9">
        <v>32.296247999999999</v>
      </c>
      <c r="O1815" s="9">
        <v>214.28571400000001</v>
      </c>
      <c r="P1815" s="9">
        <v>250</v>
      </c>
      <c r="Q1815" s="9">
        <v>88.798225000000002</v>
      </c>
      <c r="R1815" s="9">
        <v>130.68748400000001</v>
      </c>
      <c r="S1815" s="9" t="s">
        <v>1510</v>
      </c>
      <c r="T1815" s="9">
        <v>5394.7108239999998</v>
      </c>
      <c r="U1815" s="9">
        <v>1542967.3033030001</v>
      </c>
      <c r="V1815" t="s">
        <v>935</v>
      </c>
    </row>
    <row r="1816" spans="1:22" x14ac:dyDescent="0.25">
      <c r="A1816" s="70" t="e">
        <f>VLOOKUP(B1816,'Lake Assessments'!$D$2:$E$52,2,0)</f>
        <v>#N/A</v>
      </c>
      <c r="B1816">
        <v>58010400</v>
      </c>
      <c r="C1816" t="s">
        <v>984</v>
      </c>
      <c r="D1816" t="s">
        <v>878</v>
      </c>
      <c r="E1816" s="107">
        <v>37089</v>
      </c>
      <c r="F1816" s="9">
        <v>18</v>
      </c>
      <c r="G1816" s="9">
        <v>26.634354999999999</v>
      </c>
      <c r="H1816" s="9">
        <v>63.636364</v>
      </c>
      <c r="I1816" s="9">
        <v>31.853245000000001</v>
      </c>
      <c r="J1816" s="9">
        <v>2</v>
      </c>
      <c r="K1816" s="9">
        <v>18</v>
      </c>
      <c r="L1816" s="9">
        <v>28</v>
      </c>
      <c r="M1816" s="9">
        <v>26.634354999999999</v>
      </c>
      <c r="N1816" s="9">
        <v>37.607464999999998</v>
      </c>
      <c r="O1816" s="9">
        <v>63.636364</v>
      </c>
      <c r="P1816" s="9">
        <v>154.545455</v>
      </c>
      <c r="Q1816" s="9">
        <v>31.853245000000001</v>
      </c>
      <c r="R1816" s="9">
        <v>91.874821999999995</v>
      </c>
      <c r="S1816" s="9" t="s">
        <v>1510</v>
      </c>
      <c r="T1816" s="9">
        <v>1456.4036080000001</v>
      </c>
      <c r="U1816" s="9">
        <v>106335.907611</v>
      </c>
      <c r="V1816" t="s">
        <v>935</v>
      </c>
    </row>
    <row r="1817" spans="1:22" x14ac:dyDescent="0.25">
      <c r="A1817" s="70" t="e">
        <f>VLOOKUP(B1817,'Lake Assessments'!$D$2:$E$52,2,0)</f>
        <v>#N/A</v>
      </c>
      <c r="B1817">
        <v>9001800</v>
      </c>
      <c r="C1817" t="s">
        <v>2070</v>
      </c>
      <c r="D1817" t="s">
        <v>878</v>
      </c>
      <c r="E1817" s="107">
        <v>39993</v>
      </c>
      <c r="F1817" s="9">
        <v>11</v>
      </c>
      <c r="G1817" s="9">
        <v>23.517885</v>
      </c>
      <c r="H1817" s="9">
        <v>57.142856999999999</v>
      </c>
      <c r="I1817" s="9">
        <v>41.674005000000001</v>
      </c>
      <c r="J1817" s="9">
        <v>2</v>
      </c>
      <c r="K1817" s="9">
        <v>11</v>
      </c>
      <c r="L1817" s="9">
        <v>12</v>
      </c>
      <c r="M1817" s="9">
        <v>23.094010999999998</v>
      </c>
      <c r="N1817" s="9">
        <v>23.517885</v>
      </c>
      <c r="O1817" s="9">
        <v>57.142856999999999</v>
      </c>
      <c r="P1817" s="9">
        <v>100</v>
      </c>
      <c r="Q1817" s="9">
        <v>41.674005000000001</v>
      </c>
      <c r="R1817" s="9">
        <v>64.957220000000007</v>
      </c>
      <c r="S1817" s="9" t="s">
        <v>1510</v>
      </c>
      <c r="T1817" s="9">
        <v>1845.4966059999999</v>
      </c>
      <c r="U1817" s="9">
        <v>138105.156888</v>
      </c>
      <c r="V1817" t="s">
        <v>935</v>
      </c>
    </row>
    <row r="1818" spans="1:22" x14ac:dyDescent="0.25">
      <c r="A1818" s="70" t="e">
        <f>VLOOKUP(B1818,'Lake Assessments'!$D$2:$E$52,2,0)</f>
        <v>#N/A</v>
      </c>
      <c r="B1818">
        <v>9004400</v>
      </c>
      <c r="C1818" t="s">
        <v>2071</v>
      </c>
      <c r="D1818" t="s">
        <v>878</v>
      </c>
      <c r="E1818" s="107">
        <v>35996</v>
      </c>
      <c r="F1818" s="9">
        <v>25</v>
      </c>
      <c r="G1818" s="9">
        <v>33</v>
      </c>
      <c r="H1818" s="9">
        <v>127.272727</v>
      </c>
      <c r="I1818" s="9">
        <v>63.366337000000001</v>
      </c>
      <c r="J1818" s="9">
        <v>2</v>
      </c>
      <c r="K1818" s="9">
        <v>25</v>
      </c>
      <c r="L1818" s="9">
        <v>25</v>
      </c>
      <c r="M1818" s="9">
        <v>32.4</v>
      </c>
      <c r="N1818" s="9">
        <v>33</v>
      </c>
      <c r="O1818" s="9">
        <v>127.272727</v>
      </c>
      <c r="P1818" s="9">
        <v>127.272727</v>
      </c>
      <c r="Q1818" s="9">
        <v>63.366337000000001</v>
      </c>
      <c r="R1818" s="9">
        <v>65.306122000000002</v>
      </c>
      <c r="S1818" s="9" t="s">
        <v>1510</v>
      </c>
      <c r="T1818" s="9">
        <v>4431.9351509999997</v>
      </c>
      <c r="U1818" s="9">
        <v>438273.51053999999</v>
      </c>
      <c r="V1818" t="s">
        <v>935</v>
      </c>
    </row>
    <row r="1819" spans="1:22" x14ac:dyDescent="0.25">
      <c r="A1819" s="70" t="e">
        <f>VLOOKUP(B1819,'Lake Assessments'!$D$2:$E$52,2,0)</f>
        <v>#N/A</v>
      </c>
      <c r="B1819">
        <v>9000800</v>
      </c>
      <c r="C1819" t="s">
        <v>2072</v>
      </c>
      <c r="D1819" t="s">
        <v>878</v>
      </c>
      <c r="E1819" s="107">
        <v>40056</v>
      </c>
      <c r="F1819" s="9">
        <v>19</v>
      </c>
      <c r="G1819" s="9">
        <v>27.988720000000001</v>
      </c>
      <c r="H1819" s="9">
        <v>72.727272999999997</v>
      </c>
      <c r="I1819" s="9">
        <v>38.558017</v>
      </c>
      <c r="J1819" s="9">
        <v>3</v>
      </c>
      <c r="K1819" s="9">
        <v>17</v>
      </c>
      <c r="L1819" s="9">
        <v>20</v>
      </c>
      <c r="M1819" s="9">
        <v>26.436382999999999</v>
      </c>
      <c r="N1819" s="9">
        <v>29.292490999999998</v>
      </c>
      <c r="O1819" s="9">
        <v>54.545454999999997</v>
      </c>
      <c r="P1819" s="9">
        <v>81.818181999999993</v>
      </c>
      <c r="Q1819" s="9">
        <v>34.879505999999999</v>
      </c>
      <c r="R1819" s="9">
        <v>45.012329000000001</v>
      </c>
      <c r="S1819" s="9" t="s">
        <v>1510</v>
      </c>
      <c r="T1819" s="9">
        <v>7685.0801689999998</v>
      </c>
      <c r="U1819" s="9">
        <v>1268384.0369780001</v>
      </c>
      <c r="V1819" t="s">
        <v>935</v>
      </c>
    </row>
    <row r="1820" spans="1:22" x14ac:dyDescent="0.25">
      <c r="A1820" s="70" t="e">
        <f>VLOOKUP(B1820,'Lake Assessments'!$D$2:$E$52,2,0)</f>
        <v>#N/A</v>
      </c>
      <c r="B1820">
        <v>58005800</v>
      </c>
      <c r="C1820" t="s">
        <v>2073</v>
      </c>
      <c r="D1820" t="s">
        <v>878</v>
      </c>
      <c r="E1820" s="107">
        <v>40011</v>
      </c>
      <c r="F1820" s="9">
        <v>24</v>
      </c>
      <c r="G1820" s="9">
        <v>31.843367000000001</v>
      </c>
      <c r="H1820" s="9">
        <v>118.18181800000001</v>
      </c>
      <c r="I1820" s="9">
        <v>57.640428999999997</v>
      </c>
      <c r="J1820" s="9">
        <v>4</v>
      </c>
      <c r="K1820" s="9">
        <v>22</v>
      </c>
      <c r="L1820" s="9">
        <v>29</v>
      </c>
      <c r="M1820" s="9">
        <v>31.553705999999998</v>
      </c>
      <c r="N1820" s="9">
        <v>33.425161000000003</v>
      </c>
      <c r="O1820" s="9">
        <v>100</v>
      </c>
      <c r="P1820" s="9">
        <v>163.63636399999999</v>
      </c>
      <c r="Q1820" s="9">
        <v>56.206465000000001</v>
      </c>
      <c r="R1820" s="9">
        <v>70.536535000000001</v>
      </c>
      <c r="S1820" s="9" t="s">
        <v>1510</v>
      </c>
      <c r="T1820" s="9">
        <v>2070.8297809999999</v>
      </c>
      <c r="U1820" s="9">
        <v>246662.152848</v>
      </c>
      <c r="V1820" t="s">
        <v>935</v>
      </c>
    </row>
    <row r="1821" spans="1:22" x14ac:dyDescent="0.25">
      <c r="A1821" s="70" t="e">
        <f>VLOOKUP(B1821,'Lake Assessments'!$D$2:$E$52,2,0)</f>
        <v>#N/A</v>
      </c>
      <c r="B1821">
        <v>58007700</v>
      </c>
      <c r="C1821" t="s">
        <v>940</v>
      </c>
      <c r="D1821" t="s">
        <v>941</v>
      </c>
      <c r="E1821" s="107">
        <v>36032</v>
      </c>
      <c r="F1821" s="9">
        <v>26</v>
      </c>
      <c r="G1821" s="9">
        <v>30.005769000000001</v>
      </c>
      <c r="H1821" s="9">
        <v>333.33333299999998</v>
      </c>
      <c r="I1821" s="9">
        <v>114.326919</v>
      </c>
      <c r="J1821" s="9">
        <v>1</v>
      </c>
      <c r="K1821" s="9">
        <v>26</v>
      </c>
      <c r="L1821" s="9">
        <v>26</v>
      </c>
      <c r="M1821" s="9">
        <v>30.005769000000001</v>
      </c>
      <c r="N1821" s="9">
        <v>30.005769000000001</v>
      </c>
      <c r="O1821" s="9">
        <v>333.33333299999998</v>
      </c>
      <c r="P1821" s="9">
        <v>333.33333299999998</v>
      </c>
      <c r="Q1821" s="9">
        <v>114.326919</v>
      </c>
      <c r="R1821" s="9">
        <v>114.326919</v>
      </c>
      <c r="S1821" s="9" t="s">
        <v>1510</v>
      </c>
      <c r="T1821" s="9">
        <v>3769.7171039999998</v>
      </c>
      <c r="U1821" s="9">
        <v>250021.92537400001</v>
      </c>
      <c r="V1821" t="s">
        <v>935</v>
      </c>
    </row>
    <row r="1822" spans="1:22" x14ac:dyDescent="0.25">
      <c r="A1822" s="70" t="e">
        <f>VLOOKUP(B1822,'Lake Assessments'!$D$2:$E$52,2,0)</f>
        <v>#N/A</v>
      </c>
      <c r="B1822">
        <v>58007300</v>
      </c>
      <c r="C1822" t="s">
        <v>2074</v>
      </c>
      <c r="D1822" t="s">
        <v>878</v>
      </c>
      <c r="E1822" s="107">
        <v>38903</v>
      </c>
      <c r="F1822" s="9">
        <v>11</v>
      </c>
      <c r="G1822" s="9">
        <v>20.201260000000001</v>
      </c>
      <c r="H1822" s="9">
        <v>0</v>
      </c>
      <c r="I1822" s="9">
        <v>6.2379999999999996E-3</v>
      </c>
      <c r="J1822" s="9">
        <v>2</v>
      </c>
      <c r="K1822" s="9">
        <v>11</v>
      </c>
      <c r="L1822" s="9">
        <v>36</v>
      </c>
      <c r="M1822" s="9">
        <v>20.201260000000001</v>
      </c>
      <c r="N1822" s="9">
        <v>41.5</v>
      </c>
      <c r="O1822" s="9">
        <v>0</v>
      </c>
      <c r="P1822" s="9">
        <v>227.272727</v>
      </c>
      <c r="Q1822" s="9">
        <v>6.2379999999999996E-3</v>
      </c>
      <c r="R1822" s="9">
        <v>111.734694</v>
      </c>
      <c r="S1822" s="9" t="s">
        <v>1510</v>
      </c>
      <c r="T1822" s="9">
        <v>3058.9004409999998</v>
      </c>
      <c r="U1822" s="9">
        <v>476757.48368300003</v>
      </c>
      <c r="V1822" t="s">
        <v>935</v>
      </c>
    </row>
    <row r="1823" spans="1:22" x14ac:dyDescent="0.25">
      <c r="A1823" s="70" t="e">
        <f>VLOOKUP(B1823,'Lake Assessments'!$D$2:$E$52,2,0)</f>
        <v>#N/A</v>
      </c>
      <c r="B1823">
        <v>9002200</v>
      </c>
      <c r="C1823" t="s">
        <v>2075</v>
      </c>
      <c r="D1823" t="s">
        <v>878</v>
      </c>
      <c r="E1823" s="107">
        <v>37081</v>
      </c>
      <c r="F1823" s="9">
        <v>11</v>
      </c>
      <c r="G1823" s="9">
        <v>23.819396000000001</v>
      </c>
      <c r="H1823" s="9">
        <v>0</v>
      </c>
      <c r="I1823" s="9">
        <v>17.917802999999999</v>
      </c>
      <c r="J1823" s="9">
        <v>1</v>
      </c>
      <c r="K1823" s="9">
        <v>11</v>
      </c>
      <c r="L1823" s="9">
        <v>11</v>
      </c>
      <c r="M1823" s="9">
        <v>23.819396000000001</v>
      </c>
      <c r="N1823" s="9">
        <v>23.819396000000001</v>
      </c>
      <c r="O1823" s="9">
        <v>0</v>
      </c>
      <c r="P1823" s="9">
        <v>0</v>
      </c>
      <c r="Q1823" s="9">
        <v>17.917802999999999</v>
      </c>
      <c r="R1823" s="9">
        <v>17.917802999999999</v>
      </c>
      <c r="S1823" s="9" t="s">
        <v>1510</v>
      </c>
      <c r="T1823" s="9">
        <v>2245.2171950000002</v>
      </c>
      <c r="U1823" s="9">
        <v>209826.80319499999</v>
      </c>
      <c r="V1823" t="s">
        <v>935</v>
      </c>
    </row>
    <row r="1824" spans="1:22" x14ac:dyDescent="0.25">
      <c r="A1824" s="70" t="e">
        <f>VLOOKUP(B1824,'Lake Assessments'!$D$2:$E$52,2,0)</f>
        <v>#N/A</v>
      </c>
      <c r="B1824">
        <v>58001500</v>
      </c>
      <c r="C1824" t="s">
        <v>2076</v>
      </c>
      <c r="D1824" t="s">
        <v>878</v>
      </c>
      <c r="E1824" s="107">
        <v>35962</v>
      </c>
      <c r="F1824" s="9">
        <v>16</v>
      </c>
      <c r="G1824" s="9">
        <v>24.25</v>
      </c>
      <c r="H1824" s="9">
        <v>45.454545000000003</v>
      </c>
      <c r="I1824" s="9">
        <v>20.049505</v>
      </c>
      <c r="J1824" s="9">
        <v>1</v>
      </c>
      <c r="K1824" s="9">
        <v>16</v>
      </c>
      <c r="L1824" s="9">
        <v>16</v>
      </c>
      <c r="M1824" s="9">
        <v>24.25</v>
      </c>
      <c r="N1824" s="9">
        <v>24.25</v>
      </c>
      <c r="O1824" s="9">
        <v>45.454545000000003</v>
      </c>
      <c r="P1824" s="9">
        <v>45.454545000000003</v>
      </c>
      <c r="Q1824" s="9">
        <v>20.049505</v>
      </c>
      <c r="R1824" s="9">
        <v>20.049505</v>
      </c>
      <c r="S1824" s="9" t="s">
        <v>1510</v>
      </c>
      <c r="T1824" s="9">
        <v>746.16419800000006</v>
      </c>
      <c r="U1824" s="9">
        <v>37307.348638000003</v>
      </c>
      <c r="V1824" t="s">
        <v>935</v>
      </c>
    </row>
    <row r="1825" spans="1:22" x14ac:dyDescent="0.25">
      <c r="A1825" s="70" t="e">
        <f>VLOOKUP(B1825,'Lake Assessments'!$D$2:$E$52,2,0)</f>
        <v>#N/A</v>
      </c>
      <c r="B1825">
        <v>9003900</v>
      </c>
      <c r="C1825" t="s">
        <v>2077</v>
      </c>
      <c r="D1825" t="s">
        <v>878</v>
      </c>
      <c r="E1825" s="107">
        <v>36010</v>
      </c>
      <c r="F1825" s="9">
        <v>23</v>
      </c>
      <c r="G1825" s="9">
        <v>32.528249000000002</v>
      </c>
      <c r="H1825" s="9">
        <v>109.090909</v>
      </c>
      <c r="I1825" s="9">
        <v>61.030934000000002</v>
      </c>
      <c r="J1825" s="9">
        <v>1</v>
      </c>
      <c r="K1825" s="9">
        <v>23</v>
      </c>
      <c r="L1825" s="9">
        <v>23</v>
      </c>
      <c r="M1825" s="9">
        <v>32.528249000000002</v>
      </c>
      <c r="N1825" s="9">
        <v>32.528249000000002</v>
      </c>
      <c r="O1825" s="9">
        <v>109.090909</v>
      </c>
      <c r="P1825" s="9">
        <v>109.090909</v>
      </c>
      <c r="Q1825" s="9">
        <v>61.030934000000002</v>
      </c>
      <c r="R1825" s="9">
        <v>61.030934000000002</v>
      </c>
      <c r="S1825" s="9" t="s">
        <v>1510</v>
      </c>
      <c r="T1825" s="9">
        <v>1428.8456140000001</v>
      </c>
      <c r="U1825" s="9">
        <v>96987.259468000004</v>
      </c>
      <c r="V1825" t="s">
        <v>935</v>
      </c>
    </row>
    <row r="1826" spans="1:22" x14ac:dyDescent="0.25">
      <c r="A1826" s="70" t="e">
        <f>VLOOKUP(B1826,'Lake Assessments'!$D$2:$E$52,2,0)</f>
        <v>#N/A</v>
      </c>
      <c r="B1826">
        <v>58008300</v>
      </c>
      <c r="C1826" t="s">
        <v>1502</v>
      </c>
      <c r="D1826" t="s">
        <v>878</v>
      </c>
      <c r="E1826" s="107">
        <v>35997</v>
      </c>
      <c r="F1826" s="9">
        <v>23</v>
      </c>
      <c r="G1826" s="9">
        <v>32.736763000000003</v>
      </c>
      <c r="H1826" s="9">
        <v>109.090909</v>
      </c>
      <c r="I1826" s="9">
        <v>67.024300999999994</v>
      </c>
      <c r="J1826" s="9">
        <v>1</v>
      </c>
      <c r="K1826" s="9">
        <v>23</v>
      </c>
      <c r="L1826" s="9">
        <v>23</v>
      </c>
      <c r="M1826" s="9">
        <v>32.736763000000003</v>
      </c>
      <c r="N1826" s="9">
        <v>32.736763000000003</v>
      </c>
      <c r="O1826" s="9">
        <v>109.090909</v>
      </c>
      <c r="P1826" s="9">
        <v>109.090909</v>
      </c>
      <c r="Q1826" s="9">
        <v>67.024300999999994</v>
      </c>
      <c r="R1826" s="9">
        <v>67.024300999999994</v>
      </c>
      <c r="S1826" s="9" t="s">
        <v>1510</v>
      </c>
      <c r="T1826" s="9">
        <v>1846.0789050000001</v>
      </c>
      <c r="U1826" s="9">
        <v>172728.37203500001</v>
      </c>
      <c r="V1826" t="s">
        <v>935</v>
      </c>
    </row>
    <row r="1827" spans="1:22" x14ac:dyDescent="0.25">
      <c r="A1827" s="70" t="e">
        <f>VLOOKUP(B1827,'Lake Assessments'!$D$2:$E$52,2,0)</f>
        <v>#N/A</v>
      </c>
      <c r="B1827">
        <v>58007100</v>
      </c>
      <c r="C1827" t="s">
        <v>2078</v>
      </c>
      <c r="D1827" t="s">
        <v>878</v>
      </c>
      <c r="E1827" s="107">
        <v>37109</v>
      </c>
      <c r="F1827" s="9">
        <v>15</v>
      </c>
      <c r="G1827" s="9">
        <v>26.336286999999999</v>
      </c>
      <c r="H1827" s="9">
        <v>36.363636</v>
      </c>
      <c r="I1827" s="9">
        <v>30.377656999999999</v>
      </c>
      <c r="J1827" s="9">
        <v>2</v>
      </c>
      <c r="K1827" s="9">
        <v>15</v>
      </c>
      <c r="L1827" s="9">
        <v>25</v>
      </c>
      <c r="M1827" s="9">
        <v>26.336286999999999</v>
      </c>
      <c r="N1827" s="9">
        <v>35.4</v>
      </c>
      <c r="O1827" s="9">
        <v>36.363636</v>
      </c>
      <c r="P1827" s="9">
        <v>127.272727</v>
      </c>
      <c r="Q1827" s="9">
        <v>30.377656999999999</v>
      </c>
      <c r="R1827" s="9">
        <v>80.612245000000001</v>
      </c>
      <c r="S1827" s="9" t="s">
        <v>1510</v>
      </c>
      <c r="T1827" s="9">
        <v>1738.9483580000001</v>
      </c>
      <c r="U1827" s="9">
        <v>134059.25565199999</v>
      </c>
      <c r="V1827" t="s">
        <v>935</v>
      </c>
    </row>
    <row r="1828" spans="1:22" x14ac:dyDescent="0.25">
      <c r="A1828" s="70" t="e">
        <f>VLOOKUP(B1828,'Lake Assessments'!$D$2:$E$52,2,0)</f>
        <v>#N/A</v>
      </c>
      <c r="B1828">
        <v>58006700</v>
      </c>
      <c r="C1828" t="s">
        <v>2079</v>
      </c>
      <c r="D1828" t="s">
        <v>878</v>
      </c>
      <c r="E1828" s="107">
        <v>39993</v>
      </c>
      <c r="F1828" s="9">
        <v>35</v>
      </c>
      <c r="G1828" s="9">
        <v>38.539034000000001</v>
      </c>
      <c r="H1828" s="9">
        <v>218.18181799999999</v>
      </c>
      <c r="I1828" s="9">
        <v>90.787296999999995</v>
      </c>
      <c r="J1828" s="9">
        <v>4</v>
      </c>
      <c r="K1828" s="9">
        <v>23</v>
      </c>
      <c r="L1828" s="9">
        <v>36</v>
      </c>
      <c r="M1828" s="9">
        <v>29.609047</v>
      </c>
      <c r="N1828" s="9">
        <v>38.833333000000003</v>
      </c>
      <c r="O1828" s="9">
        <v>109.090909</v>
      </c>
      <c r="P1828" s="9">
        <v>227.272727</v>
      </c>
      <c r="Q1828" s="9">
        <v>46.579439999999998</v>
      </c>
      <c r="R1828" s="9">
        <v>98.129251999999994</v>
      </c>
      <c r="S1828" s="9" t="s">
        <v>1510</v>
      </c>
      <c r="T1828" s="9">
        <v>15382.417648000001</v>
      </c>
      <c r="U1828" s="9">
        <v>6903589.0595709998</v>
      </c>
      <c r="V1828" t="s">
        <v>935</v>
      </c>
    </row>
    <row r="1829" spans="1:22" x14ac:dyDescent="0.25">
      <c r="A1829" s="70" t="e">
        <f>VLOOKUP(B1829,'Lake Assessments'!$D$2:$E$52,2,0)</f>
        <v>#N/A</v>
      </c>
      <c r="B1829">
        <v>9000900</v>
      </c>
      <c r="C1829" t="s">
        <v>2080</v>
      </c>
      <c r="D1829" t="s">
        <v>878</v>
      </c>
      <c r="E1829" s="107">
        <v>37116</v>
      </c>
      <c r="F1829" s="9">
        <v>22</v>
      </c>
      <c r="G1829" s="9">
        <v>31.127305</v>
      </c>
      <c r="H1829" s="9">
        <v>100</v>
      </c>
      <c r="I1829" s="9">
        <v>54.095567000000003</v>
      </c>
      <c r="J1829" s="9">
        <v>2</v>
      </c>
      <c r="K1829" s="9">
        <v>22</v>
      </c>
      <c r="L1829" s="9">
        <v>29</v>
      </c>
      <c r="M1829" s="9">
        <v>31.127305</v>
      </c>
      <c r="N1829" s="9">
        <v>33.425161000000003</v>
      </c>
      <c r="O1829" s="9">
        <v>100</v>
      </c>
      <c r="P1829" s="9">
        <v>163.63636399999999</v>
      </c>
      <c r="Q1829" s="9">
        <v>54.095567000000003</v>
      </c>
      <c r="R1829" s="9">
        <v>70.536535000000001</v>
      </c>
      <c r="S1829" s="9" t="s">
        <v>1510</v>
      </c>
      <c r="T1829" s="9">
        <v>4178.3050700000003</v>
      </c>
      <c r="U1829" s="9">
        <v>446062.251812</v>
      </c>
      <c r="V1829" t="s">
        <v>935</v>
      </c>
    </row>
    <row r="1830" spans="1:22" x14ac:dyDescent="0.25">
      <c r="A1830" s="70" t="e">
        <f>VLOOKUP(B1830,'Lake Assessments'!$D$2:$E$52,2,0)</f>
        <v>#N/A</v>
      </c>
      <c r="B1830">
        <v>58007800</v>
      </c>
      <c r="C1830" t="s">
        <v>1531</v>
      </c>
      <c r="D1830" t="s">
        <v>878</v>
      </c>
      <c r="E1830" s="107">
        <v>35996</v>
      </c>
      <c r="F1830" s="9">
        <v>38</v>
      </c>
      <c r="G1830" s="9">
        <v>41.853127000000001</v>
      </c>
      <c r="H1830" s="9">
        <v>245.454545</v>
      </c>
      <c r="I1830" s="9">
        <v>113.53636</v>
      </c>
      <c r="J1830" s="9">
        <v>2</v>
      </c>
      <c r="K1830" s="9">
        <v>22</v>
      </c>
      <c r="L1830" s="9">
        <v>38</v>
      </c>
      <c r="M1830" s="9">
        <v>31.340505</v>
      </c>
      <c r="N1830" s="9">
        <v>41.853127000000001</v>
      </c>
      <c r="O1830" s="9">
        <v>100</v>
      </c>
      <c r="P1830" s="9">
        <v>245.454545</v>
      </c>
      <c r="Q1830" s="9">
        <v>55.151015999999998</v>
      </c>
      <c r="R1830" s="9">
        <v>113.53636</v>
      </c>
      <c r="S1830" s="9" t="s">
        <v>1510</v>
      </c>
      <c r="T1830" s="9">
        <v>2790.3024789999999</v>
      </c>
      <c r="U1830" s="9">
        <v>317272.00762599998</v>
      </c>
      <c r="V1830" t="s">
        <v>935</v>
      </c>
    </row>
    <row r="1831" spans="1:22" x14ac:dyDescent="0.25">
      <c r="A1831" s="70" t="e">
        <f>VLOOKUP(B1831,'Lake Assessments'!$D$2:$E$52,2,0)</f>
        <v>#N/A</v>
      </c>
      <c r="B1831">
        <v>58009900</v>
      </c>
      <c r="C1831" t="s">
        <v>1361</v>
      </c>
      <c r="D1831" t="s">
        <v>878</v>
      </c>
      <c r="E1831" s="107">
        <v>35997</v>
      </c>
      <c r="F1831" s="9">
        <v>32</v>
      </c>
      <c r="G1831" s="9">
        <v>36.769553000000002</v>
      </c>
      <c r="H1831" s="9">
        <v>190.90909099999999</v>
      </c>
      <c r="I1831" s="9">
        <v>87.599757999999994</v>
      </c>
      <c r="J1831" s="9">
        <v>2</v>
      </c>
      <c r="K1831" s="9">
        <v>23</v>
      </c>
      <c r="L1831" s="9">
        <v>32</v>
      </c>
      <c r="M1831" s="9">
        <v>30.860133000000001</v>
      </c>
      <c r="N1831" s="9">
        <v>36.769553000000002</v>
      </c>
      <c r="O1831" s="9">
        <v>109.090909</v>
      </c>
      <c r="P1831" s="9">
        <v>190.90909099999999</v>
      </c>
      <c r="Q1831" s="9">
        <v>52.772936999999999</v>
      </c>
      <c r="R1831" s="9">
        <v>87.599757999999994</v>
      </c>
      <c r="S1831" s="9" t="s">
        <v>1510</v>
      </c>
      <c r="T1831" s="9">
        <v>2575.658124</v>
      </c>
      <c r="U1831" s="9">
        <v>323981.090516</v>
      </c>
      <c r="V1831" t="s">
        <v>935</v>
      </c>
    </row>
    <row r="1832" spans="1:22" x14ac:dyDescent="0.25">
      <c r="A1832" s="70" t="e">
        <f>VLOOKUP(B1832,'Lake Assessments'!$D$2:$E$52,2,0)</f>
        <v>#N/A</v>
      </c>
      <c r="B1832">
        <v>58001300</v>
      </c>
      <c r="C1832" t="s">
        <v>2081</v>
      </c>
      <c r="D1832" t="s">
        <v>878</v>
      </c>
      <c r="E1832" s="107">
        <v>36006</v>
      </c>
      <c r="F1832" s="9">
        <v>31</v>
      </c>
      <c r="G1832" s="9">
        <v>38.974350999999999</v>
      </c>
      <c r="H1832" s="9">
        <v>181.81818200000001</v>
      </c>
      <c r="I1832" s="9">
        <v>98.848726999999997</v>
      </c>
      <c r="J1832" s="9">
        <v>2</v>
      </c>
      <c r="K1832" s="9">
        <v>27</v>
      </c>
      <c r="L1832" s="9">
        <v>31</v>
      </c>
      <c r="M1832" s="9">
        <v>34.448566</v>
      </c>
      <c r="N1832" s="9">
        <v>38.974350999999999</v>
      </c>
      <c r="O1832" s="9">
        <v>145.454545</v>
      </c>
      <c r="P1832" s="9">
        <v>181.81818200000001</v>
      </c>
      <c r="Q1832" s="9">
        <v>70.537456000000006</v>
      </c>
      <c r="R1832" s="9">
        <v>98.848726999999997</v>
      </c>
      <c r="S1832" s="9" t="s">
        <v>1510</v>
      </c>
      <c r="T1832" s="9">
        <v>1904.058685</v>
      </c>
      <c r="U1832" s="9">
        <v>221563.64250799999</v>
      </c>
      <c r="V1832" t="s">
        <v>935</v>
      </c>
    </row>
    <row r="1833" spans="1:22" x14ac:dyDescent="0.25">
      <c r="A1833" s="70" t="e">
        <f>VLOOKUP(B1833,'Lake Assessments'!$D$2:$E$52,2,0)</f>
        <v>#N/A</v>
      </c>
      <c r="B1833">
        <v>58008100</v>
      </c>
      <c r="C1833" t="s">
        <v>1140</v>
      </c>
      <c r="D1833" t="s">
        <v>878</v>
      </c>
      <c r="E1833" s="107">
        <v>40367</v>
      </c>
      <c r="F1833" s="9">
        <v>28</v>
      </c>
      <c r="G1833" s="9">
        <v>35.906624999999998</v>
      </c>
      <c r="H1833" s="9">
        <v>154.545455</v>
      </c>
      <c r="I1833" s="9">
        <v>77.755568999999994</v>
      </c>
      <c r="J1833" s="9">
        <v>5</v>
      </c>
      <c r="K1833" s="9">
        <v>19</v>
      </c>
      <c r="L1833" s="9">
        <v>33</v>
      </c>
      <c r="M1833" s="9">
        <v>27.988720000000001</v>
      </c>
      <c r="N1833" s="9">
        <v>38.471162</v>
      </c>
      <c r="O1833" s="9">
        <v>72.727272999999997</v>
      </c>
      <c r="P1833" s="9">
        <v>200</v>
      </c>
      <c r="Q1833" s="9">
        <v>38.558017</v>
      </c>
      <c r="R1833" s="9">
        <v>96.281439000000006</v>
      </c>
      <c r="S1833" s="9" t="s">
        <v>1510</v>
      </c>
      <c r="T1833" s="9">
        <v>11076.936266999999</v>
      </c>
      <c r="U1833" s="9">
        <v>2133646.7192040002</v>
      </c>
      <c r="V1833" t="s">
        <v>935</v>
      </c>
    </row>
    <row r="1834" spans="1:22" x14ac:dyDescent="0.25">
      <c r="A1834" s="70" t="e">
        <f>VLOOKUP(B1834,'Lake Assessments'!$D$2:$E$52,2,0)</f>
        <v>#N/A</v>
      </c>
      <c r="B1834">
        <v>9015300</v>
      </c>
      <c r="C1834" t="s">
        <v>879</v>
      </c>
      <c r="D1834" t="s">
        <v>878</v>
      </c>
      <c r="E1834" s="107">
        <v>35659</v>
      </c>
      <c r="F1834" s="9">
        <v>14</v>
      </c>
      <c r="G1834" s="9">
        <v>26.993385</v>
      </c>
      <c r="H1834" s="9">
        <v>133.33333300000001</v>
      </c>
      <c r="I1834" s="9">
        <v>92.809895999999995</v>
      </c>
      <c r="J1834" s="9">
        <v>1</v>
      </c>
      <c r="K1834" s="9">
        <v>14</v>
      </c>
      <c r="L1834" s="9">
        <v>14</v>
      </c>
      <c r="M1834" s="9">
        <v>26.993385</v>
      </c>
      <c r="N1834" s="9">
        <v>26.993385</v>
      </c>
      <c r="O1834" s="9">
        <v>133.33333300000001</v>
      </c>
      <c r="P1834" s="9">
        <v>133.33333300000001</v>
      </c>
      <c r="Q1834" s="9">
        <v>92.809895999999995</v>
      </c>
      <c r="R1834" s="9">
        <v>92.809895999999995</v>
      </c>
      <c r="S1834" s="9" t="s">
        <v>1510</v>
      </c>
      <c r="T1834" s="9">
        <v>539.20752200000004</v>
      </c>
      <c r="U1834" s="9">
        <v>19915.233436999999</v>
      </c>
      <c r="V1834" t="s">
        <v>935</v>
      </c>
    </row>
    <row r="1835" spans="1:22" x14ac:dyDescent="0.25">
      <c r="A1835" s="70" t="e">
        <f>VLOOKUP(B1835,'Lake Assessments'!$D$2:$E$52,2,0)</f>
        <v>#N/A</v>
      </c>
      <c r="B1835">
        <v>9003400</v>
      </c>
      <c r="C1835" t="s">
        <v>326</v>
      </c>
      <c r="D1835" t="s">
        <v>878</v>
      </c>
      <c r="E1835" s="107">
        <v>35653</v>
      </c>
      <c r="F1835" s="9">
        <v>25</v>
      </c>
      <c r="G1835" s="9">
        <v>33.200000000000003</v>
      </c>
      <c r="H1835" s="9">
        <v>127.272727</v>
      </c>
      <c r="I1835" s="9">
        <v>64.356436000000002</v>
      </c>
      <c r="J1835" s="9">
        <v>2</v>
      </c>
      <c r="K1835" s="9">
        <v>25</v>
      </c>
      <c r="L1835" s="9">
        <v>25</v>
      </c>
      <c r="M1835" s="9">
        <v>31</v>
      </c>
      <c r="N1835" s="9">
        <v>33.200000000000003</v>
      </c>
      <c r="O1835" s="9">
        <v>127.272727</v>
      </c>
      <c r="P1835" s="9">
        <v>127.272727</v>
      </c>
      <c r="Q1835" s="9">
        <v>58.163265000000003</v>
      </c>
      <c r="R1835" s="9">
        <v>64.356436000000002</v>
      </c>
      <c r="S1835" s="9" t="s">
        <v>1510</v>
      </c>
      <c r="T1835" s="9">
        <v>4202.4457810000004</v>
      </c>
      <c r="U1835" s="9">
        <v>405011.921967</v>
      </c>
      <c r="V1835" t="s">
        <v>935</v>
      </c>
    </row>
    <row r="1836" spans="1:22" x14ac:dyDescent="0.25">
      <c r="A1836" s="70" t="e">
        <f>VLOOKUP(B1836,'Lake Assessments'!$D$2:$E$52,2,0)</f>
        <v>#N/A</v>
      </c>
      <c r="B1836">
        <v>9002700</v>
      </c>
      <c r="C1836" t="s">
        <v>879</v>
      </c>
      <c r="D1836" t="s">
        <v>878</v>
      </c>
      <c r="E1836" s="107">
        <v>35668</v>
      </c>
      <c r="F1836" s="9">
        <v>9</v>
      </c>
      <c r="G1836" s="9">
        <v>19.333333</v>
      </c>
      <c r="H1836" s="9">
        <v>50</v>
      </c>
      <c r="I1836" s="9">
        <v>38.095238000000002</v>
      </c>
      <c r="J1836" s="9">
        <v>1</v>
      </c>
      <c r="K1836" s="9">
        <v>9</v>
      </c>
      <c r="L1836" s="9">
        <v>9</v>
      </c>
      <c r="M1836" s="9">
        <v>19.333333</v>
      </c>
      <c r="N1836" s="9">
        <v>19.333333</v>
      </c>
      <c r="O1836" s="9">
        <v>50</v>
      </c>
      <c r="P1836" s="9">
        <v>50</v>
      </c>
      <c r="Q1836" s="9">
        <v>38.095238000000002</v>
      </c>
      <c r="R1836" s="9">
        <v>38.095238000000002</v>
      </c>
      <c r="S1836" s="9" t="s">
        <v>1510</v>
      </c>
      <c r="T1836" s="9">
        <v>975.49068799999998</v>
      </c>
      <c r="U1836" s="9">
        <v>57494.195654000003</v>
      </c>
      <c r="V1836" t="s">
        <v>935</v>
      </c>
    </row>
    <row r="1837" spans="1:22" x14ac:dyDescent="0.25">
      <c r="A1837" s="70" t="e">
        <f>VLOOKUP(B1837,'Lake Assessments'!$D$2:$E$52,2,0)</f>
        <v>#N/A</v>
      </c>
      <c r="B1837">
        <v>9010600</v>
      </c>
      <c r="C1837" t="s">
        <v>879</v>
      </c>
      <c r="D1837" t="s">
        <v>878</v>
      </c>
      <c r="E1837" s="107">
        <v>35675</v>
      </c>
      <c r="F1837" s="9">
        <v>17</v>
      </c>
      <c r="G1837" s="9">
        <v>25.708776</v>
      </c>
      <c r="H1837" s="9">
        <v>183.33333300000001</v>
      </c>
      <c r="I1837" s="9">
        <v>83.634116000000006</v>
      </c>
      <c r="J1837" s="9">
        <v>1</v>
      </c>
      <c r="K1837" s="9">
        <v>17</v>
      </c>
      <c r="L1837" s="9">
        <v>17</v>
      </c>
      <c r="M1837" s="9">
        <v>25.708776</v>
      </c>
      <c r="N1837" s="9">
        <v>25.708776</v>
      </c>
      <c r="O1837" s="9">
        <v>183.33333300000001</v>
      </c>
      <c r="P1837" s="9">
        <v>183.33333300000001</v>
      </c>
      <c r="Q1837" s="9">
        <v>83.634116000000006</v>
      </c>
      <c r="R1837" s="9">
        <v>83.634116000000006</v>
      </c>
      <c r="S1837" s="9" t="s">
        <v>1510</v>
      </c>
      <c r="T1837" s="9">
        <v>1151.2593280000001</v>
      </c>
      <c r="U1837" s="9">
        <v>41588.298684000001</v>
      </c>
      <c r="V1837" t="s">
        <v>935</v>
      </c>
    </row>
    <row r="1838" spans="1:22" x14ac:dyDescent="0.25">
      <c r="A1838" s="70" t="e">
        <f>VLOOKUP(B1838,'Lake Assessments'!$D$2:$E$52,2,0)</f>
        <v>#N/A</v>
      </c>
      <c r="B1838">
        <v>58006900</v>
      </c>
      <c r="C1838" t="s">
        <v>2082</v>
      </c>
      <c r="D1838" t="s">
        <v>878</v>
      </c>
      <c r="E1838" s="107">
        <v>35999</v>
      </c>
      <c r="F1838" s="9">
        <v>16</v>
      </c>
      <c r="G1838" s="9">
        <v>26.75</v>
      </c>
      <c r="H1838" s="9">
        <v>45.454545000000003</v>
      </c>
      <c r="I1838" s="9">
        <v>36.479591999999997</v>
      </c>
      <c r="J1838" s="9">
        <v>1</v>
      </c>
      <c r="K1838" s="9">
        <v>16</v>
      </c>
      <c r="L1838" s="9">
        <v>16</v>
      </c>
      <c r="M1838" s="9">
        <v>26.75</v>
      </c>
      <c r="N1838" s="9">
        <v>26.75</v>
      </c>
      <c r="O1838" s="9">
        <v>45.454545000000003</v>
      </c>
      <c r="P1838" s="9">
        <v>45.454545000000003</v>
      </c>
      <c r="Q1838" s="9">
        <v>36.479591999999997</v>
      </c>
      <c r="R1838" s="9">
        <v>36.479591999999997</v>
      </c>
      <c r="S1838" s="9" t="s">
        <v>1510</v>
      </c>
      <c r="T1838" s="9">
        <v>3054.1752980000001</v>
      </c>
      <c r="U1838" s="9">
        <v>264596.33218000003</v>
      </c>
      <c r="V1838" t="s">
        <v>935</v>
      </c>
    </row>
    <row r="1839" spans="1:22" x14ac:dyDescent="0.25">
      <c r="A1839" s="70" t="e">
        <f>VLOOKUP(B1839,'Lake Assessments'!$D$2:$E$52,2,0)</f>
        <v>#N/A</v>
      </c>
      <c r="B1839">
        <v>58000900</v>
      </c>
      <c r="C1839" t="s">
        <v>1711</v>
      </c>
      <c r="D1839" t="s">
        <v>878</v>
      </c>
      <c r="E1839" s="107">
        <v>36004</v>
      </c>
      <c r="F1839" s="9">
        <v>13</v>
      </c>
      <c r="G1839" s="9">
        <v>24.406808999999999</v>
      </c>
      <c r="H1839" s="9">
        <v>18.181818</v>
      </c>
      <c r="I1839" s="9">
        <v>24.524533999999999</v>
      </c>
      <c r="J1839" s="9">
        <v>1</v>
      </c>
      <c r="K1839" s="9">
        <v>13</v>
      </c>
      <c r="L1839" s="9">
        <v>13</v>
      </c>
      <c r="M1839" s="9">
        <v>24.406808999999999</v>
      </c>
      <c r="N1839" s="9">
        <v>24.406808999999999</v>
      </c>
      <c r="O1839" s="9">
        <v>18.181818</v>
      </c>
      <c r="P1839" s="9">
        <v>18.181818</v>
      </c>
      <c r="Q1839" s="9">
        <v>24.524533999999999</v>
      </c>
      <c r="R1839" s="9">
        <v>24.524533999999999</v>
      </c>
      <c r="S1839" s="9" t="s">
        <v>1510</v>
      </c>
      <c r="T1839" s="9">
        <v>1101.425686</v>
      </c>
      <c r="U1839" s="9">
        <v>62809.196616000001</v>
      </c>
      <c r="V1839" t="s">
        <v>935</v>
      </c>
    </row>
    <row r="1840" spans="1:22" x14ac:dyDescent="0.25">
      <c r="A1840" s="70" t="e">
        <f>VLOOKUP(B1840,'Lake Assessments'!$D$2:$E$52,2,0)</f>
        <v>#N/A</v>
      </c>
      <c r="B1840">
        <v>58011100</v>
      </c>
      <c r="C1840" t="s">
        <v>2083</v>
      </c>
      <c r="D1840" t="s">
        <v>878</v>
      </c>
      <c r="E1840" s="107">
        <v>37431</v>
      </c>
      <c r="F1840" s="9">
        <v>10</v>
      </c>
      <c r="G1840" s="9">
        <v>18.024982999999999</v>
      </c>
      <c r="H1840" s="9">
        <v>42.857143000000001</v>
      </c>
      <c r="I1840" s="9">
        <v>8.5842329999999993</v>
      </c>
      <c r="J1840" s="9">
        <v>2</v>
      </c>
      <c r="K1840" s="9">
        <v>10</v>
      </c>
      <c r="L1840" s="9">
        <v>22</v>
      </c>
      <c r="M1840" s="9">
        <v>18.024982999999999</v>
      </c>
      <c r="N1840" s="9">
        <v>28.355695000000001</v>
      </c>
      <c r="O1840" s="9">
        <v>42.857143000000001</v>
      </c>
      <c r="P1840" s="9">
        <v>266.66666700000002</v>
      </c>
      <c r="Q1840" s="9">
        <v>8.5842329999999993</v>
      </c>
      <c r="R1840" s="9">
        <v>102.54068100000001</v>
      </c>
      <c r="S1840" s="9" t="s">
        <v>1510</v>
      </c>
      <c r="T1840" s="9">
        <v>5873.4113909999996</v>
      </c>
      <c r="U1840" s="9">
        <v>350490.17372999998</v>
      </c>
      <c r="V1840" t="s">
        <v>935</v>
      </c>
    </row>
    <row r="1841" spans="1:22" x14ac:dyDescent="0.25">
      <c r="A1841" s="70" t="e">
        <f>VLOOKUP(B1841,'Lake Assessments'!$D$2:$E$52,2,0)</f>
        <v>#N/A</v>
      </c>
      <c r="B1841">
        <v>58006800</v>
      </c>
      <c r="C1841" t="s">
        <v>2037</v>
      </c>
      <c r="D1841" t="s">
        <v>878</v>
      </c>
      <c r="E1841" s="107">
        <v>35999</v>
      </c>
      <c r="F1841" s="9">
        <v>23</v>
      </c>
      <c r="G1841" s="9">
        <v>30.234590000000001</v>
      </c>
      <c r="H1841" s="9">
        <v>109.090909</v>
      </c>
      <c r="I1841" s="9">
        <v>54.258111999999997</v>
      </c>
      <c r="J1841" s="9">
        <v>1</v>
      </c>
      <c r="K1841" s="9">
        <v>23</v>
      </c>
      <c r="L1841" s="9">
        <v>23</v>
      </c>
      <c r="M1841" s="9">
        <v>30.234590000000001</v>
      </c>
      <c r="N1841" s="9">
        <v>30.234590000000001</v>
      </c>
      <c r="O1841" s="9">
        <v>109.090909</v>
      </c>
      <c r="P1841" s="9">
        <v>109.090909</v>
      </c>
      <c r="Q1841" s="9">
        <v>54.258111999999997</v>
      </c>
      <c r="R1841" s="9">
        <v>54.258111999999997</v>
      </c>
      <c r="S1841" s="9" t="s">
        <v>1510</v>
      </c>
      <c r="T1841" s="9">
        <v>3143.42857</v>
      </c>
      <c r="U1841" s="9">
        <v>437081.342527</v>
      </c>
      <c r="V1841" t="s">
        <v>935</v>
      </c>
    </row>
    <row r="1842" spans="1:22" x14ac:dyDescent="0.25">
      <c r="A1842" s="70" t="e">
        <f>VLOOKUP(B1842,'Lake Assessments'!$D$2:$E$52,2,0)</f>
        <v>#N/A</v>
      </c>
      <c r="B1842">
        <v>9004100</v>
      </c>
      <c r="C1842" t="s">
        <v>2084</v>
      </c>
      <c r="D1842" t="s">
        <v>878</v>
      </c>
      <c r="E1842" s="107">
        <v>41841</v>
      </c>
      <c r="F1842" s="9">
        <v>29</v>
      </c>
      <c r="G1842" s="9">
        <v>36.953372000000002</v>
      </c>
      <c r="H1842" s="9">
        <v>163.63636399999999</v>
      </c>
      <c r="I1842" s="9">
        <v>82.937487000000004</v>
      </c>
      <c r="J1842" s="9">
        <v>2</v>
      </c>
      <c r="K1842" s="9">
        <v>29</v>
      </c>
      <c r="L1842" s="9">
        <v>30</v>
      </c>
      <c r="M1842" s="9">
        <v>33.776223999999999</v>
      </c>
      <c r="N1842" s="9">
        <v>36.953372000000002</v>
      </c>
      <c r="O1842" s="9">
        <v>163.63636399999999</v>
      </c>
      <c r="P1842" s="9">
        <v>172.727273</v>
      </c>
      <c r="Q1842" s="9">
        <v>72.327674999999999</v>
      </c>
      <c r="R1842" s="9">
        <v>82.937487000000004</v>
      </c>
      <c r="S1842" s="9" t="s">
        <v>1510</v>
      </c>
      <c r="T1842" s="9">
        <v>5118.3655509999999</v>
      </c>
      <c r="U1842" s="9">
        <v>1130043.9262910001</v>
      </c>
      <c r="V1842" t="s">
        <v>935</v>
      </c>
    </row>
    <row r="1843" spans="1:22" x14ac:dyDescent="0.25">
      <c r="A1843" s="70" t="e">
        <f>VLOOKUP(B1843,'Lake Assessments'!$D$2:$E$52,2,0)</f>
        <v>#N/A</v>
      </c>
      <c r="B1843">
        <v>9003500</v>
      </c>
      <c r="C1843" t="s">
        <v>2085</v>
      </c>
      <c r="D1843" t="s">
        <v>878</v>
      </c>
      <c r="E1843" s="107">
        <v>36752</v>
      </c>
      <c r="F1843" s="9">
        <v>23</v>
      </c>
      <c r="G1843" s="9">
        <v>32.111220000000003</v>
      </c>
      <c r="H1843" s="9">
        <v>109.090909</v>
      </c>
      <c r="I1843" s="9">
        <v>58.966434</v>
      </c>
      <c r="J1843" s="9">
        <v>2</v>
      </c>
      <c r="K1843" s="9">
        <v>23</v>
      </c>
      <c r="L1843" s="9">
        <v>34</v>
      </c>
      <c r="M1843" s="9">
        <v>32.111220000000003</v>
      </c>
      <c r="N1843" s="9">
        <v>38.587181999999999</v>
      </c>
      <c r="O1843" s="9">
        <v>109.090909</v>
      </c>
      <c r="P1843" s="9">
        <v>209.09090900000001</v>
      </c>
      <c r="Q1843" s="9">
        <v>58.966434</v>
      </c>
      <c r="R1843" s="9">
        <v>96.873375999999993</v>
      </c>
      <c r="S1843" s="9" t="s">
        <v>1510</v>
      </c>
      <c r="T1843" s="9">
        <v>5195.3529669999998</v>
      </c>
      <c r="U1843" s="9">
        <v>462830.269623</v>
      </c>
      <c r="V1843" t="s">
        <v>935</v>
      </c>
    </row>
    <row r="1844" spans="1:22" x14ac:dyDescent="0.25">
      <c r="A1844" s="70" t="e">
        <f>VLOOKUP(B1844,'Lake Assessments'!$D$2:$E$52,2,0)</f>
        <v>#N/A</v>
      </c>
      <c r="B1844">
        <v>9003800</v>
      </c>
      <c r="C1844" t="s">
        <v>2086</v>
      </c>
      <c r="D1844" t="s">
        <v>878</v>
      </c>
      <c r="E1844" s="107">
        <v>42205</v>
      </c>
      <c r="F1844" s="9">
        <v>38</v>
      </c>
      <c r="G1844" s="9">
        <v>41.528683999999998</v>
      </c>
      <c r="H1844" s="9">
        <v>245.454545</v>
      </c>
      <c r="I1844" s="9">
        <v>105.58754399999999</v>
      </c>
      <c r="J1844" s="9">
        <v>3</v>
      </c>
      <c r="K1844" s="9">
        <v>26</v>
      </c>
      <c r="L1844" s="9">
        <v>38</v>
      </c>
      <c r="M1844" s="9">
        <v>34.124208000000003</v>
      </c>
      <c r="N1844" s="9">
        <v>41.528683999999998</v>
      </c>
      <c r="O1844" s="9">
        <v>136.36363600000001</v>
      </c>
      <c r="P1844" s="9">
        <v>245.454545</v>
      </c>
      <c r="Q1844" s="9">
        <v>68.931719999999999</v>
      </c>
      <c r="R1844" s="9">
        <v>105.58754399999999</v>
      </c>
      <c r="S1844" s="9" t="s">
        <v>1510</v>
      </c>
      <c r="T1844" s="9">
        <v>7383.1618079999998</v>
      </c>
      <c r="U1844" s="9">
        <v>1653779.406646</v>
      </c>
      <c r="V1844" t="s">
        <v>935</v>
      </c>
    </row>
    <row r="1845" spans="1:22" x14ac:dyDescent="0.25">
      <c r="A1845" s="70" t="e">
        <f>VLOOKUP(B1845,'Lake Assessments'!$D$2:$E$52,2,0)</f>
        <v>#N/A</v>
      </c>
      <c r="B1845">
        <v>58000500</v>
      </c>
      <c r="C1845" t="s">
        <v>2087</v>
      </c>
      <c r="D1845" t="s">
        <v>878</v>
      </c>
      <c r="E1845" s="107">
        <v>40017</v>
      </c>
      <c r="F1845" s="9">
        <v>6</v>
      </c>
      <c r="G1845" s="9">
        <v>15.513434999999999</v>
      </c>
      <c r="H1845" s="9">
        <v>-14.285714</v>
      </c>
      <c r="I1845" s="9">
        <v>-6.5455719999999999</v>
      </c>
      <c r="J1845" s="9">
        <v>4</v>
      </c>
      <c r="K1845" s="9">
        <v>6</v>
      </c>
      <c r="L1845" s="9">
        <v>25</v>
      </c>
      <c r="M1845" s="9">
        <v>15.513434999999999</v>
      </c>
      <c r="N1845" s="9">
        <v>31.6</v>
      </c>
      <c r="O1845" s="9">
        <v>-14.285714</v>
      </c>
      <c r="P1845" s="9">
        <v>316.66666700000002</v>
      </c>
      <c r="Q1845" s="9">
        <v>-6.5455719999999999</v>
      </c>
      <c r="R1845" s="9">
        <v>125.714286</v>
      </c>
      <c r="S1845" s="9" t="s">
        <v>1510</v>
      </c>
      <c r="T1845" s="9">
        <v>6154.0178299999998</v>
      </c>
      <c r="U1845" s="9">
        <v>412449.89615799999</v>
      </c>
      <c r="V1845" t="s">
        <v>932</v>
      </c>
    </row>
    <row r="1846" spans="1:22" x14ac:dyDescent="0.25">
      <c r="A1846" s="70" t="e">
        <f>VLOOKUP(B1846,'Lake Assessments'!$D$2:$E$52,2,0)</f>
        <v>#N/A</v>
      </c>
      <c r="B1846">
        <v>69094100</v>
      </c>
      <c r="C1846" t="s">
        <v>2088</v>
      </c>
      <c r="D1846" t="s">
        <v>878</v>
      </c>
      <c r="E1846" s="107">
        <v>41540</v>
      </c>
      <c r="F1846" s="9">
        <v>13</v>
      </c>
      <c r="G1846" s="9">
        <v>25.238859000000001</v>
      </c>
      <c r="H1846" s="9">
        <v>116.666667</v>
      </c>
      <c r="I1846" s="9">
        <v>59.739612999999999</v>
      </c>
      <c r="J1846" s="9">
        <v>1</v>
      </c>
      <c r="K1846" s="9">
        <v>13</v>
      </c>
      <c r="L1846" s="9">
        <v>13</v>
      </c>
      <c r="M1846" s="9">
        <v>25.238859000000001</v>
      </c>
      <c r="N1846" s="9">
        <v>25.238859000000001</v>
      </c>
      <c r="O1846" s="9">
        <v>116.666667</v>
      </c>
      <c r="P1846" s="9">
        <v>116.666667</v>
      </c>
      <c r="Q1846" s="9">
        <v>59.739612999999999</v>
      </c>
      <c r="R1846" s="9">
        <v>59.739612999999999</v>
      </c>
      <c r="S1846" s="9" t="s">
        <v>2089</v>
      </c>
      <c r="T1846" s="9">
        <v>1450.292242</v>
      </c>
      <c r="U1846" s="9">
        <v>72856.866475999996</v>
      </c>
      <c r="V1846" t="s">
        <v>935</v>
      </c>
    </row>
    <row r="1847" spans="1:22" x14ac:dyDescent="0.25">
      <c r="A1847" s="70" t="e">
        <f>VLOOKUP(B1847,'Lake Assessments'!$D$2:$E$52,2,0)</f>
        <v>#N/A</v>
      </c>
      <c r="B1847">
        <v>69013200</v>
      </c>
      <c r="C1847" t="s">
        <v>2090</v>
      </c>
      <c r="D1847" t="s">
        <v>878</v>
      </c>
      <c r="E1847" s="107">
        <v>36362</v>
      </c>
      <c r="F1847" s="9">
        <v>19</v>
      </c>
      <c r="G1847" s="9">
        <v>31.20054</v>
      </c>
      <c r="H1847" s="9">
        <v>375</v>
      </c>
      <c r="I1847" s="9">
        <v>194.34471500000001</v>
      </c>
      <c r="J1847" s="9">
        <v>2</v>
      </c>
      <c r="K1847" s="9">
        <v>18</v>
      </c>
      <c r="L1847" s="9">
        <v>19</v>
      </c>
      <c r="M1847" s="9">
        <v>31.20054</v>
      </c>
      <c r="N1847" s="9">
        <v>31.348400999999999</v>
      </c>
      <c r="O1847" s="9">
        <v>375</v>
      </c>
      <c r="P1847" s="9">
        <v>500</v>
      </c>
      <c r="Q1847" s="9">
        <v>152.80968300000001</v>
      </c>
      <c r="R1847" s="9">
        <v>194.34471500000001</v>
      </c>
      <c r="S1847" s="9" t="s">
        <v>2089</v>
      </c>
      <c r="T1847" s="9">
        <v>4373.3927350000004</v>
      </c>
      <c r="U1847" s="9">
        <v>506772.67882700003</v>
      </c>
      <c r="V1847" t="s">
        <v>935</v>
      </c>
    </row>
    <row r="1848" spans="1:22" x14ac:dyDescent="0.25">
      <c r="A1848" s="70" t="e">
        <f>VLOOKUP(B1848,'Lake Assessments'!$D$2:$E$52,2,0)</f>
        <v>#N/A</v>
      </c>
      <c r="B1848">
        <v>69002700</v>
      </c>
      <c r="C1848" t="s">
        <v>1382</v>
      </c>
      <c r="D1848" t="s">
        <v>878</v>
      </c>
      <c r="E1848" s="107">
        <v>36367</v>
      </c>
      <c r="F1848" s="9">
        <v>23</v>
      </c>
      <c r="G1848" s="9">
        <v>32.945276999999997</v>
      </c>
      <c r="H1848" s="9">
        <v>475</v>
      </c>
      <c r="I1848" s="9">
        <v>210.80450400000001</v>
      </c>
      <c r="J1848" s="9">
        <v>2</v>
      </c>
      <c r="K1848" s="9">
        <v>21</v>
      </c>
      <c r="L1848" s="9">
        <v>23</v>
      </c>
      <c r="M1848" s="9">
        <v>31.423376000000001</v>
      </c>
      <c r="N1848" s="9">
        <v>32.945276999999997</v>
      </c>
      <c r="O1848" s="9">
        <v>475</v>
      </c>
      <c r="P1848" s="9">
        <v>600</v>
      </c>
      <c r="Q1848" s="9">
        <v>153.41432399999999</v>
      </c>
      <c r="R1848" s="9">
        <v>210.80450400000001</v>
      </c>
      <c r="S1848" s="9" t="s">
        <v>2089</v>
      </c>
      <c r="T1848" s="9">
        <v>6536.9799499999999</v>
      </c>
      <c r="U1848" s="9">
        <v>796109.28475500003</v>
      </c>
      <c r="V1848" t="s">
        <v>935</v>
      </c>
    </row>
    <row r="1849" spans="1:22" x14ac:dyDescent="0.25">
      <c r="A1849" s="70" t="e">
        <f>VLOOKUP(B1849,'Lake Assessments'!$D$2:$E$52,2,0)</f>
        <v>#N/A</v>
      </c>
      <c r="B1849">
        <v>38075300</v>
      </c>
      <c r="C1849" t="s">
        <v>2091</v>
      </c>
      <c r="D1849" t="s">
        <v>878</v>
      </c>
      <c r="E1849" s="107">
        <v>37481</v>
      </c>
      <c r="F1849" s="9">
        <v>13</v>
      </c>
      <c r="G1849" s="9">
        <v>23.852108000000001</v>
      </c>
      <c r="H1849" s="9">
        <v>85.714286000000001</v>
      </c>
      <c r="I1849" s="9">
        <v>50.013261</v>
      </c>
      <c r="J1849" s="9">
        <v>1</v>
      </c>
      <c r="K1849" s="9">
        <v>13</v>
      </c>
      <c r="L1849" s="9">
        <v>13</v>
      </c>
      <c r="M1849" s="9">
        <v>23.852108000000001</v>
      </c>
      <c r="N1849" s="9">
        <v>23.852108000000001</v>
      </c>
      <c r="O1849" s="9">
        <v>85.714286000000001</v>
      </c>
      <c r="P1849" s="9">
        <v>85.714286000000001</v>
      </c>
      <c r="Q1849" s="9">
        <v>50.013261</v>
      </c>
      <c r="R1849" s="9">
        <v>50.013261</v>
      </c>
      <c r="S1849" s="9" t="s">
        <v>2089</v>
      </c>
      <c r="T1849" s="9">
        <v>4688.288501</v>
      </c>
      <c r="U1849" s="9">
        <v>450266.89123100002</v>
      </c>
      <c r="V1849" t="s">
        <v>935</v>
      </c>
    </row>
    <row r="1850" spans="1:22" x14ac:dyDescent="0.25">
      <c r="A1850" s="70" t="e">
        <f>VLOOKUP(B1850,'Lake Assessments'!$D$2:$E$52,2,0)</f>
        <v>#N/A</v>
      </c>
      <c r="B1850">
        <v>38075000</v>
      </c>
      <c r="C1850" t="s">
        <v>2092</v>
      </c>
      <c r="D1850" t="s">
        <v>878</v>
      </c>
      <c r="E1850" s="107">
        <v>37481</v>
      </c>
      <c r="F1850" s="9">
        <v>10</v>
      </c>
      <c r="G1850" s="9">
        <v>22.768398999999999</v>
      </c>
      <c r="H1850" s="9">
        <v>42.857143000000001</v>
      </c>
      <c r="I1850" s="9">
        <v>43.197479000000001</v>
      </c>
      <c r="J1850" s="9">
        <v>1</v>
      </c>
      <c r="K1850" s="9">
        <v>10</v>
      </c>
      <c r="L1850" s="9">
        <v>10</v>
      </c>
      <c r="M1850" s="9">
        <v>22.768398999999999</v>
      </c>
      <c r="N1850" s="9">
        <v>22.768398999999999</v>
      </c>
      <c r="O1850" s="9">
        <v>42.857143000000001</v>
      </c>
      <c r="P1850" s="9">
        <v>42.857143000000001</v>
      </c>
      <c r="Q1850" s="9">
        <v>43.197479000000001</v>
      </c>
      <c r="R1850" s="9">
        <v>43.197479000000001</v>
      </c>
      <c r="S1850" s="9" t="s">
        <v>2089</v>
      </c>
      <c r="T1850" s="9">
        <v>4512.8490270000002</v>
      </c>
      <c r="U1850" s="9">
        <v>607571.08607800002</v>
      </c>
      <c r="V1850" t="s">
        <v>935</v>
      </c>
    </row>
    <row r="1851" spans="1:22" x14ac:dyDescent="0.25">
      <c r="A1851" s="70" t="e">
        <f>VLOOKUP(B1851,'Lake Assessments'!$D$2:$E$52,2,0)</f>
        <v>#N/A</v>
      </c>
      <c r="B1851">
        <v>69000700</v>
      </c>
      <c r="C1851" t="s">
        <v>2093</v>
      </c>
      <c r="D1851" t="s">
        <v>878</v>
      </c>
      <c r="E1851" s="107">
        <v>36703</v>
      </c>
      <c r="F1851" s="9">
        <v>7</v>
      </c>
      <c r="G1851" s="9">
        <v>17.008400999999999</v>
      </c>
      <c r="H1851" s="9">
        <v>16.666667</v>
      </c>
      <c r="I1851" s="9">
        <v>7.6481089999999998</v>
      </c>
      <c r="J1851" s="9">
        <v>2</v>
      </c>
      <c r="K1851" s="9">
        <v>7</v>
      </c>
      <c r="L1851" s="9">
        <v>21</v>
      </c>
      <c r="M1851" s="9">
        <v>17.008400999999999</v>
      </c>
      <c r="N1851" s="9">
        <v>31.859812000000002</v>
      </c>
      <c r="O1851" s="9">
        <v>16.666667</v>
      </c>
      <c r="P1851" s="9">
        <v>200</v>
      </c>
      <c r="Q1851" s="9">
        <v>7.6481089999999998</v>
      </c>
      <c r="R1851" s="9">
        <v>100.376176</v>
      </c>
      <c r="S1851" s="9" t="s">
        <v>2089</v>
      </c>
      <c r="T1851" s="9">
        <v>1482.6317570000001</v>
      </c>
      <c r="U1851" s="9">
        <v>128620.674325</v>
      </c>
      <c r="V1851" t="s">
        <v>935</v>
      </c>
    </row>
    <row r="1852" spans="1:22" x14ac:dyDescent="0.25">
      <c r="A1852" s="70" t="e">
        <f>VLOOKUP(B1852,'Lake Assessments'!$D$2:$E$52,2,0)</f>
        <v>#N/A</v>
      </c>
      <c r="B1852">
        <v>69000800</v>
      </c>
      <c r="C1852" t="s">
        <v>889</v>
      </c>
      <c r="D1852" t="s">
        <v>878</v>
      </c>
      <c r="E1852" s="107">
        <v>35646</v>
      </c>
      <c r="F1852" s="9">
        <v>19</v>
      </c>
      <c r="G1852" s="9">
        <v>30.512293</v>
      </c>
      <c r="H1852" s="9">
        <v>216.66666699999999</v>
      </c>
      <c r="I1852" s="9">
        <v>93.115775999999997</v>
      </c>
      <c r="J1852" s="9">
        <v>1</v>
      </c>
      <c r="K1852" s="9">
        <v>19</v>
      </c>
      <c r="L1852" s="9">
        <v>19</v>
      </c>
      <c r="M1852" s="9">
        <v>30.512293</v>
      </c>
      <c r="N1852" s="9">
        <v>30.512293</v>
      </c>
      <c r="O1852" s="9">
        <v>216.66666699999999</v>
      </c>
      <c r="P1852" s="9">
        <v>216.66666699999999</v>
      </c>
      <c r="Q1852" s="9">
        <v>93.115775999999997</v>
      </c>
      <c r="R1852" s="9">
        <v>93.115775999999997</v>
      </c>
      <c r="S1852" s="9" t="s">
        <v>2089</v>
      </c>
      <c r="T1852" s="9">
        <v>8840.4893809999994</v>
      </c>
      <c r="U1852" s="9">
        <v>1285939.2599899999</v>
      </c>
      <c r="V1852" t="s">
        <v>935</v>
      </c>
    </row>
    <row r="1853" spans="1:22" x14ac:dyDescent="0.25">
      <c r="A1853" s="70" t="e">
        <f>VLOOKUP(B1853,'Lake Assessments'!$D$2:$E$52,2,0)</f>
        <v>#N/A</v>
      </c>
      <c r="B1853">
        <v>38074400</v>
      </c>
      <c r="C1853" t="s">
        <v>2094</v>
      </c>
      <c r="D1853" t="s">
        <v>878</v>
      </c>
      <c r="E1853" s="107">
        <v>41848</v>
      </c>
      <c r="F1853" s="9">
        <v>24</v>
      </c>
      <c r="G1853" s="9">
        <v>33.272235999999999</v>
      </c>
      <c r="H1853" s="9">
        <v>700</v>
      </c>
      <c r="I1853" s="9">
        <v>168.32448099999999</v>
      </c>
      <c r="J1853" s="9">
        <v>2</v>
      </c>
      <c r="K1853" s="9">
        <v>17</v>
      </c>
      <c r="L1853" s="9">
        <v>24</v>
      </c>
      <c r="M1853" s="9">
        <v>27.163989999999998</v>
      </c>
      <c r="N1853" s="9">
        <v>33.272235999999999</v>
      </c>
      <c r="O1853" s="9">
        <v>325</v>
      </c>
      <c r="P1853" s="9">
        <v>700</v>
      </c>
      <c r="Q1853" s="9">
        <v>156.26405700000001</v>
      </c>
      <c r="R1853" s="9">
        <v>168.32448099999999</v>
      </c>
      <c r="S1853" s="9" t="s">
        <v>2089</v>
      </c>
      <c r="T1853" s="9">
        <v>7803.7476619999998</v>
      </c>
      <c r="U1853" s="9">
        <v>962024.864221</v>
      </c>
      <c r="V1853" t="s">
        <v>935</v>
      </c>
    </row>
    <row r="1854" spans="1:22" x14ac:dyDescent="0.25">
      <c r="A1854" s="70" t="e">
        <f>VLOOKUP(B1854,'Lake Assessments'!$D$2:$E$52,2,0)</f>
        <v>#N/A</v>
      </c>
      <c r="B1854">
        <v>69011100</v>
      </c>
      <c r="C1854" t="s">
        <v>1315</v>
      </c>
      <c r="D1854" t="s">
        <v>878</v>
      </c>
      <c r="E1854" s="107">
        <v>36745</v>
      </c>
      <c r="F1854" s="9">
        <v>26</v>
      </c>
      <c r="G1854" s="9">
        <v>33.143627000000002</v>
      </c>
      <c r="H1854" s="9">
        <v>766.66666699999996</v>
      </c>
      <c r="I1854" s="9">
        <v>167.28731300000001</v>
      </c>
      <c r="J1854" s="9">
        <v>2</v>
      </c>
      <c r="K1854" s="9">
        <v>21</v>
      </c>
      <c r="L1854" s="9">
        <v>26</v>
      </c>
      <c r="M1854" s="9">
        <v>30.768723000000001</v>
      </c>
      <c r="N1854" s="9">
        <v>33.143627000000002</v>
      </c>
      <c r="O1854" s="9">
        <v>425</v>
      </c>
      <c r="P1854" s="9">
        <v>766.66666699999996</v>
      </c>
      <c r="Q1854" s="9">
        <v>167.28731300000001</v>
      </c>
      <c r="R1854" s="9">
        <v>190.27096700000001</v>
      </c>
      <c r="S1854" s="9" t="s">
        <v>2089</v>
      </c>
      <c r="T1854" s="9">
        <v>8094.4123170000003</v>
      </c>
      <c r="U1854" s="9">
        <v>781943.82559200004</v>
      </c>
      <c r="V1854" t="s">
        <v>935</v>
      </c>
    </row>
    <row r="1855" spans="1:22" x14ac:dyDescent="0.25">
      <c r="A1855" s="70" t="e">
        <f>VLOOKUP(B1855,'Lake Assessments'!$D$2:$E$52,2,0)</f>
        <v>#N/A</v>
      </c>
      <c r="B1855">
        <v>69002200</v>
      </c>
      <c r="C1855" t="s">
        <v>1306</v>
      </c>
      <c r="D1855" t="s">
        <v>878</v>
      </c>
      <c r="E1855" s="107">
        <v>37088</v>
      </c>
      <c r="F1855" s="9">
        <v>20</v>
      </c>
      <c r="G1855" s="9">
        <v>29.516096999999998</v>
      </c>
      <c r="H1855" s="9">
        <v>566.66666699999996</v>
      </c>
      <c r="I1855" s="9">
        <v>138.03304299999999</v>
      </c>
      <c r="J1855" s="9">
        <v>2</v>
      </c>
      <c r="K1855" s="9">
        <v>19</v>
      </c>
      <c r="L1855" s="9">
        <v>20</v>
      </c>
      <c r="M1855" s="9">
        <v>29.516096999999998</v>
      </c>
      <c r="N1855" s="9">
        <v>30.741707999999999</v>
      </c>
      <c r="O1855" s="9">
        <v>375</v>
      </c>
      <c r="P1855" s="9">
        <v>566.66666699999996</v>
      </c>
      <c r="Q1855" s="9">
        <v>138.03304299999999</v>
      </c>
      <c r="R1855" s="9">
        <v>190.01611600000001</v>
      </c>
      <c r="S1855" s="9" t="s">
        <v>2089</v>
      </c>
      <c r="T1855" s="9">
        <v>2508.4901279999999</v>
      </c>
      <c r="U1855" s="9">
        <v>260757.44096400001</v>
      </c>
      <c r="V1855" t="s">
        <v>935</v>
      </c>
    </row>
    <row r="1856" spans="1:22" x14ac:dyDescent="0.25">
      <c r="A1856" s="70" t="e">
        <f>VLOOKUP(B1856,'Lake Assessments'!$D$2:$E$52,2,0)</f>
        <v>#N/A</v>
      </c>
      <c r="B1856">
        <v>58000400</v>
      </c>
      <c r="C1856" t="s">
        <v>2004</v>
      </c>
      <c r="D1856" t="s">
        <v>878</v>
      </c>
      <c r="E1856" s="107">
        <v>36003</v>
      </c>
      <c r="F1856" s="9">
        <v>7</v>
      </c>
      <c r="G1856" s="9">
        <v>16.252472000000001</v>
      </c>
      <c r="H1856" s="9">
        <v>16.666667</v>
      </c>
      <c r="I1856" s="9">
        <v>16.089088</v>
      </c>
      <c r="J1856" s="9">
        <v>1</v>
      </c>
      <c r="K1856" s="9">
        <v>7</v>
      </c>
      <c r="L1856" s="9">
        <v>7</v>
      </c>
      <c r="M1856" s="9">
        <v>16.252472000000001</v>
      </c>
      <c r="N1856" s="9">
        <v>16.252472000000001</v>
      </c>
      <c r="O1856" s="9">
        <v>16.666667</v>
      </c>
      <c r="P1856" s="9">
        <v>16.666667</v>
      </c>
      <c r="Q1856" s="9">
        <v>16.089088</v>
      </c>
      <c r="R1856" s="9">
        <v>16.089088</v>
      </c>
      <c r="S1856" s="9" t="s">
        <v>1510</v>
      </c>
      <c r="T1856" s="9">
        <v>2129.2088789999998</v>
      </c>
      <c r="U1856" s="9">
        <v>93059.027608999997</v>
      </c>
      <c r="V1856" t="s">
        <v>935</v>
      </c>
    </row>
    <row r="1857" spans="1:22" x14ac:dyDescent="0.25">
      <c r="A1857" s="70" t="e">
        <f>VLOOKUP(B1857,'Lake Assessments'!$D$2:$E$52,2,0)</f>
        <v>#N/A</v>
      </c>
      <c r="B1857">
        <v>69001100</v>
      </c>
      <c r="C1857" t="s">
        <v>2095</v>
      </c>
      <c r="D1857" t="s">
        <v>878</v>
      </c>
      <c r="E1857" s="107">
        <v>36368</v>
      </c>
      <c r="F1857" s="9">
        <v>25</v>
      </c>
      <c r="G1857" s="9">
        <v>35.200000000000003</v>
      </c>
      <c r="H1857" s="9">
        <v>525</v>
      </c>
      <c r="I1857" s="9">
        <v>232.07547199999999</v>
      </c>
      <c r="J1857" s="9">
        <v>1</v>
      </c>
      <c r="K1857" s="9">
        <v>25</v>
      </c>
      <c r="L1857" s="9">
        <v>25</v>
      </c>
      <c r="M1857" s="9">
        <v>35.200000000000003</v>
      </c>
      <c r="N1857" s="9">
        <v>35.200000000000003</v>
      </c>
      <c r="O1857" s="9">
        <v>525</v>
      </c>
      <c r="P1857" s="9">
        <v>525</v>
      </c>
      <c r="Q1857" s="9">
        <v>232.07547199999999</v>
      </c>
      <c r="R1857" s="9">
        <v>232.07547199999999</v>
      </c>
      <c r="S1857" s="9" t="s">
        <v>2089</v>
      </c>
      <c r="T1857" s="9">
        <v>10444.240388</v>
      </c>
      <c r="U1857" s="9">
        <v>1717935.9773230001</v>
      </c>
      <c r="V1857" t="s">
        <v>935</v>
      </c>
    </row>
    <row r="1858" spans="1:22" x14ac:dyDescent="0.25">
      <c r="A1858" s="70" t="e">
        <f>VLOOKUP(B1858,'Lake Assessments'!$D$2:$E$52,2,0)</f>
        <v>#N/A</v>
      </c>
      <c r="B1858">
        <v>69002800</v>
      </c>
      <c r="C1858" t="s">
        <v>2096</v>
      </c>
      <c r="D1858" t="s">
        <v>878</v>
      </c>
      <c r="E1858" s="107">
        <v>39293</v>
      </c>
      <c r="F1858" s="9">
        <v>19</v>
      </c>
      <c r="G1858" s="9">
        <v>28.906382000000001</v>
      </c>
      <c r="H1858" s="9">
        <v>533.33333300000004</v>
      </c>
      <c r="I1858" s="9">
        <v>133.11598799999999</v>
      </c>
      <c r="J1858" s="9">
        <v>2</v>
      </c>
      <c r="K1858" s="9">
        <v>17</v>
      </c>
      <c r="L1858" s="9">
        <v>19</v>
      </c>
      <c r="M1858" s="9">
        <v>28.906382000000001</v>
      </c>
      <c r="N1858" s="9">
        <v>29.831882</v>
      </c>
      <c r="O1858" s="9">
        <v>325</v>
      </c>
      <c r="P1858" s="9">
        <v>533.33333300000004</v>
      </c>
      <c r="Q1858" s="9">
        <v>133.11598799999999</v>
      </c>
      <c r="R1858" s="9">
        <v>181.43284800000001</v>
      </c>
      <c r="S1858" s="9" t="s">
        <v>2089</v>
      </c>
      <c r="T1858" s="9">
        <v>5855.3620069999997</v>
      </c>
      <c r="U1858" s="9">
        <v>685213.06305400003</v>
      </c>
      <c r="V1858" t="s">
        <v>935</v>
      </c>
    </row>
    <row r="1859" spans="1:22" x14ac:dyDescent="0.25">
      <c r="A1859" s="70" t="e">
        <f>VLOOKUP(B1859,'Lake Assessments'!$D$2:$E$52,2,0)</f>
        <v>#N/A</v>
      </c>
      <c r="B1859">
        <v>69012800</v>
      </c>
      <c r="C1859" t="s">
        <v>2097</v>
      </c>
      <c r="D1859" t="s">
        <v>878</v>
      </c>
      <c r="E1859" s="107">
        <v>36361</v>
      </c>
      <c r="F1859" s="9">
        <v>11</v>
      </c>
      <c r="G1859" s="9">
        <v>23.517885</v>
      </c>
      <c r="H1859" s="9">
        <v>175</v>
      </c>
      <c r="I1859" s="9">
        <v>121.866838</v>
      </c>
      <c r="J1859" s="9">
        <v>1</v>
      </c>
      <c r="K1859" s="9">
        <v>11</v>
      </c>
      <c r="L1859" s="9">
        <v>11</v>
      </c>
      <c r="M1859" s="9">
        <v>23.517885</v>
      </c>
      <c r="N1859" s="9">
        <v>23.517885</v>
      </c>
      <c r="O1859" s="9">
        <v>175</v>
      </c>
      <c r="P1859" s="9">
        <v>175</v>
      </c>
      <c r="Q1859" s="9">
        <v>121.866838</v>
      </c>
      <c r="R1859" s="9">
        <v>121.866838</v>
      </c>
      <c r="S1859" s="9" t="s">
        <v>2089</v>
      </c>
      <c r="T1859" s="9">
        <v>4216.1954370000003</v>
      </c>
      <c r="U1859" s="9">
        <v>320981.993999</v>
      </c>
      <c r="V1859" t="s">
        <v>935</v>
      </c>
    </row>
    <row r="1860" spans="1:22" x14ac:dyDescent="0.25">
      <c r="A1860" s="70" t="e">
        <f>VLOOKUP(B1860,'Lake Assessments'!$D$2:$E$52,2,0)</f>
        <v>#N/A</v>
      </c>
      <c r="B1860">
        <v>69001600</v>
      </c>
      <c r="C1860" t="s">
        <v>1140</v>
      </c>
      <c r="D1860" t="s">
        <v>878</v>
      </c>
      <c r="E1860" s="107">
        <v>38607</v>
      </c>
      <c r="F1860" s="9">
        <v>12</v>
      </c>
      <c r="G1860" s="9">
        <v>24.826062</v>
      </c>
      <c r="H1860" s="9">
        <v>300</v>
      </c>
      <c r="I1860" s="9">
        <v>100.21017399999999</v>
      </c>
      <c r="J1860" s="9">
        <v>2</v>
      </c>
      <c r="K1860" s="9">
        <v>12</v>
      </c>
      <c r="L1860" s="9">
        <v>22</v>
      </c>
      <c r="M1860" s="9">
        <v>24.826062</v>
      </c>
      <c r="N1860" s="9">
        <v>34.538516000000001</v>
      </c>
      <c r="O1860" s="9">
        <v>300</v>
      </c>
      <c r="P1860" s="9">
        <v>450</v>
      </c>
      <c r="Q1860" s="9">
        <v>100.21017399999999</v>
      </c>
      <c r="R1860" s="9">
        <v>225.83505700000001</v>
      </c>
      <c r="S1860" s="9" t="s">
        <v>2089</v>
      </c>
      <c r="T1860" s="9">
        <v>1848.8912359999999</v>
      </c>
      <c r="U1860" s="9">
        <v>108286.437702</v>
      </c>
      <c r="V1860" t="s">
        <v>935</v>
      </c>
    </row>
    <row r="1861" spans="1:22" x14ac:dyDescent="0.25">
      <c r="A1861" s="70" t="e">
        <f>VLOOKUP(B1861,'Lake Assessments'!$D$2:$E$52,2,0)</f>
        <v>#N/A</v>
      </c>
      <c r="B1861">
        <v>38075100</v>
      </c>
      <c r="C1861" t="s">
        <v>2098</v>
      </c>
      <c r="D1861" t="s">
        <v>878</v>
      </c>
      <c r="E1861" s="107">
        <v>37481</v>
      </c>
      <c r="F1861" s="9">
        <v>19</v>
      </c>
      <c r="G1861" s="9">
        <v>30.053460999999999</v>
      </c>
      <c r="H1861" s="9">
        <v>375</v>
      </c>
      <c r="I1861" s="9">
        <v>183.52321800000001</v>
      </c>
      <c r="J1861" s="9">
        <v>2</v>
      </c>
      <c r="K1861" s="9">
        <v>19</v>
      </c>
      <c r="L1861" s="9">
        <v>19</v>
      </c>
      <c r="M1861" s="9">
        <v>30.053460999999999</v>
      </c>
      <c r="N1861" s="9">
        <v>31.659371</v>
      </c>
      <c r="O1861" s="9">
        <v>375</v>
      </c>
      <c r="P1861" s="9">
        <v>533.33333300000004</v>
      </c>
      <c r="Q1861" s="9">
        <v>155.31751</v>
      </c>
      <c r="R1861" s="9">
        <v>183.52321800000001</v>
      </c>
      <c r="S1861" s="9" t="s">
        <v>2089</v>
      </c>
      <c r="T1861" s="9">
        <v>4440.0359570000001</v>
      </c>
      <c r="U1861" s="9">
        <v>574945.45711600001</v>
      </c>
      <c r="V1861" t="s">
        <v>935</v>
      </c>
    </row>
    <row r="1862" spans="1:22" x14ac:dyDescent="0.25">
      <c r="A1862" s="70" t="e">
        <f>VLOOKUP(B1862,'Lake Assessments'!$D$2:$E$52,2,0)</f>
        <v>#N/A</v>
      </c>
      <c r="B1862">
        <v>69001000</v>
      </c>
      <c r="C1862" t="s">
        <v>2099</v>
      </c>
      <c r="D1862" t="s">
        <v>878</v>
      </c>
      <c r="E1862" s="107">
        <v>36413</v>
      </c>
      <c r="F1862" s="9">
        <v>16</v>
      </c>
      <c r="G1862" s="9">
        <v>28</v>
      </c>
      <c r="H1862" s="9">
        <v>128.57142899999999</v>
      </c>
      <c r="I1862" s="9">
        <v>76.100628999999998</v>
      </c>
      <c r="J1862" s="9">
        <v>1</v>
      </c>
      <c r="K1862" s="9">
        <v>16</v>
      </c>
      <c r="L1862" s="9">
        <v>16</v>
      </c>
      <c r="M1862" s="9">
        <v>28</v>
      </c>
      <c r="N1862" s="9">
        <v>28</v>
      </c>
      <c r="O1862" s="9">
        <v>128.57142899999999</v>
      </c>
      <c r="P1862" s="9">
        <v>128.57142899999999</v>
      </c>
      <c r="Q1862" s="9">
        <v>76.100628999999998</v>
      </c>
      <c r="R1862" s="9">
        <v>76.100628999999998</v>
      </c>
      <c r="S1862" s="9" t="s">
        <v>2089</v>
      </c>
      <c r="T1862" s="9">
        <v>704.094021</v>
      </c>
      <c r="U1862" s="9">
        <v>34510.563587999997</v>
      </c>
      <c r="V1862" t="s">
        <v>935</v>
      </c>
    </row>
    <row r="1863" spans="1:22" x14ac:dyDescent="0.25">
      <c r="A1863" s="70" t="e">
        <f>VLOOKUP(B1863,'Lake Assessments'!$D$2:$E$52,2,0)</f>
        <v>#N/A</v>
      </c>
      <c r="B1863">
        <v>69002100</v>
      </c>
      <c r="C1863" t="s">
        <v>2100</v>
      </c>
      <c r="D1863" t="s">
        <v>878</v>
      </c>
      <c r="E1863" s="107">
        <v>35653</v>
      </c>
      <c r="F1863" s="9">
        <v>19</v>
      </c>
      <c r="G1863" s="9">
        <v>31.659371</v>
      </c>
      <c r="H1863" s="9">
        <v>533.33333300000004</v>
      </c>
      <c r="I1863" s="9">
        <v>155.31751</v>
      </c>
      <c r="J1863" s="9">
        <v>1</v>
      </c>
      <c r="K1863" s="9">
        <v>19</v>
      </c>
      <c r="L1863" s="9">
        <v>19</v>
      </c>
      <c r="M1863" s="9">
        <v>31.659371</v>
      </c>
      <c r="N1863" s="9">
        <v>31.659371</v>
      </c>
      <c r="O1863" s="9">
        <v>533.33333300000004</v>
      </c>
      <c r="P1863" s="9">
        <v>533.33333300000004</v>
      </c>
      <c r="Q1863" s="9">
        <v>155.31751</v>
      </c>
      <c r="R1863" s="9">
        <v>155.31751</v>
      </c>
      <c r="S1863" s="9" t="s">
        <v>2089</v>
      </c>
      <c r="T1863" s="9">
        <v>1609.4369939999999</v>
      </c>
      <c r="U1863" s="9">
        <v>112950.924871</v>
      </c>
      <c r="V1863" t="s">
        <v>935</v>
      </c>
    </row>
    <row r="1864" spans="1:22" x14ac:dyDescent="0.25">
      <c r="A1864" s="70" t="e">
        <f>VLOOKUP(B1864,'Lake Assessments'!$D$2:$E$52,2,0)</f>
        <v>#N/A</v>
      </c>
      <c r="B1864">
        <v>69003000</v>
      </c>
      <c r="C1864" t="s">
        <v>1037</v>
      </c>
      <c r="D1864" t="s">
        <v>878</v>
      </c>
      <c r="E1864" s="107">
        <v>39311</v>
      </c>
      <c r="F1864" s="9">
        <v>20</v>
      </c>
      <c r="G1864" s="9">
        <v>33.541020000000003</v>
      </c>
      <c r="H1864" s="9">
        <v>566.66666699999996</v>
      </c>
      <c r="I1864" s="9">
        <v>170.49209400000001</v>
      </c>
      <c r="J1864" s="9">
        <v>3</v>
      </c>
      <c r="K1864" s="9">
        <v>12</v>
      </c>
      <c r="L1864" s="9">
        <v>20</v>
      </c>
      <c r="M1864" s="9">
        <v>25.114737000000002</v>
      </c>
      <c r="N1864" s="9">
        <v>33.541020000000003</v>
      </c>
      <c r="O1864" s="9">
        <v>300</v>
      </c>
      <c r="P1864" s="9">
        <v>566.66666699999996</v>
      </c>
      <c r="Q1864" s="9">
        <v>102.53819900000001</v>
      </c>
      <c r="R1864" s="9">
        <v>191.292416</v>
      </c>
      <c r="S1864" s="9" t="s">
        <v>2089</v>
      </c>
      <c r="T1864" s="9">
        <v>3676.885503</v>
      </c>
      <c r="U1864" s="9">
        <v>498065.03844099998</v>
      </c>
      <c r="V1864" t="s">
        <v>935</v>
      </c>
    </row>
    <row r="1865" spans="1:22" x14ac:dyDescent="0.25">
      <c r="A1865" s="70" t="e">
        <f>VLOOKUP(B1865,'Lake Assessments'!$D$2:$E$52,2,0)</f>
        <v>#N/A</v>
      </c>
      <c r="B1865">
        <v>69001800</v>
      </c>
      <c r="C1865" t="s">
        <v>2101</v>
      </c>
      <c r="D1865" t="s">
        <v>878</v>
      </c>
      <c r="E1865" s="107">
        <v>34953</v>
      </c>
      <c r="F1865" s="9">
        <v>3</v>
      </c>
      <c r="G1865" s="9">
        <v>11.547005</v>
      </c>
      <c r="H1865" s="9">
        <v>0</v>
      </c>
      <c r="I1865" s="9">
        <v>-6.8789889999999998</v>
      </c>
      <c r="J1865" s="9">
        <v>1</v>
      </c>
      <c r="K1865" s="9">
        <v>3</v>
      </c>
      <c r="L1865" s="9">
        <v>3</v>
      </c>
      <c r="M1865" s="9">
        <v>11.547005</v>
      </c>
      <c r="N1865" s="9">
        <v>11.547005</v>
      </c>
      <c r="O1865" s="9">
        <v>0</v>
      </c>
      <c r="P1865" s="9">
        <v>0</v>
      </c>
      <c r="Q1865" s="9">
        <v>-6.8789889999999998</v>
      </c>
      <c r="R1865" s="9">
        <v>-6.8789889999999998</v>
      </c>
      <c r="S1865" s="9" t="s">
        <v>2089</v>
      </c>
      <c r="T1865" s="9">
        <v>3147.7916030000001</v>
      </c>
      <c r="U1865" s="9">
        <v>133852.102125</v>
      </c>
      <c r="V1865" t="s">
        <v>935</v>
      </c>
    </row>
    <row r="1866" spans="1:22" x14ac:dyDescent="0.25">
      <c r="A1866" s="70" t="e">
        <f>VLOOKUP(B1866,'Lake Assessments'!$D$2:$E$52,2,0)</f>
        <v>#N/A</v>
      </c>
      <c r="B1866">
        <v>69011300</v>
      </c>
      <c r="C1866" t="s">
        <v>2102</v>
      </c>
      <c r="D1866" t="s">
        <v>878</v>
      </c>
      <c r="E1866" s="107">
        <v>37102</v>
      </c>
      <c r="F1866" s="9">
        <v>15</v>
      </c>
      <c r="G1866" s="9">
        <v>26.336286999999999</v>
      </c>
      <c r="H1866" s="9">
        <v>400</v>
      </c>
      <c r="I1866" s="9">
        <v>112.389409</v>
      </c>
      <c r="J1866" s="9">
        <v>2</v>
      </c>
      <c r="K1866" s="9">
        <v>15</v>
      </c>
      <c r="L1866" s="9">
        <v>17</v>
      </c>
      <c r="M1866" s="9">
        <v>26.336286999999999</v>
      </c>
      <c r="N1866" s="9">
        <v>26.678919</v>
      </c>
      <c r="O1866" s="9">
        <v>325</v>
      </c>
      <c r="P1866" s="9">
        <v>400</v>
      </c>
      <c r="Q1866" s="9">
        <v>112.389409</v>
      </c>
      <c r="R1866" s="9">
        <v>151.68791300000001</v>
      </c>
      <c r="S1866" s="9" t="s">
        <v>2089</v>
      </c>
      <c r="T1866" s="9">
        <v>5215.2101700000003</v>
      </c>
      <c r="U1866" s="9">
        <v>577833.19685900002</v>
      </c>
      <c r="V1866" t="s">
        <v>935</v>
      </c>
    </row>
    <row r="1867" spans="1:22" x14ac:dyDescent="0.25">
      <c r="A1867" s="70" t="e">
        <f>VLOOKUP(B1867,'Lake Assessments'!$D$2:$E$52,2,0)</f>
        <v>#N/A</v>
      </c>
      <c r="B1867">
        <v>69050300</v>
      </c>
      <c r="C1867" t="s">
        <v>1112</v>
      </c>
      <c r="D1867" t="s">
        <v>878</v>
      </c>
      <c r="E1867" s="107">
        <v>36399</v>
      </c>
      <c r="F1867" s="9">
        <v>19</v>
      </c>
      <c r="G1867" s="9">
        <v>28.218135</v>
      </c>
      <c r="H1867" s="9">
        <v>375</v>
      </c>
      <c r="I1867" s="9">
        <v>166.208823</v>
      </c>
      <c r="J1867" s="9">
        <v>1</v>
      </c>
      <c r="K1867" s="9">
        <v>19</v>
      </c>
      <c r="L1867" s="9">
        <v>19</v>
      </c>
      <c r="M1867" s="9">
        <v>28.218135</v>
      </c>
      <c r="N1867" s="9">
        <v>28.218135</v>
      </c>
      <c r="O1867" s="9">
        <v>375</v>
      </c>
      <c r="P1867" s="9">
        <v>375</v>
      </c>
      <c r="Q1867" s="9">
        <v>166.208823</v>
      </c>
      <c r="R1867" s="9">
        <v>166.208823</v>
      </c>
      <c r="S1867" s="9" t="s">
        <v>2089</v>
      </c>
      <c r="T1867" s="9">
        <v>1467.539391</v>
      </c>
      <c r="U1867" s="9">
        <v>70249.164671000006</v>
      </c>
      <c r="V1867" t="s">
        <v>935</v>
      </c>
    </row>
    <row r="1868" spans="1:22" x14ac:dyDescent="0.25">
      <c r="A1868" s="70" t="e">
        <f>VLOOKUP(B1868,'Lake Assessments'!$D$2:$E$52,2,0)</f>
        <v>#N/A</v>
      </c>
      <c r="B1868">
        <v>69022500</v>
      </c>
      <c r="C1868" t="s">
        <v>2103</v>
      </c>
      <c r="D1868" t="s">
        <v>878</v>
      </c>
      <c r="E1868" s="107">
        <v>41925</v>
      </c>
      <c r="F1868" s="9">
        <v>17</v>
      </c>
      <c r="G1868" s="9">
        <v>29.346810999999999</v>
      </c>
      <c r="H1868" s="9">
        <v>466.66666700000002</v>
      </c>
      <c r="I1868" s="9">
        <v>136.66782799999999</v>
      </c>
      <c r="J1868" s="9">
        <v>1</v>
      </c>
      <c r="K1868" s="9">
        <v>17</v>
      </c>
      <c r="L1868" s="9">
        <v>17</v>
      </c>
      <c r="M1868" s="9">
        <v>29.346810999999999</v>
      </c>
      <c r="N1868" s="9">
        <v>29.346810999999999</v>
      </c>
      <c r="O1868" s="9">
        <v>466.66666700000002</v>
      </c>
      <c r="P1868" s="9">
        <v>466.66666700000002</v>
      </c>
      <c r="Q1868" s="9">
        <v>136.66782799999999</v>
      </c>
      <c r="R1868" s="9">
        <v>136.66782799999999</v>
      </c>
      <c r="S1868" s="9" t="s">
        <v>2089</v>
      </c>
      <c r="T1868" s="9">
        <v>1569.344642</v>
      </c>
      <c r="U1868" s="9">
        <v>126604.00681799999</v>
      </c>
      <c r="V1868" t="s">
        <v>935</v>
      </c>
    </row>
    <row r="1869" spans="1:22" x14ac:dyDescent="0.25">
      <c r="A1869" s="70" t="e">
        <f>VLOOKUP(B1869,'Lake Assessments'!$D$2:$E$52,2,0)</f>
        <v>#N/A</v>
      </c>
      <c r="B1869">
        <v>69051500</v>
      </c>
      <c r="C1869" t="s">
        <v>2104</v>
      </c>
      <c r="D1869" t="s">
        <v>878</v>
      </c>
      <c r="E1869" s="107">
        <v>36355</v>
      </c>
      <c r="F1869" s="9">
        <v>25</v>
      </c>
      <c r="G1869" s="9">
        <v>34</v>
      </c>
      <c r="H1869" s="9">
        <v>525</v>
      </c>
      <c r="I1869" s="9">
        <v>220.754717</v>
      </c>
      <c r="J1869" s="9">
        <v>2</v>
      </c>
      <c r="K1869" s="9">
        <v>17</v>
      </c>
      <c r="L1869" s="9">
        <v>25</v>
      </c>
      <c r="M1869" s="9">
        <v>27.406525999999999</v>
      </c>
      <c r="N1869" s="9">
        <v>34</v>
      </c>
      <c r="O1869" s="9">
        <v>466.66666700000002</v>
      </c>
      <c r="P1869" s="9">
        <v>525</v>
      </c>
      <c r="Q1869" s="9">
        <v>121.020368</v>
      </c>
      <c r="R1869" s="9">
        <v>220.754717</v>
      </c>
      <c r="S1869" s="9" t="s">
        <v>2089</v>
      </c>
      <c r="T1869" s="9">
        <v>3429.4761469999999</v>
      </c>
      <c r="U1869" s="9">
        <v>290210.86678500002</v>
      </c>
      <c r="V1869" t="s">
        <v>935</v>
      </c>
    </row>
    <row r="1870" spans="1:22" x14ac:dyDescent="0.25">
      <c r="A1870" s="70" t="e">
        <f>VLOOKUP(B1870,'Lake Assessments'!$D$2:$E$52,2,0)</f>
        <v>#N/A</v>
      </c>
      <c r="B1870">
        <v>69037300</v>
      </c>
      <c r="C1870" t="s">
        <v>2105</v>
      </c>
      <c r="D1870" t="s">
        <v>878</v>
      </c>
      <c r="E1870" s="107">
        <v>39643</v>
      </c>
      <c r="F1870" s="9">
        <v>32</v>
      </c>
      <c r="G1870" s="9">
        <v>35.178561999999999</v>
      </c>
      <c r="H1870" s="9">
        <v>966.66666699999996</v>
      </c>
      <c r="I1870" s="9">
        <v>183.69808399999999</v>
      </c>
      <c r="J1870" s="9">
        <v>3</v>
      </c>
      <c r="K1870" s="9">
        <v>28</v>
      </c>
      <c r="L1870" s="9">
        <v>32</v>
      </c>
      <c r="M1870" s="9">
        <v>34.961714000000001</v>
      </c>
      <c r="N1870" s="9">
        <v>38.537320000000001</v>
      </c>
      <c r="O1870" s="9">
        <v>700</v>
      </c>
      <c r="P1870" s="9">
        <v>966.66666699999996</v>
      </c>
      <c r="Q1870" s="9">
        <v>181.94930400000001</v>
      </c>
      <c r="R1870" s="9">
        <v>263.559619</v>
      </c>
      <c r="S1870" s="9" t="s">
        <v>2089</v>
      </c>
      <c r="T1870" s="9">
        <v>56450.499553000001</v>
      </c>
      <c r="U1870" s="9">
        <v>13191421.973249</v>
      </c>
      <c r="V1870" t="s">
        <v>935</v>
      </c>
    </row>
    <row r="1871" spans="1:22" x14ac:dyDescent="0.25">
      <c r="A1871" s="70" t="e">
        <f>VLOOKUP(B1871,'Lake Assessments'!$D$2:$E$52,2,0)</f>
        <v>#N/A</v>
      </c>
      <c r="B1871">
        <v>69039300</v>
      </c>
      <c r="C1871" t="s">
        <v>2106</v>
      </c>
      <c r="D1871" t="s">
        <v>878</v>
      </c>
      <c r="E1871" s="107">
        <v>40028</v>
      </c>
      <c r="F1871" s="9">
        <v>17</v>
      </c>
      <c r="G1871" s="9">
        <v>29.346810999999999</v>
      </c>
      <c r="H1871" s="9">
        <v>466.66666700000002</v>
      </c>
      <c r="I1871" s="9">
        <v>136.66782799999999</v>
      </c>
      <c r="J1871" s="9">
        <v>2</v>
      </c>
      <c r="K1871" s="9">
        <v>17</v>
      </c>
      <c r="L1871" s="9">
        <v>23</v>
      </c>
      <c r="M1871" s="9">
        <v>29.346810999999999</v>
      </c>
      <c r="N1871" s="9">
        <v>37.115566000000001</v>
      </c>
      <c r="O1871" s="9">
        <v>466.66666700000002</v>
      </c>
      <c r="P1871" s="9">
        <v>475</v>
      </c>
      <c r="Q1871" s="9">
        <v>136.66782799999999</v>
      </c>
      <c r="R1871" s="9">
        <v>250.14684600000001</v>
      </c>
      <c r="S1871" s="9" t="s">
        <v>2089</v>
      </c>
      <c r="T1871" s="9">
        <v>4275.6288969999996</v>
      </c>
      <c r="U1871" s="9">
        <v>390795.50705199997</v>
      </c>
      <c r="V1871" t="s">
        <v>935</v>
      </c>
    </row>
    <row r="1872" spans="1:22" x14ac:dyDescent="0.25">
      <c r="A1872" s="70" t="e">
        <f>VLOOKUP(B1872,'Lake Assessments'!$D$2:$E$52,2,0)</f>
        <v>#N/A</v>
      </c>
      <c r="B1872">
        <v>69024600</v>
      </c>
      <c r="C1872" t="s">
        <v>1333</v>
      </c>
      <c r="D1872" t="s">
        <v>878</v>
      </c>
      <c r="E1872" s="107">
        <v>37845</v>
      </c>
      <c r="F1872" s="9">
        <v>11</v>
      </c>
      <c r="G1872" s="9">
        <v>24.422419000000001</v>
      </c>
      <c r="H1872" s="9">
        <v>57.142856999999999</v>
      </c>
      <c r="I1872" s="9">
        <v>53.600118999999999</v>
      </c>
      <c r="J1872" s="9">
        <v>2</v>
      </c>
      <c r="K1872" s="9">
        <v>7</v>
      </c>
      <c r="L1872" s="9">
        <v>11</v>
      </c>
      <c r="M1872" s="9">
        <v>19.654153000000001</v>
      </c>
      <c r="N1872" s="9">
        <v>24.422419000000001</v>
      </c>
      <c r="O1872" s="9">
        <v>16.666667</v>
      </c>
      <c r="P1872" s="9">
        <v>57.142856999999999</v>
      </c>
      <c r="Q1872" s="9">
        <v>24.393370999999998</v>
      </c>
      <c r="R1872" s="9">
        <v>53.600118999999999</v>
      </c>
      <c r="S1872" s="9" t="s">
        <v>2089</v>
      </c>
      <c r="T1872" s="9">
        <v>1640.9131560000001</v>
      </c>
      <c r="U1872" s="9">
        <v>128323.95018</v>
      </c>
      <c r="V1872" t="s">
        <v>935</v>
      </c>
    </row>
    <row r="1873" spans="1:22" x14ac:dyDescent="0.25">
      <c r="A1873" s="70" t="e">
        <f>VLOOKUP(B1873,'Lake Assessments'!$D$2:$E$52,2,0)</f>
        <v>#N/A</v>
      </c>
      <c r="B1873">
        <v>69037100</v>
      </c>
      <c r="C1873" t="s">
        <v>2107</v>
      </c>
      <c r="D1873" t="s">
        <v>878</v>
      </c>
      <c r="E1873" s="107">
        <v>40021</v>
      </c>
      <c r="F1873" s="9">
        <v>30</v>
      </c>
      <c r="G1873" s="9">
        <v>34.506520999999999</v>
      </c>
      <c r="H1873" s="9">
        <v>400</v>
      </c>
      <c r="I1873" s="9">
        <v>118.395703</v>
      </c>
      <c r="J1873" s="9">
        <v>4</v>
      </c>
      <c r="K1873" s="9">
        <v>24</v>
      </c>
      <c r="L1873" s="9">
        <v>30</v>
      </c>
      <c r="M1873" s="9">
        <v>29.393877</v>
      </c>
      <c r="N1873" s="9">
        <v>35.839199999999998</v>
      </c>
      <c r="O1873" s="9">
        <v>242.85714300000001</v>
      </c>
      <c r="P1873" s="9">
        <v>400</v>
      </c>
      <c r="Q1873" s="9">
        <v>84.867149999999995</v>
      </c>
      <c r="R1873" s="9">
        <v>126.830381</v>
      </c>
      <c r="S1873" s="9" t="s">
        <v>2089</v>
      </c>
      <c r="T1873" s="9">
        <v>22790.934115</v>
      </c>
      <c r="U1873" s="9">
        <v>9600992.6833430007</v>
      </c>
      <c r="V1873" t="s">
        <v>935</v>
      </c>
    </row>
    <row r="1874" spans="1:22" x14ac:dyDescent="0.25">
      <c r="A1874" s="70" t="e">
        <f>VLOOKUP(B1874,'Lake Assessments'!$D$2:$E$52,2,0)</f>
        <v>#N/A</v>
      </c>
      <c r="B1874">
        <v>69049000</v>
      </c>
      <c r="C1874" t="s">
        <v>1412</v>
      </c>
      <c r="D1874" t="s">
        <v>878</v>
      </c>
      <c r="E1874" s="107">
        <v>38215</v>
      </c>
      <c r="F1874" s="9">
        <v>18</v>
      </c>
      <c r="G1874" s="9">
        <v>27.812867000000001</v>
      </c>
      <c r="H1874" s="9">
        <v>500</v>
      </c>
      <c r="I1874" s="9">
        <v>124.29731200000001</v>
      </c>
      <c r="J1874" s="9">
        <v>2</v>
      </c>
      <c r="K1874" s="9">
        <v>18</v>
      </c>
      <c r="L1874" s="9">
        <v>29</v>
      </c>
      <c r="M1874" s="9">
        <v>27.812867000000001</v>
      </c>
      <c r="N1874" s="9">
        <v>35.282114</v>
      </c>
      <c r="O1874" s="9">
        <v>500</v>
      </c>
      <c r="P1874" s="9">
        <v>625</v>
      </c>
      <c r="Q1874" s="9">
        <v>124.29731200000001</v>
      </c>
      <c r="R1874" s="9">
        <v>232.850134</v>
      </c>
      <c r="S1874" s="9" t="s">
        <v>2089</v>
      </c>
      <c r="T1874" s="9">
        <v>7942.8543449999997</v>
      </c>
      <c r="U1874" s="9">
        <v>1975942.9791389999</v>
      </c>
      <c r="V1874" t="s">
        <v>935</v>
      </c>
    </row>
    <row r="1875" spans="1:22" x14ac:dyDescent="0.25">
      <c r="A1875" s="70" t="e">
        <f>VLOOKUP(B1875,'Lake Assessments'!$D$2:$E$52,2,0)</f>
        <v>#N/A</v>
      </c>
      <c r="B1875">
        <v>69013000</v>
      </c>
      <c r="C1875" t="s">
        <v>2108</v>
      </c>
      <c r="D1875" t="s">
        <v>878</v>
      </c>
      <c r="E1875" s="107">
        <v>37109</v>
      </c>
      <c r="F1875" s="9">
        <v>21</v>
      </c>
      <c r="G1875" s="9">
        <v>29.677633</v>
      </c>
      <c r="H1875" s="9">
        <v>600</v>
      </c>
      <c r="I1875" s="9">
        <v>139.33575099999999</v>
      </c>
      <c r="J1875" s="9">
        <v>2</v>
      </c>
      <c r="K1875" s="9">
        <v>21</v>
      </c>
      <c r="L1875" s="9">
        <v>28</v>
      </c>
      <c r="M1875" s="9">
        <v>29.677633</v>
      </c>
      <c r="N1875" s="9">
        <v>33.827820000000003</v>
      </c>
      <c r="O1875" s="9">
        <v>600</v>
      </c>
      <c r="P1875" s="9">
        <v>600</v>
      </c>
      <c r="Q1875" s="9">
        <v>139.33575099999999</v>
      </c>
      <c r="R1875" s="9">
        <v>219.130381</v>
      </c>
      <c r="S1875" s="9" t="s">
        <v>2089</v>
      </c>
      <c r="T1875" s="9">
        <v>3367.98524</v>
      </c>
      <c r="U1875" s="9">
        <v>372573.97090800002</v>
      </c>
      <c r="V1875" t="s">
        <v>935</v>
      </c>
    </row>
    <row r="1876" spans="1:22" x14ac:dyDescent="0.25">
      <c r="A1876" s="70" t="e">
        <f>VLOOKUP(B1876,'Lake Assessments'!$D$2:$E$52,2,0)</f>
        <v>#N/A</v>
      </c>
      <c r="B1876">
        <v>69023200</v>
      </c>
      <c r="C1876" t="s">
        <v>1112</v>
      </c>
      <c r="D1876" t="s">
        <v>878</v>
      </c>
      <c r="E1876" s="107">
        <v>36348</v>
      </c>
      <c r="F1876" s="9">
        <v>16</v>
      </c>
      <c r="G1876" s="9">
        <v>30.25</v>
      </c>
      <c r="H1876" s="9">
        <v>128.57142899999999</v>
      </c>
      <c r="I1876" s="9">
        <v>90.251571999999996</v>
      </c>
      <c r="J1876" s="9">
        <v>2</v>
      </c>
      <c r="K1876" s="9">
        <v>16</v>
      </c>
      <c r="L1876" s="9">
        <v>21</v>
      </c>
      <c r="M1876" s="9">
        <v>30.25</v>
      </c>
      <c r="N1876" s="9">
        <v>32.296247999999999</v>
      </c>
      <c r="O1876" s="9">
        <v>128.57142899999999</v>
      </c>
      <c r="P1876" s="9">
        <v>250</v>
      </c>
      <c r="Q1876" s="9">
        <v>90.251571999999996</v>
      </c>
      <c r="R1876" s="9">
        <v>104.406631</v>
      </c>
      <c r="S1876" s="9" t="s">
        <v>2089</v>
      </c>
      <c r="T1876" s="9">
        <v>3237.490104</v>
      </c>
      <c r="U1876" s="9">
        <v>378868.77576500003</v>
      </c>
      <c r="V1876" t="s">
        <v>935</v>
      </c>
    </row>
    <row r="1877" spans="1:22" x14ac:dyDescent="0.25">
      <c r="A1877" s="70" t="e">
        <f>VLOOKUP(B1877,'Lake Assessments'!$D$2:$E$52,2,0)</f>
        <v>#N/A</v>
      </c>
      <c r="B1877">
        <v>69039200</v>
      </c>
      <c r="C1877" t="s">
        <v>2109</v>
      </c>
      <c r="D1877" t="s">
        <v>878</v>
      </c>
      <c r="E1877" s="107">
        <v>36356</v>
      </c>
      <c r="F1877" s="9">
        <v>8</v>
      </c>
      <c r="G1877" s="9">
        <v>18.031223000000001</v>
      </c>
      <c r="H1877" s="9">
        <v>14.285714</v>
      </c>
      <c r="I1877" s="9">
        <v>13.403918000000001</v>
      </c>
      <c r="J1877" s="9">
        <v>1</v>
      </c>
      <c r="K1877" s="9">
        <v>8</v>
      </c>
      <c r="L1877" s="9">
        <v>8</v>
      </c>
      <c r="M1877" s="9">
        <v>18.031223000000001</v>
      </c>
      <c r="N1877" s="9">
        <v>18.031223000000001</v>
      </c>
      <c r="O1877" s="9">
        <v>14.285714</v>
      </c>
      <c r="P1877" s="9">
        <v>14.285714</v>
      </c>
      <c r="Q1877" s="9">
        <v>13.403918000000001</v>
      </c>
      <c r="R1877" s="9">
        <v>13.403918000000001</v>
      </c>
      <c r="S1877" s="9" t="s">
        <v>2089</v>
      </c>
      <c r="T1877" s="9">
        <v>1782.4780109999999</v>
      </c>
      <c r="U1877" s="9">
        <v>125568.38099200001</v>
      </c>
      <c r="V1877" t="s">
        <v>935</v>
      </c>
    </row>
    <row r="1878" spans="1:22" x14ac:dyDescent="0.25">
      <c r="A1878" s="70" t="e">
        <f>VLOOKUP(B1878,'Lake Assessments'!$D$2:$E$52,2,0)</f>
        <v>#N/A</v>
      </c>
      <c r="B1878">
        <v>69140500</v>
      </c>
      <c r="C1878" t="s">
        <v>2110</v>
      </c>
      <c r="D1878" t="s">
        <v>878</v>
      </c>
      <c r="E1878" s="107">
        <v>36411</v>
      </c>
      <c r="F1878" s="9">
        <v>15</v>
      </c>
      <c r="G1878" s="9">
        <v>27.110883000000001</v>
      </c>
      <c r="H1878" s="9">
        <v>275</v>
      </c>
      <c r="I1878" s="9">
        <v>155.76305099999999</v>
      </c>
      <c r="J1878" s="9">
        <v>1</v>
      </c>
      <c r="K1878" s="9">
        <v>15</v>
      </c>
      <c r="L1878" s="9">
        <v>15</v>
      </c>
      <c r="M1878" s="9">
        <v>27.110883000000001</v>
      </c>
      <c r="N1878" s="9">
        <v>27.110883000000001</v>
      </c>
      <c r="O1878" s="9">
        <v>275</v>
      </c>
      <c r="P1878" s="9">
        <v>275</v>
      </c>
      <c r="Q1878" s="9">
        <v>155.76305099999999</v>
      </c>
      <c r="R1878" s="9">
        <v>155.76305099999999</v>
      </c>
      <c r="S1878" s="9" t="s">
        <v>2089</v>
      </c>
      <c r="T1878" s="9">
        <v>1528.3458430000001</v>
      </c>
      <c r="U1878" s="9">
        <v>24843.013354999999</v>
      </c>
      <c r="V1878" t="s">
        <v>935</v>
      </c>
    </row>
    <row r="1879" spans="1:22" x14ac:dyDescent="0.25">
      <c r="A1879" s="70" t="e">
        <f>VLOOKUP(B1879,'Lake Assessments'!$D$2:$E$52,2,0)</f>
        <v>#N/A</v>
      </c>
      <c r="B1879">
        <v>69040900</v>
      </c>
      <c r="C1879" t="s">
        <v>2111</v>
      </c>
      <c r="D1879" t="s">
        <v>878</v>
      </c>
      <c r="E1879" s="107">
        <v>41109</v>
      </c>
      <c r="F1879" s="9">
        <v>10</v>
      </c>
      <c r="G1879" s="9">
        <v>21.819716</v>
      </c>
      <c r="H1879" s="9">
        <v>42.857143000000001</v>
      </c>
      <c r="I1879" s="9">
        <v>31.444071000000001</v>
      </c>
      <c r="J1879" s="9">
        <v>1</v>
      </c>
      <c r="K1879" s="9">
        <v>10</v>
      </c>
      <c r="L1879" s="9">
        <v>10</v>
      </c>
      <c r="M1879" s="9">
        <v>21.819716</v>
      </c>
      <c r="N1879" s="9">
        <v>21.819716</v>
      </c>
      <c r="O1879" s="9">
        <v>42.857143000000001</v>
      </c>
      <c r="P1879" s="9">
        <v>42.857143000000001</v>
      </c>
      <c r="Q1879" s="9">
        <v>31.444071000000001</v>
      </c>
      <c r="R1879" s="9">
        <v>31.444071000000001</v>
      </c>
      <c r="S1879" s="9" t="s">
        <v>1510</v>
      </c>
      <c r="T1879" s="9">
        <v>1419.9982600000001</v>
      </c>
      <c r="U1879" s="9">
        <v>123327.335878</v>
      </c>
      <c r="V1879" t="s">
        <v>935</v>
      </c>
    </row>
    <row r="1880" spans="1:22" x14ac:dyDescent="0.25">
      <c r="A1880" s="70" t="e">
        <f>VLOOKUP(B1880,'Lake Assessments'!$D$2:$E$52,2,0)</f>
        <v>#N/A</v>
      </c>
      <c r="B1880">
        <v>69039800</v>
      </c>
      <c r="C1880" t="s">
        <v>879</v>
      </c>
      <c r="D1880" t="s">
        <v>878</v>
      </c>
      <c r="E1880" s="107">
        <v>36347</v>
      </c>
      <c r="F1880" s="9">
        <v>10</v>
      </c>
      <c r="G1880" s="9">
        <v>21.819716</v>
      </c>
      <c r="H1880" s="9">
        <v>150</v>
      </c>
      <c r="I1880" s="9">
        <v>105.84637600000001</v>
      </c>
      <c r="J1880" s="9">
        <v>1</v>
      </c>
      <c r="K1880" s="9">
        <v>10</v>
      </c>
      <c r="L1880" s="9">
        <v>10</v>
      </c>
      <c r="M1880" s="9">
        <v>21.819716</v>
      </c>
      <c r="N1880" s="9">
        <v>21.819716</v>
      </c>
      <c r="O1880" s="9">
        <v>150</v>
      </c>
      <c r="P1880" s="9">
        <v>150</v>
      </c>
      <c r="Q1880" s="9">
        <v>105.84637600000001</v>
      </c>
      <c r="R1880" s="9">
        <v>105.84637600000001</v>
      </c>
      <c r="S1880" s="9" t="s">
        <v>2089</v>
      </c>
      <c r="T1880" s="9">
        <v>1079.9671269999999</v>
      </c>
      <c r="U1880" s="9">
        <v>48252.210647</v>
      </c>
      <c r="V1880" t="s">
        <v>935</v>
      </c>
    </row>
    <row r="1881" spans="1:22" x14ac:dyDescent="0.25">
      <c r="A1881" s="70" t="e">
        <f>VLOOKUP(B1881,'Lake Assessments'!$D$2:$E$52,2,0)</f>
        <v>#N/A</v>
      </c>
      <c r="B1881">
        <v>69039400</v>
      </c>
      <c r="C1881" t="s">
        <v>2112</v>
      </c>
      <c r="D1881" t="s">
        <v>878</v>
      </c>
      <c r="E1881" s="107">
        <v>36348</v>
      </c>
      <c r="F1881" s="9">
        <v>18</v>
      </c>
      <c r="G1881" s="9">
        <v>25.220141999999999</v>
      </c>
      <c r="H1881" s="9">
        <v>157.14285699999999</v>
      </c>
      <c r="I1881" s="9">
        <v>58.617243999999999</v>
      </c>
      <c r="J1881" s="9">
        <v>1</v>
      </c>
      <c r="K1881" s="9">
        <v>18</v>
      </c>
      <c r="L1881" s="9">
        <v>18</v>
      </c>
      <c r="M1881" s="9">
        <v>25.220141999999999</v>
      </c>
      <c r="N1881" s="9">
        <v>25.220141999999999</v>
      </c>
      <c r="O1881" s="9">
        <v>157.14285699999999</v>
      </c>
      <c r="P1881" s="9">
        <v>157.14285699999999</v>
      </c>
      <c r="Q1881" s="9">
        <v>58.617243999999999</v>
      </c>
      <c r="R1881" s="9">
        <v>58.617243999999999</v>
      </c>
      <c r="S1881" s="9" t="s">
        <v>2089</v>
      </c>
      <c r="T1881" s="9">
        <v>5032.2873730000001</v>
      </c>
      <c r="U1881" s="9">
        <v>451497.21477700002</v>
      </c>
      <c r="V1881" t="s">
        <v>935</v>
      </c>
    </row>
    <row r="1882" spans="1:22" x14ac:dyDescent="0.25">
      <c r="A1882" s="70" t="e">
        <f>VLOOKUP(B1882,'Lake Assessments'!$D$2:$E$52,2,0)</f>
        <v>#N/A</v>
      </c>
      <c r="B1882">
        <v>69054100</v>
      </c>
      <c r="C1882" t="s">
        <v>2113</v>
      </c>
      <c r="D1882" t="s">
        <v>878</v>
      </c>
      <c r="E1882" s="107">
        <v>41472</v>
      </c>
      <c r="F1882" s="9">
        <v>14</v>
      </c>
      <c r="G1882" s="9">
        <v>28.329692000000001</v>
      </c>
      <c r="H1882" s="9">
        <v>27.272727</v>
      </c>
      <c r="I1882" s="9">
        <v>44.539242999999999</v>
      </c>
      <c r="J1882" s="9">
        <v>2</v>
      </c>
      <c r="K1882" s="9">
        <v>5</v>
      </c>
      <c r="L1882" s="9">
        <v>14</v>
      </c>
      <c r="M1882" s="9">
        <v>18.335757000000001</v>
      </c>
      <c r="N1882" s="9">
        <v>28.329692000000001</v>
      </c>
      <c r="O1882" s="9">
        <v>-54.545454999999997</v>
      </c>
      <c r="P1882" s="9">
        <v>27.272727</v>
      </c>
      <c r="Q1882" s="9">
        <v>-6.4502170000000003</v>
      </c>
      <c r="R1882" s="9">
        <v>44.539242999999999</v>
      </c>
      <c r="S1882" s="9" t="s">
        <v>1510</v>
      </c>
      <c r="T1882" s="9">
        <v>754.20574999999997</v>
      </c>
      <c r="U1882" s="9">
        <v>33780.944361000002</v>
      </c>
      <c r="V1882" t="s">
        <v>935</v>
      </c>
    </row>
    <row r="1883" spans="1:22" x14ac:dyDescent="0.25">
      <c r="A1883" s="70" t="e">
        <f>VLOOKUP(B1883,'Lake Assessments'!$D$2:$E$52,2,0)</f>
        <v>#N/A</v>
      </c>
      <c r="B1883">
        <v>69095200</v>
      </c>
      <c r="C1883" t="s">
        <v>2114</v>
      </c>
      <c r="D1883" t="s">
        <v>878</v>
      </c>
      <c r="E1883" s="107">
        <v>36406</v>
      </c>
      <c r="F1883" s="9">
        <v>12</v>
      </c>
      <c r="G1883" s="9">
        <v>25.980761999999999</v>
      </c>
      <c r="H1883" s="9">
        <v>200</v>
      </c>
      <c r="I1883" s="9">
        <v>145.101529</v>
      </c>
      <c r="J1883" s="9">
        <v>1</v>
      </c>
      <c r="K1883" s="9">
        <v>12</v>
      </c>
      <c r="L1883" s="9">
        <v>12</v>
      </c>
      <c r="M1883" s="9">
        <v>25.980761999999999</v>
      </c>
      <c r="N1883" s="9">
        <v>25.980761999999999</v>
      </c>
      <c r="O1883" s="9">
        <v>200</v>
      </c>
      <c r="P1883" s="9">
        <v>200</v>
      </c>
      <c r="Q1883" s="9">
        <v>145.101529</v>
      </c>
      <c r="R1883" s="9">
        <v>145.101529</v>
      </c>
      <c r="S1883" s="9" t="s">
        <v>2089</v>
      </c>
      <c r="T1883" s="9">
        <v>1252.230012</v>
      </c>
      <c r="U1883" s="9">
        <v>45366.887879000002</v>
      </c>
      <c r="V1883" t="s">
        <v>935</v>
      </c>
    </row>
    <row r="1884" spans="1:22" x14ac:dyDescent="0.25">
      <c r="A1884" s="70" t="e">
        <f>VLOOKUP(B1884,'Lake Assessments'!$D$2:$E$52,2,0)</f>
        <v>#N/A</v>
      </c>
      <c r="B1884">
        <v>69053100</v>
      </c>
      <c r="C1884" t="s">
        <v>2115</v>
      </c>
      <c r="D1884" t="s">
        <v>878</v>
      </c>
      <c r="E1884" s="107">
        <v>41108</v>
      </c>
      <c r="F1884" s="9">
        <v>15</v>
      </c>
      <c r="G1884" s="9">
        <v>26.336286999999999</v>
      </c>
      <c r="H1884" s="9">
        <v>114.285714</v>
      </c>
      <c r="I1884" s="9">
        <v>58.652329999999999</v>
      </c>
      <c r="J1884" s="9">
        <v>1</v>
      </c>
      <c r="K1884" s="9">
        <v>15</v>
      </c>
      <c r="L1884" s="9">
        <v>15</v>
      </c>
      <c r="M1884" s="9">
        <v>26.336286999999999</v>
      </c>
      <c r="N1884" s="9">
        <v>26.336286999999999</v>
      </c>
      <c r="O1884" s="9">
        <v>114.285714</v>
      </c>
      <c r="P1884" s="9">
        <v>114.285714</v>
      </c>
      <c r="Q1884" s="9">
        <v>58.652329999999999</v>
      </c>
      <c r="R1884" s="9">
        <v>58.652329999999999</v>
      </c>
      <c r="S1884" s="9" t="s">
        <v>1510</v>
      </c>
      <c r="T1884" s="9">
        <v>2037.852715</v>
      </c>
      <c r="U1884" s="9">
        <v>230700.111657</v>
      </c>
      <c r="V1884" t="s">
        <v>935</v>
      </c>
    </row>
    <row r="1885" spans="1:22" x14ac:dyDescent="0.25">
      <c r="A1885" s="70" t="e">
        <f>VLOOKUP(B1885,'Lake Assessments'!$D$2:$E$52,2,0)</f>
        <v>#N/A</v>
      </c>
      <c r="B1885">
        <v>69051900</v>
      </c>
      <c r="C1885" t="s">
        <v>2116</v>
      </c>
      <c r="D1885" t="s">
        <v>878</v>
      </c>
      <c r="E1885" s="107">
        <v>36405</v>
      </c>
      <c r="F1885" s="9">
        <v>17</v>
      </c>
      <c r="G1885" s="9">
        <v>25.951312000000001</v>
      </c>
      <c r="H1885" s="9">
        <v>325</v>
      </c>
      <c r="I1885" s="9">
        <v>144.82369700000001</v>
      </c>
      <c r="J1885" s="9">
        <v>1</v>
      </c>
      <c r="K1885" s="9">
        <v>17</v>
      </c>
      <c r="L1885" s="9">
        <v>17</v>
      </c>
      <c r="M1885" s="9">
        <v>25.951312000000001</v>
      </c>
      <c r="N1885" s="9">
        <v>25.951312000000001</v>
      </c>
      <c r="O1885" s="9">
        <v>325</v>
      </c>
      <c r="P1885" s="9">
        <v>325</v>
      </c>
      <c r="Q1885" s="9">
        <v>144.82369700000001</v>
      </c>
      <c r="R1885" s="9">
        <v>144.82369700000001</v>
      </c>
      <c r="S1885" s="9" t="s">
        <v>2089</v>
      </c>
      <c r="T1885" s="9">
        <v>1868.6456889999999</v>
      </c>
      <c r="U1885" s="9">
        <v>166633.68738399999</v>
      </c>
      <c r="V1885" t="s">
        <v>935</v>
      </c>
    </row>
    <row r="1886" spans="1:22" x14ac:dyDescent="0.25">
      <c r="A1886" s="70" t="e">
        <f>VLOOKUP(B1886,'Lake Assessments'!$D$2:$E$52,2,0)</f>
        <v>#N/A</v>
      </c>
      <c r="B1886">
        <v>69037200</v>
      </c>
      <c r="C1886" t="s">
        <v>2117</v>
      </c>
      <c r="D1886" t="s">
        <v>934</v>
      </c>
      <c r="E1886" s="107">
        <v>38874</v>
      </c>
      <c r="F1886" s="9">
        <v>17</v>
      </c>
      <c r="G1886" s="9">
        <v>25.951312000000001</v>
      </c>
      <c r="H1886" s="9">
        <v>466.66666700000002</v>
      </c>
      <c r="I1886" s="9">
        <v>109.284773</v>
      </c>
      <c r="J1886" s="9">
        <v>3</v>
      </c>
      <c r="K1886" s="9">
        <v>17</v>
      </c>
      <c r="L1886" s="9">
        <v>31</v>
      </c>
      <c r="M1886" s="9">
        <v>25.951312000000001</v>
      </c>
      <c r="N1886" s="9">
        <v>37.896718999999997</v>
      </c>
      <c r="O1886" s="9">
        <v>466.66666700000002</v>
      </c>
      <c r="P1886" s="9">
        <v>675</v>
      </c>
      <c r="Q1886" s="9">
        <v>109.284773</v>
      </c>
      <c r="R1886" s="9">
        <v>257.51621399999999</v>
      </c>
      <c r="S1886" s="9" t="s">
        <v>2089</v>
      </c>
      <c r="T1886" s="9">
        <v>186800.887709</v>
      </c>
      <c r="U1886" s="9">
        <v>32377032.876603</v>
      </c>
      <c r="V1886" t="s">
        <v>935</v>
      </c>
    </row>
    <row r="1887" spans="1:22" x14ac:dyDescent="0.25">
      <c r="A1887" s="70" t="e">
        <f>VLOOKUP(B1887,'Lake Assessments'!$D$2:$E$52,2,0)</f>
        <v>#N/A</v>
      </c>
      <c r="B1887">
        <v>69023700</v>
      </c>
      <c r="C1887" t="s">
        <v>2118</v>
      </c>
      <c r="D1887" t="s">
        <v>878</v>
      </c>
      <c r="E1887" s="107">
        <v>36361</v>
      </c>
      <c r="F1887" s="9">
        <v>13</v>
      </c>
      <c r="G1887" s="9">
        <v>23.852108000000001</v>
      </c>
      <c r="H1887" s="9">
        <v>85.714286000000001</v>
      </c>
      <c r="I1887" s="9">
        <v>50.013261</v>
      </c>
      <c r="J1887" s="9">
        <v>2</v>
      </c>
      <c r="K1887" s="9">
        <v>13</v>
      </c>
      <c r="L1887" s="9">
        <v>13</v>
      </c>
      <c r="M1887" s="9">
        <v>23.852108000000001</v>
      </c>
      <c r="N1887" s="9">
        <v>25.238859000000001</v>
      </c>
      <c r="O1887" s="9">
        <v>85.714286000000001</v>
      </c>
      <c r="P1887" s="9">
        <v>116.666667</v>
      </c>
      <c r="Q1887" s="9">
        <v>50.013261</v>
      </c>
      <c r="R1887" s="9">
        <v>59.739612999999999</v>
      </c>
      <c r="S1887" s="9" t="s">
        <v>2089</v>
      </c>
      <c r="T1887" s="9">
        <v>2364.4007190000002</v>
      </c>
      <c r="U1887" s="9">
        <v>291728.96679799998</v>
      </c>
      <c r="V1887" t="s">
        <v>935</v>
      </c>
    </row>
    <row r="1888" spans="1:22" x14ac:dyDescent="0.25">
      <c r="A1888" s="70" t="e">
        <f>VLOOKUP(B1888,'Lake Assessments'!$D$2:$E$52,2,0)</f>
        <v>#N/A</v>
      </c>
      <c r="B1888">
        <v>69054600</v>
      </c>
      <c r="C1888" t="s">
        <v>2119</v>
      </c>
      <c r="D1888" t="s">
        <v>878</v>
      </c>
      <c r="E1888" s="107">
        <v>34890</v>
      </c>
      <c r="F1888" s="9">
        <v>12</v>
      </c>
      <c r="G1888" s="9">
        <v>23.960035999999999</v>
      </c>
      <c r="H1888" s="9">
        <v>9.0909089999999999</v>
      </c>
      <c r="I1888" s="9">
        <v>18.614039999999999</v>
      </c>
      <c r="J1888" s="9">
        <v>1</v>
      </c>
      <c r="K1888" s="9">
        <v>12</v>
      </c>
      <c r="L1888" s="9">
        <v>12</v>
      </c>
      <c r="M1888" s="9">
        <v>23.960035999999999</v>
      </c>
      <c r="N1888" s="9">
        <v>23.960035999999999</v>
      </c>
      <c r="O1888" s="9">
        <v>9.0909089999999999</v>
      </c>
      <c r="P1888" s="9">
        <v>9.0909089999999999</v>
      </c>
      <c r="Q1888" s="9">
        <v>18.614039999999999</v>
      </c>
      <c r="R1888" s="9">
        <v>18.614039999999999</v>
      </c>
      <c r="S1888" s="9" t="s">
        <v>1510</v>
      </c>
      <c r="T1888" s="9">
        <v>6435.8126840000004</v>
      </c>
      <c r="U1888" s="9">
        <v>857105.05137400003</v>
      </c>
      <c r="V1888" t="s">
        <v>935</v>
      </c>
    </row>
    <row r="1889" spans="1:22" x14ac:dyDescent="0.25">
      <c r="A1889" s="70" t="e">
        <f>VLOOKUP(B1889,'Lake Assessments'!$D$2:$E$52,2,0)</f>
        <v>#N/A</v>
      </c>
      <c r="B1889">
        <v>69051200</v>
      </c>
      <c r="C1889" t="s">
        <v>120</v>
      </c>
      <c r="D1889" t="s">
        <v>878</v>
      </c>
      <c r="E1889" s="107">
        <v>40784</v>
      </c>
      <c r="F1889" s="9">
        <v>15</v>
      </c>
      <c r="G1889" s="9">
        <v>24.270696000000001</v>
      </c>
      <c r="H1889" s="9">
        <v>400</v>
      </c>
      <c r="I1889" s="9">
        <v>95.731415999999996</v>
      </c>
      <c r="J1889" s="9">
        <v>1</v>
      </c>
      <c r="K1889" s="9">
        <v>15</v>
      </c>
      <c r="L1889" s="9">
        <v>15</v>
      </c>
      <c r="M1889" s="9">
        <v>24.270696000000001</v>
      </c>
      <c r="N1889" s="9">
        <v>24.270696000000001</v>
      </c>
      <c r="O1889" s="9">
        <v>400</v>
      </c>
      <c r="P1889" s="9">
        <v>400</v>
      </c>
      <c r="Q1889" s="9">
        <v>95.731415999999996</v>
      </c>
      <c r="R1889" s="9">
        <v>95.731415999999996</v>
      </c>
      <c r="S1889" s="9" t="s">
        <v>2089</v>
      </c>
      <c r="T1889" s="9">
        <v>2835.6045749999998</v>
      </c>
      <c r="U1889" s="9">
        <v>207356.15525400001</v>
      </c>
      <c r="V1889" t="s">
        <v>935</v>
      </c>
    </row>
    <row r="1890" spans="1:22" x14ac:dyDescent="0.25">
      <c r="A1890" s="70" t="e">
        <f>VLOOKUP(B1890,'Lake Assessments'!$D$2:$E$52,2,0)</f>
        <v>#N/A</v>
      </c>
      <c r="B1890">
        <v>69023400</v>
      </c>
      <c r="C1890" t="s">
        <v>2120</v>
      </c>
      <c r="D1890" t="s">
        <v>878</v>
      </c>
      <c r="E1890" s="107">
        <v>36347</v>
      </c>
      <c r="F1890" s="9">
        <v>11</v>
      </c>
      <c r="G1890" s="9">
        <v>23.216373999999998</v>
      </c>
      <c r="H1890" s="9">
        <v>175</v>
      </c>
      <c r="I1890" s="9">
        <v>119.022392</v>
      </c>
      <c r="J1890" s="9">
        <v>2</v>
      </c>
      <c r="K1890" s="9">
        <v>11</v>
      </c>
      <c r="L1890" s="9">
        <v>11</v>
      </c>
      <c r="M1890" s="9">
        <v>22.311838999999999</v>
      </c>
      <c r="N1890" s="9">
        <v>23.216373999999998</v>
      </c>
      <c r="O1890" s="9">
        <v>175</v>
      </c>
      <c r="P1890" s="9">
        <v>266.66666700000002</v>
      </c>
      <c r="Q1890" s="9">
        <v>79.934190000000001</v>
      </c>
      <c r="R1890" s="9">
        <v>119.022392</v>
      </c>
      <c r="S1890" s="9" t="s">
        <v>2089</v>
      </c>
      <c r="T1890" s="9">
        <v>1302.2043900000001</v>
      </c>
      <c r="U1890" s="9">
        <v>77988.830822999997</v>
      </c>
      <c r="V1890" t="s">
        <v>935</v>
      </c>
    </row>
    <row r="1891" spans="1:22" x14ac:dyDescent="0.25">
      <c r="A1891" s="70" t="e">
        <f>VLOOKUP(B1891,'Lake Assessments'!$D$2:$E$52,2,0)</f>
        <v>#N/A</v>
      </c>
      <c r="B1891">
        <v>69049100</v>
      </c>
      <c r="C1891" t="s">
        <v>2121</v>
      </c>
      <c r="D1891" t="s">
        <v>878</v>
      </c>
      <c r="E1891" s="107">
        <v>41113</v>
      </c>
      <c r="F1891" s="9">
        <v>33</v>
      </c>
      <c r="G1891" s="9">
        <v>36.556308000000001</v>
      </c>
      <c r="H1891" s="9">
        <v>1000</v>
      </c>
      <c r="I1891" s="9">
        <v>194.808933</v>
      </c>
      <c r="J1891" s="9">
        <v>4</v>
      </c>
      <c r="K1891" s="9">
        <v>29</v>
      </c>
      <c r="L1891" s="9">
        <v>39</v>
      </c>
      <c r="M1891" s="9">
        <v>32.682380000000002</v>
      </c>
      <c r="N1891" s="9">
        <v>41.953575999999998</v>
      </c>
      <c r="O1891" s="9">
        <v>866.66666699999996</v>
      </c>
      <c r="P1891" s="9">
        <v>1000</v>
      </c>
      <c r="Q1891" s="9">
        <v>163.567577</v>
      </c>
      <c r="R1891" s="9">
        <v>295.788456</v>
      </c>
      <c r="S1891" s="9" t="s">
        <v>2089</v>
      </c>
      <c r="T1891" s="9">
        <v>72352.556553000002</v>
      </c>
      <c r="U1891" s="9">
        <v>11656453.602426</v>
      </c>
      <c r="V1891" t="s">
        <v>935</v>
      </c>
    </row>
    <row r="1892" spans="1:22" x14ac:dyDescent="0.25">
      <c r="A1892" s="70" t="e">
        <f>VLOOKUP(B1892,'Lake Assessments'!$D$2:$E$52,2,0)</f>
        <v>#N/A</v>
      </c>
      <c r="B1892">
        <v>69041100</v>
      </c>
      <c r="C1892" t="s">
        <v>2122</v>
      </c>
      <c r="D1892" t="s">
        <v>878</v>
      </c>
      <c r="E1892" s="107">
        <v>41114</v>
      </c>
      <c r="F1892" s="9">
        <v>3</v>
      </c>
      <c r="G1892" s="9">
        <v>11.547005</v>
      </c>
      <c r="H1892" s="9">
        <v>-57.142856999999999</v>
      </c>
      <c r="I1892" s="9">
        <v>-30.439727000000001</v>
      </c>
      <c r="J1892" s="9">
        <v>1</v>
      </c>
      <c r="K1892" s="9">
        <v>3</v>
      </c>
      <c r="L1892" s="9">
        <v>3</v>
      </c>
      <c r="M1892" s="9">
        <v>11.547005</v>
      </c>
      <c r="N1892" s="9">
        <v>11.547005</v>
      </c>
      <c r="O1892" s="9">
        <v>-57.142856999999999</v>
      </c>
      <c r="P1892" s="9">
        <v>-57.142856999999999</v>
      </c>
      <c r="Q1892" s="9">
        <v>-30.439727000000001</v>
      </c>
      <c r="R1892" s="9">
        <v>-30.439727000000001</v>
      </c>
      <c r="S1892" s="9" t="s">
        <v>1510</v>
      </c>
      <c r="T1892" s="9">
        <v>1388.093363</v>
      </c>
      <c r="U1892" s="9">
        <v>107115.14447</v>
      </c>
      <c r="V1892" t="s">
        <v>932</v>
      </c>
    </row>
    <row r="1893" spans="1:22" x14ac:dyDescent="0.25">
      <c r="A1893" s="70" t="e">
        <f>VLOOKUP(B1893,'Lake Assessments'!$D$2:$E$52,2,0)</f>
        <v>#N/A</v>
      </c>
      <c r="B1893">
        <v>69041300</v>
      </c>
      <c r="C1893" t="s">
        <v>1221</v>
      </c>
      <c r="D1893" t="s">
        <v>878</v>
      </c>
      <c r="E1893" s="107">
        <v>35669</v>
      </c>
      <c r="F1893" s="9">
        <v>19</v>
      </c>
      <c r="G1893" s="9">
        <v>30.282876999999999</v>
      </c>
      <c r="H1893" s="9">
        <v>533.33333300000004</v>
      </c>
      <c r="I1893" s="9">
        <v>144.21674899999999</v>
      </c>
      <c r="J1893" s="9">
        <v>1</v>
      </c>
      <c r="K1893" s="9">
        <v>19</v>
      </c>
      <c r="L1893" s="9">
        <v>19</v>
      </c>
      <c r="M1893" s="9">
        <v>30.282876999999999</v>
      </c>
      <c r="N1893" s="9">
        <v>30.282876999999999</v>
      </c>
      <c r="O1893" s="9">
        <v>533.33333300000004</v>
      </c>
      <c r="P1893" s="9">
        <v>533.33333300000004</v>
      </c>
      <c r="Q1893" s="9">
        <v>144.21674899999999</v>
      </c>
      <c r="R1893" s="9">
        <v>144.21674899999999</v>
      </c>
      <c r="S1893" s="9" t="s">
        <v>2089</v>
      </c>
      <c r="T1893" s="9">
        <v>2965.361915</v>
      </c>
      <c r="U1893" s="9">
        <v>199449.18439499999</v>
      </c>
      <c r="V1893" t="s">
        <v>935</v>
      </c>
    </row>
    <row r="1894" spans="1:22" x14ac:dyDescent="0.25">
      <c r="A1894" s="70" t="e">
        <f>VLOOKUP(B1894,'Lake Assessments'!$D$2:$E$52,2,0)</f>
        <v>#N/A</v>
      </c>
      <c r="B1894">
        <v>69023000</v>
      </c>
      <c r="C1894" t="s">
        <v>1273</v>
      </c>
      <c r="D1894" t="s">
        <v>878</v>
      </c>
      <c r="E1894" s="107">
        <v>36348</v>
      </c>
      <c r="F1894" s="9">
        <v>22</v>
      </c>
      <c r="G1894" s="9">
        <v>31.340505</v>
      </c>
      <c r="H1894" s="9">
        <v>450</v>
      </c>
      <c r="I1894" s="9">
        <v>195.665144</v>
      </c>
      <c r="J1894" s="9">
        <v>1</v>
      </c>
      <c r="K1894" s="9">
        <v>22</v>
      </c>
      <c r="L1894" s="9">
        <v>22</v>
      </c>
      <c r="M1894" s="9">
        <v>31.340505</v>
      </c>
      <c r="N1894" s="9">
        <v>31.340505</v>
      </c>
      <c r="O1894" s="9">
        <v>450</v>
      </c>
      <c r="P1894" s="9">
        <v>450</v>
      </c>
      <c r="Q1894" s="9">
        <v>195.665144</v>
      </c>
      <c r="R1894" s="9">
        <v>195.665144</v>
      </c>
      <c r="S1894" s="9" t="s">
        <v>2089</v>
      </c>
      <c r="T1894" s="9">
        <v>4616.8065340000003</v>
      </c>
      <c r="U1894" s="9">
        <v>851210.05602699996</v>
      </c>
      <c r="V1894" t="s">
        <v>935</v>
      </c>
    </row>
    <row r="1895" spans="1:22" x14ac:dyDescent="0.25">
      <c r="A1895" s="70" t="e">
        <f>VLOOKUP(B1895,'Lake Assessments'!$D$2:$E$52,2,0)</f>
        <v>#N/A</v>
      </c>
      <c r="B1895">
        <v>69039700</v>
      </c>
      <c r="C1895" t="s">
        <v>1309</v>
      </c>
      <c r="D1895" t="s">
        <v>878</v>
      </c>
      <c r="E1895" s="107">
        <v>38608</v>
      </c>
      <c r="F1895" s="9">
        <v>6</v>
      </c>
      <c r="G1895" s="9">
        <v>16.73818</v>
      </c>
      <c r="H1895" s="9">
        <v>100</v>
      </c>
      <c r="I1895" s="9">
        <v>34.985321999999996</v>
      </c>
      <c r="J1895" s="9">
        <v>1</v>
      </c>
      <c r="K1895" s="9">
        <v>6</v>
      </c>
      <c r="L1895" s="9">
        <v>6</v>
      </c>
      <c r="M1895" s="9">
        <v>16.73818</v>
      </c>
      <c r="N1895" s="9">
        <v>16.73818</v>
      </c>
      <c r="O1895" s="9">
        <v>100</v>
      </c>
      <c r="P1895" s="9">
        <v>100</v>
      </c>
      <c r="Q1895" s="9">
        <v>34.985321999999996</v>
      </c>
      <c r="R1895" s="9">
        <v>34.985321999999996</v>
      </c>
      <c r="S1895" s="9" t="s">
        <v>2089</v>
      </c>
      <c r="T1895" s="9">
        <v>1190.07744</v>
      </c>
      <c r="U1895" s="9">
        <v>60653.290395999997</v>
      </c>
      <c r="V1895" t="s">
        <v>935</v>
      </c>
    </row>
    <row r="1896" spans="1:22" x14ac:dyDescent="0.25">
      <c r="A1896" s="70" t="e">
        <f>VLOOKUP(B1896,'Lake Assessments'!$D$2:$E$52,2,0)</f>
        <v>#N/A</v>
      </c>
      <c r="B1896">
        <v>69041201</v>
      </c>
      <c r="C1896" t="s">
        <v>2123</v>
      </c>
      <c r="D1896" t="s">
        <v>878</v>
      </c>
      <c r="E1896" s="107">
        <v>37869</v>
      </c>
      <c r="F1896" s="9">
        <v>22</v>
      </c>
      <c r="G1896" s="9">
        <v>31.127305</v>
      </c>
      <c r="H1896" s="9">
        <v>450</v>
      </c>
      <c r="I1896" s="9">
        <v>193.653817</v>
      </c>
      <c r="J1896" s="9">
        <v>2</v>
      </c>
      <c r="K1896" s="9">
        <v>18</v>
      </c>
      <c r="L1896" s="9">
        <v>22</v>
      </c>
      <c r="M1896" s="9">
        <v>27.341462</v>
      </c>
      <c r="N1896" s="9">
        <v>31.127305</v>
      </c>
      <c r="O1896" s="9">
        <v>450</v>
      </c>
      <c r="P1896" s="9">
        <v>500</v>
      </c>
      <c r="Q1896" s="9">
        <v>120.49566299999999</v>
      </c>
      <c r="R1896" s="9">
        <v>193.653817</v>
      </c>
      <c r="S1896" s="9" t="s">
        <v>2089</v>
      </c>
      <c r="T1896" s="9">
        <v>4817.9499329999999</v>
      </c>
      <c r="U1896" s="9">
        <v>1080805.59298</v>
      </c>
      <c r="V1896" t="s">
        <v>935</v>
      </c>
    </row>
    <row r="1897" spans="1:22" x14ac:dyDescent="0.25">
      <c r="A1897" s="70" t="e">
        <f>VLOOKUP(B1897,'Lake Assessments'!$D$2:$E$52,2,0)</f>
        <v>#N/A</v>
      </c>
      <c r="B1897">
        <v>69040800</v>
      </c>
      <c r="C1897" t="s">
        <v>2124</v>
      </c>
      <c r="D1897" t="s">
        <v>878</v>
      </c>
      <c r="E1897" s="107">
        <v>41109</v>
      </c>
      <c r="F1897" s="9">
        <v>10</v>
      </c>
      <c r="G1897" s="9">
        <v>23.400855</v>
      </c>
      <c r="H1897" s="9">
        <v>42.857143000000001</v>
      </c>
      <c r="I1897" s="9">
        <v>40.969003999999998</v>
      </c>
      <c r="J1897" s="9">
        <v>1</v>
      </c>
      <c r="K1897" s="9">
        <v>10</v>
      </c>
      <c r="L1897" s="9">
        <v>10</v>
      </c>
      <c r="M1897" s="9">
        <v>23.400855</v>
      </c>
      <c r="N1897" s="9">
        <v>23.400855</v>
      </c>
      <c r="O1897" s="9">
        <v>42.857143000000001</v>
      </c>
      <c r="P1897" s="9">
        <v>42.857143000000001</v>
      </c>
      <c r="Q1897" s="9">
        <v>40.969003999999998</v>
      </c>
      <c r="R1897" s="9">
        <v>40.969003999999998</v>
      </c>
      <c r="S1897" s="9" t="s">
        <v>1510</v>
      </c>
      <c r="T1897" s="9">
        <v>2009.081445</v>
      </c>
      <c r="U1897" s="9">
        <v>247869.79544099999</v>
      </c>
      <c r="V1897" t="s">
        <v>935</v>
      </c>
    </row>
    <row r="1898" spans="1:22" x14ac:dyDescent="0.25">
      <c r="A1898" s="70" t="e">
        <f>VLOOKUP(B1898,'Lake Assessments'!$D$2:$E$52,2,0)</f>
        <v>#N/A</v>
      </c>
      <c r="B1898">
        <v>69096500</v>
      </c>
      <c r="C1898" t="s">
        <v>2125</v>
      </c>
      <c r="D1898" t="s">
        <v>878</v>
      </c>
      <c r="E1898" s="107">
        <v>40021</v>
      </c>
      <c r="F1898" s="9">
        <v>13</v>
      </c>
      <c r="G1898" s="9">
        <v>22.465357999999998</v>
      </c>
      <c r="H1898" s="9">
        <v>116.666667</v>
      </c>
      <c r="I1898" s="9">
        <v>42.185809999999996</v>
      </c>
      <c r="J1898" s="9">
        <v>1</v>
      </c>
      <c r="K1898" s="9">
        <v>13</v>
      </c>
      <c r="L1898" s="9">
        <v>13</v>
      </c>
      <c r="M1898" s="9">
        <v>22.465357999999998</v>
      </c>
      <c r="N1898" s="9">
        <v>22.465357999999998</v>
      </c>
      <c r="O1898" s="9">
        <v>116.666667</v>
      </c>
      <c r="P1898" s="9">
        <v>116.666667</v>
      </c>
      <c r="Q1898" s="9">
        <v>42.185809999999996</v>
      </c>
      <c r="R1898" s="9">
        <v>42.185809999999996</v>
      </c>
      <c r="S1898" s="9" t="s">
        <v>2089</v>
      </c>
      <c r="T1898" s="9">
        <v>1118.959934</v>
      </c>
      <c r="U1898" s="9">
        <v>48163.811403</v>
      </c>
      <c r="V1898" t="s">
        <v>935</v>
      </c>
    </row>
    <row r="1899" spans="1:22" x14ac:dyDescent="0.25">
      <c r="A1899" s="70" t="e">
        <f>VLOOKUP(B1899,'Lake Assessments'!$D$2:$E$52,2,0)</f>
        <v>#N/A</v>
      </c>
      <c r="B1899">
        <v>69040400</v>
      </c>
      <c r="C1899" t="s">
        <v>2126</v>
      </c>
      <c r="D1899" t="s">
        <v>878</v>
      </c>
      <c r="E1899" s="107">
        <v>36411</v>
      </c>
      <c r="F1899" s="9">
        <v>13</v>
      </c>
      <c r="G1899" s="9">
        <v>23.852108000000001</v>
      </c>
      <c r="H1899" s="9">
        <v>85.714286000000001</v>
      </c>
      <c r="I1899" s="9">
        <v>50.013261</v>
      </c>
      <c r="J1899" s="9">
        <v>2</v>
      </c>
      <c r="K1899" s="9">
        <v>13</v>
      </c>
      <c r="L1899" s="9">
        <v>14</v>
      </c>
      <c r="M1899" s="9">
        <v>23.852108000000001</v>
      </c>
      <c r="N1899" s="9">
        <v>26.191602</v>
      </c>
      <c r="O1899" s="9">
        <v>85.714286000000001</v>
      </c>
      <c r="P1899" s="9">
        <v>133.33333300000001</v>
      </c>
      <c r="Q1899" s="9">
        <v>50.013261</v>
      </c>
      <c r="R1899" s="9">
        <v>65.769631000000004</v>
      </c>
      <c r="S1899" s="9" t="s">
        <v>2089</v>
      </c>
      <c r="T1899" s="9">
        <v>2710.487455</v>
      </c>
      <c r="U1899" s="9">
        <v>419769.28741300001</v>
      </c>
      <c r="V1899" t="s">
        <v>935</v>
      </c>
    </row>
    <row r="1900" spans="1:22" x14ac:dyDescent="0.25">
      <c r="A1900" s="70" t="e">
        <f>VLOOKUP(B1900,'Lake Assessments'!$D$2:$E$52,2,0)</f>
        <v>#N/A</v>
      </c>
      <c r="B1900">
        <v>69053200</v>
      </c>
      <c r="C1900" t="s">
        <v>1517</v>
      </c>
      <c r="D1900" t="s">
        <v>878</v>
      </c>
      <c r="E1900" s="107">
        <v>36382</v>
      </c>
      <c r="F1900" s="9">
        <v>16</v>
      </c>
      <c r="G1900" s="9">
        <v>25.5</v>
      </c>
      <c r="H1900" s="9">
        <v>45.454545000000003</v>
      </c>
      <c r="I1900" s="9">
        <v>26.237624</v>
      </c>
      <c r="J1900" s="9">
        <v>1</v>
      </c>
      <c r="K1900" s="9">
        <v>16</v>
      </c>
      <c r="L1900" s="9">
        <v>16</v>
      </c>
      <c r="M1900" s="9">
        <v>25.5</v>
      </c>
      <c r="N1900" s="9">
        <v>25.5</v>
      </c>
      <c r="O1900" s="9">
        <v>45.454545000000003</v>
      </c>
      <c r="P1900" s="9">
        <v>45.454545000000003</v>
      </c>
      <c r="Q1900" s="9">
        <v>26.237624</v>
      </c>
      <c r="R1900" s="9">
        <v>26.237624</v>
      </c>
      <c r="S1900" s="9" t="s">
        <v>1510</v>
      </c>
      <c r="T1900" s="9">
        <v>2653.8330110000002</v>
      </c>
      <c r="U1900" s="9">
        <v>329413.04195300001</v>
      </c>
      <c r="V1900" t="s">
        <v>935</v>
      </c>
    </row>
    <row r="1901" spans="1:22" x14ac:dyDescent="0.25">
      <c r="A1901" s="70" t="e">
        <f>VLOOKUP(B1901,'Lake Assessments'!$D$2:$E$52,2,0)</f>
        <v>#N/A</v>
      </c>
      <c r="B1901">
        <v>69039100</v>
      </c>
      <c r="C1901" t="s">
        <v>2127</v>
      </c>
      <c r="D1901" t="s">
        <v>878</v>
      </c>
      <c r="E1901" s="107">
        <v>36404</v>
      </c>
      <c r="F1901" s="9">
        <v>15</v>
      </c>
      <c r="G1901" s="9">
        <v>24.787092999999999</v>
      </c>
      <c r="H1901" s="9">
        <v>275</v>
      </c>
      <c r="I1901" s="9">
        <v>133.84050400000001</v>
      </c>
      <c r="J1901" s="9">
        <v>1</v>
      </c>
      <c r="K1901" s="9">
        <v>15</v>
      </c>
      <c r="L1901" s="9">
        <v>15</v>
      </c>
      <c r="M1901" s="9">
        <v>24.787092999999999</v>
      </c>
      <c r="N1901" s="9">
        <v>24.787092999999999</v>
      </c>
      <c r="O1901" s="9">
        <v>275</v>
      </c>
      <c r="P1901" s="9">
        <v>275</v>
      </c>
      <c r="Q1901" s="9">
        <v>133.84050400000001</v>
      </c>
      <c r="R1901" s="9">
        <v>133.84050400000001</v>
      </c>
      <c r="S1901" s="9" t="s">
        <v>2089</v>
      </c>
      <c r="T1901" s="9">
        <v>1366.3952320000001</v>
      </c>
      <c r="U1901" s="9">
        <v>48505.079080000003</v>
      </c>
      <c r="V1901" t="s">
        <v>935</v>
      </c>
    </row>
    <row r="1902" spans="1:22" x14ac:dyDescent="0.25">
      <c r="A1902" s="70" t="e">
        <f>VLOOKUP(B1902,'Lake Assessments'!$D$2:$E$52,2,0)</f>
        <v>#N/A</v>
      </c>
      <c r="B1902">
        <v>69013100</v>
      </c>
      <c r="C1902" t="s">
        <v>2128</v>
      </c>
      <c r="D1902" t="s">
        <v>878</v>
      </c>
      <c r="E1902" s="107">
        <v>37102</v>
      </c>
      <c r="F1902" s="9">
        <v>25</v>
      </c>
      <c r="G1902" s="9">
        <v>33.799999999999997</v>
      </c>
      <c r="H1902" s="9">
        <v>733.33333300000004</v>
      </c>
      <c r="I1902" s="9">
        <v>172.580645</v>
      </c>
      <c r="J1902" s="9">
        <v>2</v>
      </c>
      <c r="K1902" s="9">
        <v>24</v>
      </c>
      <c r="L1902" s="9">
        <v>25</v>
      </c>
      <c r="M1902" s="9">
        <v>32.659863000000001</v>
      </c>
      <c r="N1902" s="9">
        <v>33.799999999999997</v>
      </c>
      <c r="O1902" s="9">
        <v>500</v>
      </c>
      <c r="P1902" s="9">
        <v>733.33333300000004</v>
      </c>
      <c r="Q1902" s="9">
        <v>172.580645</v>
      </c>
      <c r="R1902" s="9">
        <v>208.11191700000001</v>
      </c>
      <c r="S1902" s="9" t="s">
        <v>2089</v>
      </c>
      <c r="T1902" s="9">
        <v>6627.2687370000003</v>
      </c>
      <c r="U1902" s="9">
        <v>767720.20906499994</v>
      </c>
      <c r="V1902" t="s">
        <v>935</v>
      </c>
    </row>
    <row r="1903" spans="1:22" x14ac:dyDescent="0.25">
      <c r="A1903" s="70" t="e">
        <f>VLOOKUP(B1903,'Lake Assessments'!$D$2:$E$52,2,0)</f>
        <v>#N/A</v>
      </c>
      <c r="B1903">
        <v>69012300</v>
      </c>
      <c r="C1903" t="s">
        <v>2129</v>
      </c>
      <c r="D1903" t="s">
        <v>878</v>
      </c>
      <c r="E1903" s="107">
        <v>39687</v>
      </c>
      <c r="F1903" s="9">
        <v>16</v>
      </c>
      <c r="G1903" s="9">
        <v>26.75</v>
      </c>
      <c r="H1903" s="9">
        <v>433.33333299999998</v>
      </c>
      <c r="I1903" s="9">
        <v>115.72580600000001</v>
      </c>
      <c r="J1903" s="9">
        <v>1</v>
      </c>
      <c r="K1903" s="9">
        <v>16</v>
      </c>
      <c r="L1903" s="9">
        <v>16</v>
      </c>
      <c r="M1903" s="9">
        <v>26.75</v>
      </c>
      <c r="N1903" s="9">
        <v>26.75</v>
      </c>
      <c r="O1903" s="9">
        <v>433.33333299999998</v>
      </c>
      <c r="P1903" s="9">
        <v>433.33333299999998</v>
      </c>
      <c r="Q1903" s="9">
        <v>115.72580600000001</v>
      </c>
      <c r="R1903" s="9">
        <v>115.72580600000001</v>
      </c>
      <c r="S1903" s="9" t="s">
        <v>2089</v>
      </c>
      <c r="T1903" s="9">
        <v>8399.1558349999996</v>
      </c>
      <c r="U1903" s="9">
        <v>1506940.1085989999</v>
      </c>
      <c r="V1903" t="s">
        <v>935</v>
      </c>
    </row>
    <row r="1904" spans="1:22" x14ac:dyDescent="0.25">
      <c r="A1904" s="70" t="e">
        <f>VLOOKUP(B1904,'Lake Assessments'!$D$2:$E$52,2,0)</f>
        <v>#N/A</v>
      </c>
      <c r="B1904">
        <v>69039900</v>
      </c>
      <c r="C1904" t="s">
        <v>2130</v>
      </c>
      <c r="D1904" t="s">
        <v>878</v>
      </c>
      <c r="E1904" s="107">
        <v>36347</v>
      </c>
      <c r="F1904" s="9">
        <v>13</v>
      </c>
      <c r="G1904" s="9">
        <v>24.684159000000001</v>
      </c>
      <c r="H1904" s="9">
        <v>85.714286000000001</v>
      </c>
      <c r="I1904" s="9">
        <v>55.246281000000003</v>
      </c>
      <c r="J1904" s="9">
        <v>1</v>
      </c>
      <c r="K1904" s="9">
        <v>13</v>
      </c>
      <c r="L1904" s="9">
        <v>13</v>
      </c>
      <c r="M1904" s="9">
        <v>24.684159000000001</v>
      </c>
      <c r="N1904" s="9">
        <v>24.684159000000001</v>
      </c>
      <c r="O1904" s="9">
        <v>85.714286000000001</v>
      </c>
      <c r="P1904" s="9">
        <v>85.714286000000001</v>
      </c>
      <c r="Q1904" s="9">
        <v>55.246281000000003</v>
      </c>
      <c r="R1904" s="9">
        <v>55.246281000000003</v>
      </c>
      <c r="S1904" s="9" t="s">
        <v>2089</v>
      </c>
      <c r="T1904" s="9">
        <v>1396.3540559999999</v>
      </c>
      <c r="U1904" s="9">
        <v>71396.547418000002</v>
      </c>
      <c r="V1904" t="s">
        <v>935</v>
      </c>
    </row>
    <row r="1905" spans="1:22" x14ac:dyDescent="0.25">
      <c r="A1905" s="70" t="e">
        <f>VLOOKUP(B1905,'Lake Assessments'!$D$2:$E$52,2,0)</f>
        <v>#N/A</v>
      </c>
      <c r="B1905">
        <v>69023500</v>
      </c>
      <c r="C1905" t="s">
        <v>2131</v>
      </c>
      <c r="D1905" t="s">
        <v>878</v>
      </c>
      <c r="E1905" s="107">
        <v>36348</v>
      </c>
      <c r="F1905" s="9">
        <v>24</v>
      </c>
      <c r="G1905" s="9">
        <v>33.272235999999999</v>
      </c>
      <c r="H1905" s="9">
        <v>500</v>
      </c>
      <c r="I1905" s="9">
        <v>213.889016</v>
      </c>
      <c r="J1905" s="9">
        <v>1</v>
      </c>
      <c r="K1905" s="9">
        <v>24</v>
      </c>
      <c r="L1905" s="9">
        <v>24</v>
      </c>
      <c r="M1905" s="9">
        <v>33.272235999999999</v>
      </c>
      <c r="N1905" s="9">
        <v>33.272235999999999</v>
      </c>
      <c r="O1905" s="9">
        <v>500</v>
      </c>
      <c r="P1905" s="9">
        <v>500</v>
      </c>
      <c r="Q1905" s="9">
        <v>213.889016</v>
      </c>
      <c r="R1905" s="9">
        <v>213.889016</v>
      </c>
      <c r="S1905" s="9" t="s">
        <v>2089</v>
      </c>
      <c r="T1905" s="9">
        <v>3146.6310709999998</v>
      </c>
      <c r="U1905" s="9">
        <v>321517.452575</v>
      </c>
      <c r="V1905" t="s">
        <v>935</v>
      </c>
    </row>
    <row r="1906" spans="1:22" x14ac:dyDescent="0.25">
      <c r="A1906" s="70" t="e">
        <f>VLOOKUP(B1906,'Lake Assessments'!$D$2:$E$52,2,0)</f>
        <v>#N/A</v>
      </c>
      <c r="B1906">
        <v>69053600</v>
      </c>
      <c r="C1906" t="s">
        <v>2132</v>
      </c>
      <c r="D1906" t="s">
        <v>878</v>
      </c>
      <c r="E1906" s="107">
        <v>41465</v>
      </c>
      <c r="F1906" s="9">
        <v>22</v>
      </c>
      <c r="G1906" s="9">
        <v>27.716093000000001</v>
      </c>
      <c r="H1906" s="9">
        <v>266.66666700000002</v>
      </c>
      <c r="I1906" s="9">
        <v>97.972093999999998</v>
      </c>
      <c r="J1906" s="9">
        <v>3</v>
      </c>
      <c r="K1906" s="9">
        <v>15</v>
      </c>
      <c r="L1906" s="9">
        <v>22</v>
      </c>
      <c r="M1906" s="9">
        <v>24.270696000000001</v>
      </c>
      <c r="N1906" s="9">
        <v>27.716093000000001</v>
      </c>
      <c r="O1906" s="9">
        <v>114.285714</v>
      </c>
      <c r="P1906" s="9">
        <v>266.66666700000002</v>
      </c>
      <c r="Q1906" s="9">
        <v>46.209009999999999</v>
      </c>
      <c r="R1906" s="9">
        <v>97.972093999999998</v>
      </c>
      <c r="S1906" s="9" t="s">
        <v>1510</v>
      </c>
      <c r="T1906" s="9">
        <v>5618.7356920000002</v>
      </c>
      <c r="U1906" s="9">
        <v>832836.21373800002</v>
      </c>
      <c r="V1906" t="s">
        <v>935</v>
      </c>
    </row>
    <row r="1907" spans="1:22" x14ac:dyDescent="0.25">
      <c r="A1907" s="70" t="e">
        <f>VLOOKUP(B1907,'Lake Assessments'!$D$2:$E$52,2,0)</f>
        <v>#N/A</v>
      </c>
      <c r="B1907">
        <v>69023100</v>
      </c>
      <c r="C1907" t="s">
        <v>2133</v>
      </c>
      <c r="D1907" t="s">
        <v>878</v>
      </c>
      <c r="E1907" s="107">
        <v>39637</v>
      </c>
      <c r="F1907" s="9">
        <v>9</v>
      </c>
      <c r="G1907" s="9">
        <v>19</v>
      </c>
      <c r="H1907" s="9">
        <v>50</v>
      </c>
      <c r="I1907" s="9">
        <v>20.253164999999999</v>
      </c>
      <c r="J1907" s="9">
        <v>3</v>
      </c>
      <c r="K1907" s="9">
        <v>9</v>
      </c>
      <c r="L1907" s="9">
        <v>20</v>
      </c>
      <c r="M1907" s="9">
        <v>19</v>
      </c>
      <c r="N1907" s="9">
        <v>30.634131</v>
      </c>
      <c r="O1907" s="9">
        <v>50</v>
      </c>
      <c r="P1907" s="9">
        <v>233.33333300000001</v>
      </c>
      <c r="Q1907" s="9">
        <v>20.253164999999999</v>
      </c>
      <c r="R1907" s="9">
        <v>93.886906999999994</v>
      </c>
      <c r="S1907" s="9" t="s">
        <v>2089</v>
      </c>
      <c r="T1907" s="9">
        <v>4100.7197859999997</v>
      </c>
      <c r="U1907" s="9">
        <v>363419.31311300001</v>
      </c>
      <c r="V1907" t="s">
        <v>935</v>
      </c>
    </row>
    <row r="1908" spans="1:22" x14ac:dyDescent="0.25">
      <c r="A1908" s="70" t="e">
        <f>VLOOKUP(B1908,'Lake Assessments'!$D$2:$E$52,2,0)</f>
        <v>#N/A</v>
      </c>
      <c r="B1908">
        <v>69012900</v>
      </c>
      <c r="C1908" t="s">
        <v>1302</v>
      </c>
      <c r="D1908" t="s">
        <v>878</v>
      </c>
      <c r="E1908" s="107">
        <v>39261</v>
      </c>
      <c r="F1908" s="9">
        <v>16</v>
      </c>
      <c r="G1908" s="9">
        <v>25.5</v>
      </c>
      <c r="H1908" s="9">
        <v>433.33333299999998</v>
      </c>
      <c r="I1908" s="9">
        <v>180.21977999999999</v>
      </c>
      <c r="J1908" s="9">
        <v>3</v>
      </c>
      <c r="K1908" s="9">
        <v>16</v>
      </c>
      <c r="L1908" s="9">
        <v>19</v>
      </c>
      <c r="M1908" s="9">
        <v>25.5</v>
      </c>
      <c r="N1908" s="9">
        <v>29.698485000000002</v>
      </c>
      <c r="O1908" s="9">
        <v>375</v>
      </c>
      <c r="P1908" s="9">
        <v>500</v>
      </c>
      <c r="Q1908" s="9">
        <v>139.50390999999999</v>
      </c>
      <c r="R1908" s="9">
        <v>180.21977999999999</v>
      </c>
      <c r="S1908" s="9" t="s">
        <v>2089</v>
      </c>
      <c r="T1908" s="9">
        <v>4760.8023409999996</v>
      </c>
      <c r="U1908" s="9">
        <v>398061.03004500002</v>
      </c>
      <c r="V1908" t="s">
        <v>935</v>
      </c>
    </row>
    <row r="1909" spans="1:22" x14ac:dyDescent="0.25">
      <c r="A1909" s="70" t="e">
        <f>VLOOKUP(B1909,'Lake Assessments'!$D$2:$E$52,2,0)</f>
        <v>#N/A</v>
      </c>
      <c r="B1909">
        <v>69023800</v>
      </c>
      <c r="C1909" t="s">
        <v>300</v>
      </c>
      <c r="D1909" t="s">
        <v>878</v>
      </c>
      <c r="E1909" s="107">
        <v>40007</v>
      </c>
      <c r="F1909" s="9">
        <v>14</v>
      </c>
      <c r="G1909" s="9">
        <v>23.786251</v>
      </c>
      <c r="H1909" s="9">
        <v>366.66666700000002</v>
      </c>
      <c r="I1909" s="9">
        <v>91.824601000000001</v>
      </c>
      <c r="J1909" s="9">
        <v>2</v>
      </c>
      <c r="K1909" s="9">
        <v>14</v>
      </c>
      <c r="L1909" s="9">
        <v>22</v>
      </c>
      <c r="M1909" s="9">
        <v>23.786251</v>
      </c>
      <c r="N1909" s="9">
        <v>32.406509</v>
      </c>
      <c r="O1909" s="9">
        <v>366.66666700000002</v>
      </c>
      <c r="P1909" s="9">
        <v>450</v>
      </c>
      <c r="Q1909" s="9">
        <v>91.824601000000001</v>
      </c>
      <c r="R1909" s="9">
        <v>205.72178199999999</v>
      </c>
      <c r="S1909" s="9" t="s">
        <v>2089</v>
      </c>
      <c r="T1909" s="9">
        <v>2973.162108</v>
      </c>
      <c r="U1909" s="9">
        <v>459199.28065899998</v>
      </c>
      <c r="V1909" t="s">
        <v>935</v>
      </c>
    </row>
    <row r="1910" spans="1:22" x14ac:dyDescent="0.25">
      <c r="A1910" s="70" t="e">
        <f>VLOOKUP(B1910,'Lake Assessments'!$D$2:$E$52,2,0)</f>
        <v>#N/A</v>
      </c>
      <c r="B1910">
        <v>69095300</v>
      </c>
      <c r="C1910" t="s">
        <v>879</v>
      </c>
      <c r="D1910" t="s">
        <v>878</v>
      </c>
      <c r="E1910" s="107">
        <v>36356</v>
      </c>
      <c r="F1910" s="9">
        <v>13</v>
      </c>
      <c r="G1910" s="9">
        <v>23.020057999999999</v>
      </c>
      <c r="H1910" s="9">
        <v>225</v>
      </c>
      <c r="I1910" s="9">
        <v>117.17036</v>
      </c>
      <c r="J1910" s="9">
        <v>1</v>
      </c>
      <c r="K1910" s="9">
        <v>13</v>
      </c>
      <c r="L1910" s="9">
        <v>13</v>
      </c>
      <c r="M1910" s="9">
        <v>23.020057999999999</v>
      </c>
      <c r="N1910" s="9">
        <v>23.020057999999999</v>
      </c>
      <c r="O1910" s="9">
        <v>225</v>
      </c>
      <c r="P1910" s="9">
        <v>225</v>
      </c>
      <c r="Q1910" s="9">
        <v>117.17036</v>
      </c>
      <c r="R1910" s="9">
        <v>117.17036</v>
      </c>
      <c r="S1910" s="9" t="s">
        <v>2089</v>
      </c>
      <c r="T1910" s="9">
        <v>632.71946300000002</v>
      </c>
      <c r="U1910" s="9">
        <v>29117.419738000001</v>
      </c>
      <c r="V1910" t="s">
        <v>935</v>
      </c>
    </row>
    <row r="1911" spans="1:22" x14ac:dyDescent="0.25">
      <c r="A1911" s="70" t="e">
        <f>VLOOKUP(B1911,'Lake Assessments'!$D$2:$E$52,2,0)</f>
        <v>#N/A</v>
      </c>
      <c r="B1911">
        <v>69097500</v>
      </c>
      <c r="C1911" t="s">
        <v>2134</v>
      </c>
      <c r="D1911" t="s">
        <v>878</v>
      </c>
      <c r="E1911" s="107">
        <v>40010</v>
      </c>
      <c r="F1911" s="9">
        <v>17</v>
      </c>
      <c r="G1911" s="9">
        <v>23.040883999999998</v>
      </c>
      <c r="H1911" s="9">
        <v>142.85714300000001</v>
      </c>
      <c r="I1911" s="9">
        <v>38.800508000000001</v>
      </c>
      <c r="J1911" s="9">
        <v>1</v>
      </c>
      <c r="K1911" s="9">
        <v>17</v>
      </c>
      <c r="L1911" s="9">
        <v>17</v>
      </c>
      <c r="M1911" s="9">
        <v>23.040883999999998</v>
      </c>
      <c r="N1911" s="9">
        <v>23.040883999999998</v>
      </c>
      <c r="O1911" s="9">
        <v>142.85714300000001</v>
      </c>
      <c r="P1911" s="9">
        <v>142.85714300000001</v>
      </c>
      <c r="Q1911" s="9">
        <v>38.800508000000001</v>
      </c>
      <c r="R1911" s="9">
        <v>38.800508000000001</v>
      </c>
      <c r="S1911" s="9" t="s">
        <v>1510</v>
      </c>
      <c r="T1911" s="9">
        <v>1011.662541</v>
      </c>
      <c r="U1911" s="9">
        <v>68465.395430999997</v>
      </c>
      <c r="V1911" t="s">
        <v>935</v>
      </c>
    </row>
    <row r="1912" spans="1:22" x14ac:dyDescent="0.25">
      <c r="A1912" s="70" t="e">
        <f>VLOOKUP(B1912,'Lake Assessments'!$D$2:$E$52,2,0)</f>
        <v>#N/A</v>
      </c>
      <c r="B1912">
        <v>69048900</v>
      </c>
      <c r="C1912" t="s">
        <v>2135</v>
      </c>
      <c r="D1912" t="s">
        <v>878</v>
      </c>
      <c r="E1912" s="107">
        <v>42198</v>
      </c>
      <c r="F1912" s="9">
        <v>41</v>
      </c>
      <c r="G1912" s="9">
        <v>44.821869999999997</v>
      </c>
      <c r="H1912" s="9">
        <v>1266.666667</v>
      </c>
      <c r="I1912" s="9">
        <v>261.46669100000003</v>
      </c>
      <c r="J1912" s="9">
        <v>3</v>
      </c>
      <c r="K1912" s="9">
        <v>28</v>
      </c>
      <c r="L1912" s="9">
        <v>41</v>
      </c>
      <c r="M1912" s="9">
        <v>34.961714000000001</v>
      </c>
      <c r="N1912" s="9">
        <v>44.821869999999997</v>
      </c>
      <c r="O1912" s="9">
        <v>833.33333300000004</v>
      </c>
      <c r="P1912" s="9">
        <v>1266.666667</v>
      </c>
      <c r="Q1912" s="9">
        <v>181.94930400000001</v>
      </c>
      <c r="R1912" s="9">
        <v>302.74290999999999</v>
      </c>
      <c r="S1912" s="9" t="s">
        <v>2089</v>
      </c>
      <c r="T1912" s="9">
        <v>8951.7471320000004</v>
      </c>
      <c r="U1912" s="9">
        <v>2179540.9816080001</v>
      </c>
      <c r="V1912" t="s">
        <v>935</v>
      </c>
    </row>
    <row r="1913" spans="1:22" x14ac:dyDescent="0.25">
      <c r="A1913" s="70" t="e">
        <f>VLOOKUP(B1913,'Lake Assessments'!$D$2:$E$52,2,0)</f>
        <v>#N/A</v>
      </c>
      <c r="B1913">
        <v>69023600</v>
      </c>
      <c r="C1913" t="s">
        <v>2136</v>
      </c>
      <c r="D1913" t="s">
        <v>878</v>
      </c>
      <c r="E1913" s="107">
        <v>36348</v>
      </c>
      <c r="F1913" s="9">
        <v>10</v>
      </c>
      <c r="G1913" s="9">
        <v>23.084627000000001</v>
      </c>
      <c r="H1913" s="9">
        <v>150</v>
      </c>
      <c r="I1913" s="9">
        <v>117.779499</v>
      </c>
      <c r="J1913" s="9">
        <v>1</v>
      </c>
      <c r="K1913" s="9">
        <v>10</v>
      </c>
      <c r="L1913" s="9">
        <v>10</v>
      </c>
      <c r="M1913" s="9">
        <v>23.084627000000001</v>
      </c>
      <c r="N1913" s="9">
        <v>23.084627000000001</v>
      </c>
      <c r="O1913" s="9">
        <v>150</v>
      </c>
      <c r="P1913" s="9">
        <v>150</v>
      </c>
      <c r="Q1913" s="9">
        <v>117.779499</v>
      </c>
      <c r="R1913" s="9">
        <v>117.779499</v>
      </c>
      <c r="S1913" s="9" t="s">
        <v>2089</v>
      </c>
      <c r="T1913" s="9">
        <v>687.06654600000002</v>
      </c>
      <c r="U1913" s="9">
        <v>32956.553570999997</v>
      </c>
      <c r="V1913" t="s">
        <v>935</v>
      </c>
    </row>
    <row r="1914" spans="1:22" x14ac:dyDescent="0.25">
      <c r="A1914" s="70" t="e">
        <f>VLOOKUP(B1914,'Lake Assessments'!$D$2:$E$52,2,0)</f>
        <v>#N/A</v>
      </c>
      <c r="B1914">
        <v>69050900</v>
      </c>
      <c r="C1914" t="s">
        <v>615</v>
      </c>
      <c r="D1914" t="s">
        <v>878</v>
      </c>
      <c r="E1914" s="107">
        <v>36334</v>
      </c>
      <c r="F1914" s="9">
        <v>28</v>
      </c>
      <c r="G1914" s="9">
        <v>33.260874000000001</v>
      </c>
      <c r="H1914" s="9">
        <v>300</v>
      </c>
      <c r="I1914" s="9">
        <v>109.187884</v>
      </c>
      <c r="J1914" s="9">
        <v>1</v>
      </c>
      <c r="K1914" s="9">
        <v>28</v>
      </c>
      <c r="L1914" s="9">
        <v>28</v>
      </c>
      <c r="M1914" s="9">
        <v>33.260874000000001</v>
      </c>
      <c r="N1914" s="9">
        <v>33.260874000000001</v>
      </c>
      <c r="O1914" s="9">
        <v>300</v>
      </c>
      <c r="P1914" s="9">
        <v>300</v>
      </c>
      <c r="Q1914" s="9">
        <v>109.187884</v>
      </c>
      <c r="R1914" s="9">
        <v>109.187884</v>
      </c>
      <c r="S1914" s="9" t="s">
        <v>2089</v>
      </c>
      <c r="T1914" s="9">
        <v>3467.8278420000001</v>
      </c>
      <c r="U1914" s="9">
        <v>441578.86593000003</v>
      </c>
      <c r="V1914" t="s">
        <v>935</v>
      </c>
    </row>
    <row r="1915" spans="1:22" x14ac:dyDescent="0.25">
      <c r="A1915" s="70" t="e">
        <f>VLOOKUP(B1915,'Lake Assessments'!$D$2:$E$52,2,0)</f>
        <v>#N/A</v>
      </c>
      <c r="B1915">
        <v>69039600</v>
      </c>
      <c r="C1915" t="s">
        <v>2137</v>
      </c>
      <c r="D1915" t="s">
        <v>878</v>
      </c>
      <c r="E1915" s="107">
        <v>36355</v>
      </c>
      <c r="F1915" s="9">
        <v>12</v>
      </c>
      <c r="G1915" s="9">
        <v>24.537386000000001</v>
      </c>
      <c r="H1915" s="9">
        <v>71.428571000000005</v>
      </c>
      <c r="I1915" s="9">
        <v>54.323185000000002</v>
      </c>
      <c r="J1915" s="9">
        <v>1</v>
      </c>
      <c r="K1915" s="9">
        <v>12</v>
      </c>
      <c r="L1915" s="9">
        <v>12</v>
      </c>
      <c r="M1915" s="9">
        <v>24.537386000000001</v>
      </c>
      <c r="N1915" s="9">
        <v>24.537386000000001</v>
      </c>
      <c r="O1915" s="9">
        <v>71.428571000000005</v>
      </c>
      <c r="P1915" s="9">
        <v>71.428571000000005</v>
      </c>
      <c r="Q1915" s="9">
        <v>54.323185000000002</v>
      </c>
      <c r="R1915" s="9">
        <v>54.323185000000002</v>
      </c>
      <c r="S1915" s="9" t="s">
        <v>2089</v>
      </c>
      <c r="T1915" s="9">
        <v>2739.1666300000002</v>
      </c>
      <c r="U1915" s="9">
        <v>263720.28027799999</v>
      </c>
      <c r="V1915" t="s">
        <v>935</v>
      </c>
    </row>
    <row r="1916" spans="1:22" x14ac:dyDescent="0.25">
      <c r="A1916" s="70" t="e">
        <f>VLOOKUP(B1916,'Lake Assessments'!$D$2:$E$52,2,0)</f>
        <v>#N/A</v>
      </c>
      <c r="B1916">
        <v>69145800</v>
      </c>
      <c r="C1916" t="s">
        <v>879</v>
      </c>
      <c r="D1916" t="s">
        <v>878</v>
      </c>
      <c r="E1916" s="107">
        <v>36404</v>
      </c>
      <c r="F1916" s="9">
        <v>28</v>
      </c>
      <c r="G1916" s="9">
        <v>36.095607000000001</v>
      </c>
      <c r="H1916" s="9">
        <v>600</v>
      </c>
      <c r="I1916" s="9">
        <v>240.524596</v>
      </c>
      <c r="J1916" s="9">
        <v>1</v>
      </c>
      <c r="K1916" s="9">
        <v>28</v>
      </c>
      <c r="L1916" s="9">
        <v>28</v>
      </c>
      <c r="M1916" s="9">
        <v>36.095607000000001</v>
      </c>
      <c r="N1916" s="9">
        <v>36.095607000000001</v>
      </c>
      <c r="O1916" s="9">
        <v>600</v>
      </c>
      <c r="P1916" s="9">
        <v>600</v>
      </c>
      <c r="Q1916" s="9">
        <v>240.524596</v>
      </c>
      <c r="R1916" s="9">
        <v>240.524596</v>
      </c>
      <c r="S1916" s="9" t="s">
        <v>2089</v>
      </c>
      <c r="T1916" s="9">
        <v>566.91662799999995</v>
      </c>
      <c r="U1916" s="9">
        <v>23161.095382</v>
      </c>
      <c r="V1916" t="s">
        <v>935</v>
      </c>
    </row>
    <row r="1917" spans="1:22" x14ac:dyDescent="0.25">
      <c r="A1917" s="70" t="e">
        <f>VLOOKUP(B1917,'Lake Assessments'!$D$2:$E$52,2,0)</f>
        <v>#N/A</v>
      </c>
      <c r="B1917">
        <v>69022600</v>
      </c>
      <c r="C1917" t="s">
        <v>2138</v>
      </c>
      <c r="D1917" t="s">
        <v>878</v>
      </c>
      <c r="E1917" s="107">
        <v>37066</v>
      </c>
      <c r="F1917" s="9">
        <v>5</v>
      </c>
      <c r="G1917" s="9">
        <v>14.758049</v>
      </c>
      <c r="H1917" s="9">
        <v>66.666667000000004</v>
      </c>
      <c r="I1917" s="9">
        <v>19.016521000000001</v>
      </c>
      <c r="J1917" s="9">
        <v>1</v>
      </c>
      <c r="K1917" s="9">
        <v>5</v>
      </c>
      <c r="L1917" s="9">
        <v>5</v>
      </c>
      <c r="M1917" s="9">
        <v>14.758049</v>
      </c>
      <c r="N1917" s="9">
        <v>14.758049</v>
      </c>
      <c r="O1917" s="9">
        <v>66.666667000000004</v>
      </c>
      <c r="P1917" s="9">
        <v>66.666667000000004</v>
      </c>
      <c r="Q1917" s="9">
        <v>19.016521000000001</v>
      </c>
      <c r="R1917" s="9">
        <v>19.016521000000001</v>
      </c>
      <c r="S1917" s="9" t="s">
        <v>2089</v>
      </c>
      <c r="T1917" s="9">
        <v>912.47283400000003</v>
      </c>
      <c r="U1917" s="9">
        <v>46718.932976999997</v>
      </c>
      <c r="V1917" t="s">
        <v>935</v>
      </c>
    </row>
    <row r="1918" spans="1:22" x14ac:dyDescent="0.25">
      <c r="A1918" s="70" t="e">
        <f>VLOOKUP(B1918,'Lake Assessments'!$D$2:$E$52,2,0)</f>
        <v>#N/A</v>
      </c>
      <c r="B1918">
        <v>69134500</v>
      </c>
      <c r="C1918" t="s">
        <v>2139</v>
      </c>
      <c r="D1918" t="s">
        <v>878</v>
      </c>
      <c r="E1918" s="107">
        <v>35317</v>
      </c>
      <c r="F1918" s="9">
        <v>4</v>
      </c>
      <c r="G1918" s="9">
        <v>14</v>
      </c>
      <c r="H1918" s="9">
        <v>-33.333333000000003</v>
      </c>
      <c r="I1918" s="9">
        <v>-11.392405</v>
      </c>
      <c r="J1918" s="9">
        <v>1</v>
      </c>
      <c r="K1918" s="9">
        <v>4</v>
      </c>
      <c r="L1918" s="9">
        <v>4</v>
      </c>
      <c r="M1918" s="9">
        <v>14</v>
      </c>
      <c r="N1918" s="9">
        <v>14</v>
      </c>
      <c r="O1918" s="9">
        <v>-33.333333000000003</v>
      </c>
      <c r="P1918" s="9">
        <v>-33.333333000000003</v>
      </c>
      <c r="Q1918" s="9">
        <v>-11.392405</v>
      </c>
      <c r="R1918" s="9">
        <v>-11.392405</v>
      </c>
      <c r="S1918" s="9" t="s">
        <v>2089</v>
      </c>
      <c r="T1918" s="9">
        <v>229.194481</v>
      </c>
      <c r="U1918" s="9">
        <v>2091.507282</v>
      </c>
      <c r="V1918" t="s">
        <v>932</v>
      </c>
    </row>
    <row r="1919" spans="1:22" x14ac:dyDescent="0.25">
      <c r="A1919" s="70" t="e">
        <f>VLOOKUP(B1919,'Lake Assessments'!$D$2:$E$52,2,0)</f>
        <v>#N/A</v>
      </c>
      <c r="B1919">
        <v>69024100</v>
      </c>
      <c r="C1919" t="s">
        <v>147</v>
      </c>
      <c r="D1919" t="s">
        <v>878</v>
      </c>
      <c r="E1919" s="107">
        <v>36360</v>
      </c>
      <c r="F1919" s="9">
        <v>18</v>
      </c>
      <c r="G1919" s="9">
        <v>30.405591999999999</v>
      </c>
      <c r="H1919" s="9">
        <v>157.14285699999999</v>
      </c>
      <c r="I1919" s="9">
        <v>91.230136000000002</v>
      </c>
      <c r="J1919" s="9">
        <v>1</v>
      </c>
      <c r="K1919" s="9">
        <v>18</v>
      </c>
      <c r="L1919" s="9">
        <v>18</v>
      </c>
      <c r="M1919" s="9">
        <v>30.405591999999999</v>
      </c>
      <c r="N1919" s="9">
        <v>30.405591999999999</v>
      </c>
      <c r="O1919" s="9">
        <v>157.14285699999999</v>
      </c>
      <c r="P1919" s="9">
        <v>157.14285699999999</v>
      </c>
      <c r="Q1919" s="9">
        <v>91.230136000000002</v>
      </c>
      <c r="R1919" s="9">
        <v>91.230136000000002</v>
      </c>
      <c r="S1919" s="9" t="s">
        <v>2089</v>
      </c>
      <c r="T1919" s="9">
        <v>6214.8439280000002</v>
      </c>
      <c r="U1919" s="9">
        <v>838382.87405999994</v>
      </c>
      <c r="V1919" t="s">
        <v>935</v>
      </c>
    </row>
    <row r="1920" spans="1:22" x14ac:dyDescent="0.25">
      <c r="A1920" s="70" t="e">
        <f>VLOOKUP(B1920,'Lake Assessments'!$D$2:$E$52,2,0)</f>
        <v>#N/A</v>
      </c>
      <c r="B1920">
        <v>69041202</v>
      </c>
      <c r="C1920" t="s">
        <v>2140</v>
      </c>
      <c r="D1920" t="s">
        <v>878</v>
      </c>
      <c r="E1920" s="107">
        <v>36731</v>
      </c>
      <c r="F1920" s="9">
        <v>20</v>
      </c>
      <c r="G1920" s="9">
        <v>29.516096999999998</v>
      </c>
      <c r="H1920" s="9">
        <v>81.818181999999993</v>
      </c>
      <c r="I1920" s="9">
        <v>46.119293999999996</v>
      </c>
      <c r="J1920" s="9">
        <v>1</v>
      </c>
      <c r="K1920" s="9">
        <v>20</v>
      </c>
      <c r="L1920" s="9">
        <v>20</v>
      </c>
      <c r="M1920" s="9">
        <v>29.516096999999998</v>
      </c>
      <c r="N1920" s="9">
        <v>29.516096999999998</v>
      </c>
      <c r="O1920" s="9">
        <v>81.818181999999993</v>
      </c>
      <c r="P1920" s="9">
        <v>81.818181999999993</v>
      </c>
      <c r="Q1920" s="9">
        <v>46.119293999999996</v>
      </c>
      <c r="R1920" s="9">
        <v>46.119293999999996</v>
      </c>
      <c r="S1920" s="9" t="s">
        <v>1510</v>
      </c>
      <c r="T1920" s="9">
        <v>4786.057632</v>
      </c>
      <c r="U1920" s="9">
        <v>646283.12775700004</v>
      </c>
      <c r="V1920" t="s">
        <v>935</v>
      </c>
    </row>
    <row r="1921" spans="1:22" x14ac:dyDescent="0.25">
      <c r="A1921" s="70" t="e">
        <f>VLOOKUP(B1921,'Lake Assessments'!$D$2:$E$52,2,0)</f>
        <v>#N/A</v>
      </c>
      <c r="B1921">
        <v>69023900</v>
      </c>
      <c r="C1921" t="s">
        <v>879</v>
      </c>
      <c r="D1921" t="s">
        <v>878</v>
      </c>
      <c r="E1921" s="107">
        <v>36361</v>
      </c>
      <c r="F1921" s="9">
        <v>15</v>
      </c>
      <c r="G1921" s="9">
        <v>26.078088000000001</v>
      </c>
      <c r="H1921" s="9">
        <v>275</v>
      </c>
      <c r="I1921" s="9">
        <v>146.01969700000001</v>
      </c>
      <c r="J1921" s="9">
        <v>1</v>
      </c>
      <c r="K1921" s="9">
        <v>15</v>
      </c>
      <c r="L1921" s="9">
        <v>15</v>
      </c>
      <c r="M1921" s="9">
        <v>26.078088000000001</v>
      </c>
      <c r="N1921" s="9">
        <v>26.078088000000001</v>
      </c>
      <c r="O1921" s="9">
        <v>275</v>
      </c>
      <c r="P1921" s="9">
        <v>275</v>
      </c>
      <c r="Q1921" s="9">
        <v>146.01969700000001</v>
      </c>
      <c r="R1921" s="9">
        <v>146.01969700000001</v>
      </c>
      <c r="S1921" s="9" t="s">
        <v>2089</v>
      </c>
      <c r="T1921" s="9">
        <v>755.780888</v>
      </c>
      <c r="U1921" s="9">
        <v>34905.968013999998</v>
      </c>
      <c r="V1921" t="s">
        <v>935</v>
      </c>
    </row>
    <row r="1922" spans="1:22" x14ac:dyDescent="0.25">
      <c r="A1922" s="70" t="e">
        <f>VLOOKUP(B1922,'Lake Assessments'!$D$2:$E$52,2,0)</f>
        <v>#N/A</v>
      </c>
      <c r="B1922">
        <v>69054200</v>
      </c>
      <c r="C1922" t="s">
        <v>937</v>
      </c>
      <c r="D1922" t="s">
        <v>878</v>
      </c>
      <c r="E1922" s="107">
        <v>41472</v>
      </c>
      <c r="F1922" s="9">
        <v>9</v>
      </c>
      <c r="G1922" s="9">
        <v>23.333333</v>
      </c>
      <c r="H1922" s="9">
        <v>50</v>
      </c>
      <c r="I1922" s="9">
        <v>66.666667000000004</v>
      </c>
      <c r="J1922" s="9">
        <v>2</v>
      </c>
      <c r="K1922" s="9">
        <v>9</v>
      </c>
      <c r="L1922" s="9">
        <v>15</v>
      </c>
      <c r="M1922" s="9">
        <v>23.333333</v>
      </c>
      <c r="N1922" s="9">
        <v>25.561689999999999</v>
      </c>
      <c r="O1922" s="9">
        <v>50</v>
      </c>
      <c r="P1922" s="9">
        <v>114.285714</v>
      </c>
      <c r="Q1922" s="9">
        <v>53.986085000000003</v>
      </c>
      <c r="R1922" s="9">
        <v>66.666667000000004</v>
      </c>
      <c r="S1922" s="9" t="s">
        <v>1510</v>
      </c>
      <c r="T1922" s="9">
        <v>1922.198028</v>
      </c>
      <c r="U1922" s="9">
        <v>225968.692453</v>
      </c>
      <c r="V1922" t="s">
        <v>935</v>
      </c>
    </row>
    <row r="1923" spans="1:22" x14ac:dyDescent="0.25">
      <c r="A1923" s="70" t="e">
        <f>VLOOKUP(B1923,'Lake Assessments'!$D$2:$E$52,2,0)</f>
        <v>#N/A</v>
      </c>
      <c r="B1923">
        <v>69085000</v>
      </c>
      <c r="C1923" t="s">
        <v>2141</v>
      </c>
      <c r="D1923" t="s">
        <v>878</v>
      </c>
      <c r="E1923" s="107">
        <v>39661</v>
      </c>
      <c r="F1923" s="9">
        <v>19</v>
      </c>
      <c r="G1923" s="9">
        <v>29.594629999999999</v>
      </c>
      <c r="H1923" s="9">
        <v>72.727272999999997</v>
      </c>
      <c r="I1923" s="9">
        <v>46.508068000000002</v>
      </c>
      <c r="J1923" s="9">
        <v>2</v>
      </c>
      <c r="K1923" s="9">
        <v>17</v>
      </c>
      <c r="L1923" s="9">
        <v>19</v>
      </c>
      <c r="M1923" s="9">
        <v>27.649061</v>
      </c>
      <c r="N1923" s="9">
        <v>29.594629999999999</v>
      </c>
      <c r="O1923" s="9">
        <v>54.545454999999997</v>
      </c>
      <c r="P1923" s="9">
        <v>72.727272999999997</v>
      </c>
      <c r="Q1923" s="9">
        <v>36.876541000000003</v>
      </c>
      <c r="R1923" s="9">
        <v>46.508068000000002</v>
      </c>
      <c r="S1923" s="9" t="s">
        <v>1510</v>
      </c>
      <c r="T1923" s="9">
        <v>1928.5754999999999</v>
      </c>
      <c r="U1923" s="9">
        <v>138864.783433</v>
      </c>
      <c r="V1923" t="s">
        <v>935</v>
      </c>
    </row>
    <row r="1924" spans="1:22" x14ac:dyDescent="0.25">
      <c r="A1924" s="70" t="e">
        <f>VLOOKUP(B1924,'Lake Assessments'!$D$2:$E$52,2,0)</f>
        <v>#N/A</v>
      </c>
      <c r="B1924">
        <v>9006700</v>
      </c>
      <c r="C1924" t="s">
        <v>1393</v>
      </c>
      <c r="D1924" t="s">
        <v>878</v>
      </c>
      <c r="E1924" s="107">
        <v>39629</v>
      </c>
      <c r="F1924" s="9">
        <v>33</v>
      </c>
      <c r="G1924" s="9">
        <v>38.297083999999998</v>
      </c>
      <c r="H1924" s="9">
        <v>200</v>
      </c>
      <c r="I1924" s="9">
        <v>89.589526000000006</v>
      </c>
      <c r="J1924" s="9">
        <v>3</v>
      </c>
      <c r="K1924" s="9">
        <v>27</v>
      </c>
      <c r="L1924" s="9">
        <v>33</v>
      </c>
      <c r="M1924" s="9">
        <v>34.205784999999999</v>
      </c>
      <c r="N1924" s="9">
        <v>38.297083999999998</v>
      </c>
      <c r="O1924" s="9">
        <v>145.454545</v>
      </c>
      <c r="P1924" s="9">
        <v>200</v>
      </c>
      <c r="Q1924" s="9">
        <v>71.490178999999998</v>
      </c>
      <c r="R1924" s="9">
        <v>89.589526000000006</v>
      </c>
      <c r="S1924" s="9" t="s">
        <v>1510</v>
      </c>
      <c r="T1924" s="9">
        <v>7508.1619170000004</v>
      </c>
      <c r="U1924" s="9">
        <v>949706.37571599998</v>
      </c>
      <c r="V1924" t="s">
        <v>935</v>
      </c>
    </row>
    <row r="1925" spans="1:22" x14ac:dyDescent="0.25">
      <c r="A1925" s="70" t="e">
        <f>VLOOKUP(B1925,'Lake Assessments'!$D$2:$E$52,2,0)</f>
        <v>#N/A</v>
      </c>
      <c r="B1925">
        <v>31000100</v>
      </c>
      <c r="C1925" t="s">
        <v>615</v>
      </c>
      <c r="D1925" t="s">
        <v>878</v>
      </c>
      <c r="E1925" s="107">
        <v>38159</v>
      </c>
      <c r="F1925" s="9">
        <v>31</v>
      </c>
      <c r="G1925" s="9">
        <v>33.226981000000002</v>
      </c>
      <c r="H1925" s="9">
        <v>181.81818200000001</v>
      </c>
      <c r="I1925" s="9">
        <v>64.490003999999999</v>
      </c>
      <c r="J1925" s="9">
        <v>2</v>
      </c>
      <c r="K1925" s="9">
        <v>30</v>
      </c>
      <c r="L1925" s="9">
        <v>31</v>
      </c>
      <c r="M1925" s="9">
        <v>33.226981000000002</v>
      </c>
      <c r="N1925" s="9">
        <v>34.141373000000002</v>
      </c>
      <c r="O1925" s="9">
        <v>172.727273</v>
      </c>
      <c r="P1925" s="9">
        <v>181.81818200000001</v>
      </c>
      <c r="Q1925" s="9">
        <v>64.490003999999999</v>
      </c>
      <c r="R1925" s="9">
        <v>74.190676999999994</v>
      </c>
      <c r="S1925" s="9" t="s">
        <v>1510</v>
      </c>
      <c r="T1925" s="9">
        <v>6611.7161070000002</v>
      </c>
      <c r="U1925" s="9">
        <v>535869.28456900001</v>
      </c>
      <c r="V1925" t="s">
        <v>935</v>
      </c>
    </row>
    <row r="1926" spans="1:22" x14ac:dyDescent="0.25">
      <c r="A1926" s="70" t="e">
        <f>VLOOKUP(B1926,'Lake Assessments'!$D$2:$E$52,2,0)</f>
        <v>#N/A</v>
      </c>
      <c r="B1926">
        <v>69051100</v>
      </c>
      <c r="C1926" t="s">
        <v>1577</v>
      </c>
      <c r="D1926" t="s">
        <v>878</v>
      </c>
      <c r="E1926" s="107">
        <v>40406</v>
      </c>
      <c r="F1926" s="9">
        <v>31</v>
      </c>
      <c r="G1926" s="9">
        <v>37.357903</v>
      </c>
      <c r="H1926" s="9">
        <v>933.33333300000004</v>
      </c>
      <c r="I1926" s="9">
        <v>201.27341000000001</v>
      </c>
      <c r="J1926" s="9">
        <v>3</v>
      </c>
      <c r="K1926" s="9">
        <v>24</v>
      </c>
      <c r="L1926" s="9">
        <v>36</v>
      </c>
      <c r="M1926" s="9">
        <v>33.068111999999999</v>
      </c>
      <c r="N1926" s="9">
        <v>39.166666999999997</v>
      </c>
      <c r="O1926" s="9">
        <v>700</v>
      </c>
      <c r="P1926" s="9">
        <v>933.33333300000004</v>
      </c>
      <c r="Q1926" s="9">
        <v>166.67831899999999</v>
      </c>
      <c r="R1926" s="9">
        <v>269.49685499999998</v>
      </c>
      <c r="S1926" s="9" t="s">
        <v>2089</v>
      </c>
      <c r="T1926" s="9">
        <v>13986.776667</v>
      </c>
      <c r="U1926" s="9">
        <v>6712002.7953509996</v>
      </c>
      <c r="V1926" t="s">
        <v>935</v>
      </c>
    </row>
    <row r="1927" spans="1:22" x14ac:dyDescent="0.25">
      <c r="A1927" s="70" t="e">
        <f>VLOOKUP(B1927,'Lake Assessments'!$D$2:$E$52,2,0)</f>
        <v>#N/A</v>
      </c>
      <c r="B1927">
        <v>9005300</v>
      </c>
      <c r="C1927" t="s">
        <v>1219</v>
      </c>
      <c r="D1927" t="s">
        <v>878</v>
      </c>
      <c r="E1927" s="107">
        <v>35677</v>
      </c>
      <c r="F1927" s="9">
        <v>9</v>
      </c>
      <c r="G1927" s="9">
        <v>15.333333</v>
      </c>
      <c r="H1927" s="9">
        <v>125</v>
      </c>
      <c r="I1927" s="9">
        <v>44.654088000000002</v>
      </c>
      <c r="J1927" s="9">
        <v>1</v>
      </c>
      <c r="K1927" s="9">
        <v>9</v>
      </c>
      <c r="L1927" s="9">
        <v>9</v>
      </c>
      <c r="M1927" s="9">
        <v>15.333333</v>
      </c>
      <c r="N1927" s="9">
        <v>15.333333</v>
      </c>
      <c r="O1927" s="9">
        <v>125</v>
      </c>
      <c r="P1927" s="9">
        <v>125</v>
      </c>
      <c r="Q1927" s="9">
        <v>44.654088000000002</v>
      </c>
      <c r="R1927" s="9">
        <v>44.654088000000002</v>
      </c>
      <c r="S1927" s="9" t="s">
        <v>2089</v>
      </c>
      <c r="T1927" s="9">
        <v>3464.5959539999999</v>
      </c>
      <c r="U1927" s="9">
        <v>605713.73401999997</v>
      </c>
      <c r="V1927" t="s">
        <v>935</v>
      </c>
    </row>
    <row r="1928" spans="1:22" x14ac:dyDescent="0.25">
      <c r="A1928" s="70" t="e">
        <f>VLOOKUP(B1928,'Lake Assessments'!$D$2:$E$52,2,0)</f>
        <v>#N/A</v>
      </c>
      <c r="B1928">
        <v>69076600</v>
      </c>
      <c r="C1928" t="s">
        <v>2054</v>
      </c>
      <c r="D1928" t="s">
        <v>878</v>
      </c>
      <c r="E1928" s="107">
        <v>39664</v>
      </c>
      <c r="F1928" s="9">
        <v>18</v>
      </c>
      <c r="G1928" s="9">
        <v>26.634354999999999</v>
      </c>
      <c r="H1928" s="9">
        <v>63.636364</v>
      </c>
      <c r="I1928" s="9">
        <v>31.853245000000001</v>
      </c>
      <c r="J1928" s="9">
        <v>1</v>
      </c>
      <c r="K1928" s="9">
        <v>18</v>
      </c>
      <c r="L1928" s="9">
        <v>18</v>
      </c>
      <c r="M1928" s="9">
        <v>26.634354999999999</v>
      </c>
      <c r="N1928" s="9">
        <v>26.634354999999999</v>
      </c>
      <c r="O1928" s="9">
        <v>63.636364</v>
      </c>
      <c r="P1928" s="9">
        <v>63.636364</v>
      </c>
      <c r="Q1928" s="9">
        <v>31.853245000000001</v>
      </c>
      <c r="R1928" s="9">
        <v>31.853245000000001</v>
      </c>
      <c r="S1928" s="9" t="s">
        <v>1510</v>
      </c>
      <c r="T1928" s="9">
        <v>2325.009548</v>
      </c>
      <c r="U1928" s="9">
        <v>266769.40857500001</v>
      </c>
      <c r="V1928" t="s">
        <v>935</v>
      </c>
    </row>
    <row r="1929" spans="1:22" x14ac:dyDescent="0.25">
      <c r="A1929" s="70" t="e">
        <f>VLOOKUP(B1929,'Lake Assessments'!$D$2:$E$52,2,0)</f>
        <v>#N/A</v>
      </c>
      <c r="B1929">
        <v>1001600</v>
      </c>
      <c r="C1929" t="s">
        <v>2143</v>
      </c>
      <c r="D1929" t="s">
        <v>878</v>
      </c>
      <c r="E1929" s="107">
        <v>40771</v>
      </c>
      <c r="F1929" s="9">
        <v>9</v>
      </c>
      <c r="G1929" s="9">
        <v>19.666667</v>
      </c>
      <c r="H1929" s="9">
        <v>28.571428999999998</v>
      </c>
      <c r="I1929" s="9">
        <v>18.473896</v>
      </c>
      <c r="J1929" s="9">
        <v>1</v>
      </c>
      <c r="K1929" s="9">
        <v>9</v>
      </c>
      <c r="L1929" s="9">
        <v>9</v>
      </c>
      <c r="M1929" s="9">
        <v>19.666667</v>
      </c>
      <c r="N1929" s="9">
        <v>19.666667</v>
      </c>
      <c r="O1929" s="9">
        <v>28.571428999999998</v>
      </c>
      <c r="P1929" s="9">
        <v>28.571428999999998</v>
      </c>
      <c r="Q1929" s="9">
        <v>18.473896</v>
      </c>
      <c r="R1929" s="9">
        <v>18.473896</v>
      </c>
      <c r="S1929" s="9" t="s">
        <v>1510</v>
      </c>
      <c r="T1929" s="9">
        <v>2056.3454780000002</v>
      </c>
      <c r="U1929" s="9">
        <v>293978.83986399998</v>
      </c>
      <c r="V1929" t="s">
        <v>935</v>
      </c>
    </row>
    <row r="1930" spans="1:22" x14ac:dyDescent="0.25">
      <c r="A1930" s="70" t="e">
        <f>VLOOKUP(B1930,'Lake Assessments'!$D$2:$E$52,2,0)</f>
        <v>#N/A</v>
      </c>
      <c r="B1930">
        <v>9002500</v>
      </c>
      <c r="C1930" t="s">
        <v>2144</v>
      </c>
      <c r="D1930" t="s">
        <v>878</v>
      </c>
      <c r="E1930" s="107">
        <v>35620</v>
      </c>
      <c r="F1930" s="9">
        <v>16</v>
      </c>
      <c r="G1930" s="9">
        <v>29.75</v>
      </c>
      <c r="H1930" s="9">
        <v>166.66666699999999</v>
      </c>
      <c r="I1930" s="9">
        <v>112.5</v>
      </c>
      <c r="J1930" s="9">
        <v>2</v>
      </c>
      <c r="K1930" s="9">
        <v>13</v>
      </c>
      <c r="L1930" s="9">
        <v>16</v>
      </c>
      <c r="M1930" s="9">
        <v>26.90296</v>
      </c>
      <c r="N1930" s="9">
        <v>29.75</v>
      </c>
      <c r="O1930" s="9">
        <v>85.714286000000001</v>
      </c>
      <c r="P1930" s="9">
        <v>166.66666699999999</v>
      </c>
      <c r="Q1930" s="9">
        <v>62.066020999999999</v>
      </c>
      <c r="R1930" s="9">
        <v>112.5</v>
      </c>
      <c r="S1930" s="9" t="s">
        <v>1510</v>
      </c>
      <c r="T1930" s="9">
        <v>3121.874855</v>
      </c>
      <c r="U1930" s="9">
        <v>510044.35351599997</v>
      </c>
      <c r="V1930" t="s">
        <v>935</v>
      </c>
    </row>
    <row r="1931" spans="1:22" x14ac:dyDescent="0.25">
      <c r="A1931" s="70" t="e">
        <f>VLOOKUP(B1931,'Lake Assessments'!$D$2:$E$52,2,0)</f>
        <v>#N/A</v>
      </c>
      <c r="B1931">
        <v>69070300</v>
      </c>
      <c r="C1931" t="s">
        <v>1430</v>
      </c>
      <c r="D1931" t="s">
        <v>878</v>
      </c>
      <c r="E1931" s="107">
        <v>34219</v>
      </c>
      <c r="F1931" s="9">
        <v>17</v>
      </c>
      <c r="G1931" s="9">
        <v>29.104275000000001</v>
      </c>
      <c r="H1931" s="9">
        <v>54.545454999999997</v>
      </c>
      <c r="I1931" s="9">
        <v>44.080568999999997</v>
      </c>
      <c r="J1931" s="9">
        <v>1</v>
      </c>
      <c r="K1931" s="9">
        <v>17</v>
      </c>
      <c r="L1931" s="9">
        <v>17</v>
      </c>
      <c r="M1931" s="9">
        <v>29.104275000000001</v>
      </c>
      <c r="N1931" s="9">
        <v>29.104275000000001</v>
      </c>
      <c r="O1931" s="9">
        <v>54.545454999999997</v>
      </c>
      <c r="P1931" s="9">
        <v>54.545454999999997</v>
      </c>
      <c r="Q1931" s="9">
        <v>44.080568999999997</v>
      </c>
      <c r="R1931" s="9">
        <v>44.080568999999997</v>
      </c>
      <c r="S1931" s="9" t="s">
        <v>1510</v>
      </c>
      <c r="T1931" s="9">
        <v>5345.480168</v>
      </c>
      <c r="U1931" s="9">
        <v>398656.10564199998</v>
      </c>
      <c r="V1931" t="s">
        <v>935</v>
      </c>
    </row>
    <row r="1932" spans="1:22" x14ac:dyDescent="0.25">
      <c r="A1932" s="70" t="e">
        <f>VLOOKUP(B1932,'Lake Assessments'!$D$2:$E$52,2,0)</f>
        <v>#N/A</v>
      </c>
      <c r="B1932">
        <v>69051300</v>
      </c>
      <c r="C1932" t="s">
        <v>2145</v>
      </c>
      <c r="D1932" t="s">
        <v>878</v>
      </c>
      <c r="E1932" s="107">
        <v>39685</v>
      </c>
      <c r="F1932" s="9">
        <v>26</v>
      </c>
      <c r="G1932" s="9">
        <v>33.535859000000002</v>
      </c>
      <c r="H1932" s="9">
        <v>333.33333299999998</v>
      </c>
      <c r="I1932" s="9">
        <v>112.252273</v>
      </c>
      <c r="J1932" s="9">
        <v>2</v>
      </c>
      <c r="K1932" s="9">
        <v>20</v>
      </c>
      <c r="L1932" s="9">
        <v>26</v>
      </c>
      <c r="M1932" s="9">
        <v>33.535859000000002</v>
      </c>
      <c r="N1932" s="9">
        <v>33.764626</v>
      </c>
      <c r="O1932" s="9">
        <v>185.71428599999999</v>
      </c>
      <c r="P1932" s="9">
        <v>333.33333299999998</v>
      </c>
      <c r="Q1932" s="9">
        <v>112.252273</v>
      </c>
      <c r="R1932" s="9">
        <v>112.35614099999999</v>
      </c>
      <c r="S1932" s="9" t="s">
        <v>2089</v>
      </c>
      <c r="T1932" s="9">
        <v>5161.3801020000001</v>
      </c>
      <c r="U1932" s="9">
        <v>711174.94331200002</v>
      </c>
      <c r="V1932" t="s">
        <v>935</v>
      </c>
    </row>
    <row r="1933" spans="1:22" x14ac:dyDescent="0.25">
      <c r="A1933" s="70" t="e">
        <f>VLOOKUP(B1933,'Lake Assessments'!$D$2:$E$52,2,0)</f>
        <v>#N/A</v>
      </c>
      <c r="B1933">
        <v>69052100</v>
      </c>
      <c r="C1933" t="s">
        <v>2146</v>
      </c>
      <c r="D1933" t="s">
        <v>878</v>
      </c>
      <c r="E1933" s="107">
        <v>41135</v>
      </c>
      <c r="F1933" s="9">
        <v>27</v>
      </c>
      <c r="G1933" s="9">
        <v>39.259818000000003</v>
      </c>
      <c r="H1933" s="9">
        <v>145.454545</v>
      </c>
      <c r="I1933" s="9">
        <v>100.305195</v>
      </c>
      <c r="J1933" s="9">
        <v>3</v>
      </c>
      <c r="K1933" s="9">
        <v>21</v>
      </c>
      <c r="L1933" s="9">
        <v>29</v>
      </c>
      <c r="M1933" s="9">
        <v>32.514465999999999</v>
      </c>
      <c r="N1933" s="9">
        <v>39.259818000000003</v>
      </c>
      <c r="O1933" s="9">
        <v>90.909091000000004</v>
      </c>
      <c r="P1933" s="9">
        <v>163.63636399999999</v>
      </c>
      <c r="Q1933" s="9">
        <v>60.962701000000003</v>
      </c>
      <c r="R1933" s="9">
        <v>100.305195</v>
      </c>
      <c r="S1933" s="9" t="s">
        <v>1510</v>
      </c>
      <c r="T1933" s="9">
        <v>4576.9309999999996</v>
      </c>
      <c r="U1933" s="9">
        <v>1063343.441902</v>
      </c>
      <c r="V1933" t="s">
        <v>935</v>
      </c>
    </row>
    <row r="1934" spans="1:22" x14ac:dyDescent="0.25">
      <c r="A1934" s="70" t="e">
        <f>VLOOKUP(B1934,'Lake Assessments'!$D$2:$E$52,2,0)</f>
        <v>#N/A</v>
      </c>
      <c r="B1934">
        <v>69054400</v>
      </c>
      <c r="C1934" t="s">
        <v>2147</v>
      </c>
      <c r="D1934" t="s">
        <v>878</v>
      </c>
      <c r="E1934" s="107">
        <v>41121</v>
      </c>
      <c r="F1934" s="9">
        <v>30</v>
      </c>
      <c r="G1934" s="9">
        <v>34.689095000000002</v>
      </c>
      <c r="H1934" s="9">
        <v>172.727273</v>
      </c>
      <c r="I1934" s="9">
        <v>76.98518</v>
      </c>
      <c r="J1934" s="9">
        <v>2</v>
      </c>
      <c r="K1934" s="9">
        <v>23</v>
      </c>
      <c r="L1934" s="9">
        <v>30</v>
      </c>
      <c r="M1934" s="9">
        <v>31.068648</v>
      </c>
      <c r="N1934" s="9">
        <v>34.689095000000002</v>
      </c>
      <c r="O1934" s="9">
        <v>109.090909</v>
      </c>
      <c r="P1934" s="9">
        <v>172.727273</v>
      </c>
      <c r="Q1934" s="9">
        <v>53.805186999999997</v>
      </c>
      <c r="R1934" s="9">
        <v>76.98518</v>
      </c>
      <c r="S1934" s="9" t="s">
        <v>1510</v>
      </c>
      <c r="T1934" s="9">
        <v>5384.6254929999996</v>
      </c>
      <c r="U1934" s="9">
        <v>815594.66000599996</v>
      </c>
      <c r="V1934" t="s">
        <v>935</v>
      </c>
    </row>
    <row r="1935" spans="1:22" x14ac:dyDescent="0.25">
      <c r="A1935" s="70" t="e">
        <f>VLOOKUP(B1935,'Lake Assessments'!$D$2:$E$52,2,0)</f>
        <v>#N/A</v>
      </c>
      <c r="B1935">
        <v>31002000</v>
      </c>
      <c r="C1935" t="s">
        <v>1221</v>
      </c>
      <c r="D1935" t="s">
        <v>878</v>
      </c>
      <c r="E1935" s="107">
        <v>39321</v>
      </c>
      <c r="F1935" s="9">
        <v>34</v>
      </c>
      <c r="G1935" s="9">
        <v>37.215192999999999</v>
      </c>
      <c r="H1935" s="9">
        <v>209.09090900000001</v>
      </c>
      <c r="I1935" s="9">
        <v>84.233628999999993</v>
      </c>
      <c r="J1935" s="9">
        <v>2</v>
      </c>
      <c r="K1935" s="9">
        <v>34</v>
      </c>
      <c r="L1935" s="9">
        <v>36</v>
      </c>
      <c r="M1935" s="9">
        <v>37.215192999999999</v>
      </c>
      <c r="N1935" s="9">
        <v>38.666666999999997</v>
      </c>
      <c r="O1935" s="9">
        <v>209.09090900000001</v>
      </c>
      <c r="P1935" s="9">
        <v>227.272727</v>
      </c>
      <c r="Q1935" s="9">
        <v>84.233628999999993</v>
      </c>
      <c r="R1935" s="9">
        <v>97.278912000000005</v>
      </c>
      <c r="S1935" s="9" t="s">
        <v>1510</v>
      </c>
      <c r="T1935" s="9">
        <v>11908.86195</v>
      </c>
      <c r="U1935" s="9">
        <v>1328833.11675</v>
      </c>
      <c r="V1935" t="s">
        <v>935</v>
      </c>
    </row>
    <row r="1936" spans="1:22" x14ac:dyDescent="0.25">
      <c r="A1936" s="70" t="e">
        <f>VLOOKUP(B1936,'Lake Assessments'!$D$2:$E$52,2,0)</f>
        <v>#N/A</v>
      </c>
      <c r="B1936">
        <v>69077100</v>
      </c>
      <c r="C1936" t="s">
        <v>2148</v>
      </c>
      <c r="D1936" t="s">
        <v>878</v>
      </c>
      <c r="E1936" s="107">
        <v>36383</v>
      </c>
      <c r="F1936" s="9">
        <v>17</v>
      </c>
      <c r="G1936" s="9">
        <v>27.163989999999998</v>
      </c>
      <c r="H1936" s="9">
        <v>183.33333300000001</v>
      </c>
      <c r="I1936" s="9">
        <v>94.028499999999994</v>
      </c>
      <c r="J1936" s="9">
        <v>1</v>
      </c>
      <c r="K1936" s="9">
        <v>17</v>
      </c>
      <c r="L1936" s="9">
        <v>17</v>
      </c>
      <c r="M1936" s="9">
        <v>27.163989999999998</v>
      </c>
      <c r="N1936" s="9">
        <v>27.163989999999998</v>
      </c>
      <c r="O1936" s="9">
        <v>183.33333300000001</v>
      </c>
      <c r="P1936" s="9">
        <v>183.33333300000001</v>
      </c>
      <c r="Q1936" s="9">
        <v>94.028499999999994</v>
      </c>
      <c r="R1936" s="9">
        <v>94.028499999999994</v>
      </c>
      <c r="S1936" s="9" t="s">
        <v>1510</v>
      </c>
      <c r="T1936" s="9">
        <v>1136.3867150000001</v>
      </c>
      <c r="U1936" s="9">
        <v>67624.443266999995</v>
      </c>
      <c r="V1936" t="s">
        <v>935</v>
      </c>
    </row>
    <row r="1937" spans="1:22" x14ac:dyDescent="0.25">
      <c r="A1937" s="70" t="e">
        <f>VLOOKUP(B1937,'Lake Assessments'!$D$2:$E$52,2,0)</f>
        <v>#N/A</v>
      </c>
      <c r="B1937">
        <v>9006600</v>
      </c>
      <c r="C1937" t="s">
        <v>615</v>
      </c>
      <c r="D1937" t="s">
        <v>878</v>
      </c>
      <c r="E1937" s="107">
        <v>39650</v>
      </c>
      <c r="F1937" s="9">
        <v>15</v>
      </c>
      <c r="G1937" s="9">
        <v>25.045292</v>
      </c>
      <c r="H1937" s="9">
        <v>114.285714</v>
      </c>
      <c r="I1937" s="9">
        <v>50.875255000000003</v>
      </c>
      <c r="J1937" s="9">
        <v>1</v>
      </c>
      <c r="K1937" s="9">
        <v>15</v>
      </c>
      <c r="L1937" s="9">
        <v>15</v>
      </c>
      <c r="M1937" s="9">
        <v>25.045292</v>
      </c>
      <c r="N1937" s="9">
        <v>25.045292</v>
      </c>
      <c r="O1937" s="9">
        <v>114.285714</v>
      </c>
      <c r="P1937" s="9">
        <v>114.285714</v>
      </c>
      <c r="Q1937" s="9">
        <v>50.875255000000003</v>
      </c>
      <c r="R1937" s="9">
        <v>50.875255000000003</v>
      </c>
      <c r="S1937" s="9" t="s">
        <v>1510</v>
      </c>
      <c r="T1937" s="9">
        <v>1009.983476</v>
      </c>
      <c r="U1937" s="9">
        <v>61667.681847</v>
      </c>
      <c r="V1937" t="s">
        <v>935</v>
      </c>
    </row>
    <row r="1938" spans="1:22" x14ac:dyDescent="0.25">
      <c r="A1938" s="70" t="e">
        <f>VLOOKUP(B1938,'Lake Assessments'!$D$2:$E$52,2,0)</f>
        <v>#N/A</v>
      </c>
      <c r="B1938">
        <v>9002300</v>
      </c>
      <c r="C1938" t="s">
        <v>2107</v>
      </c>
      <c r="D1938" t="s">
        <v>878</v>
      </c>
      <c r="E1938" s="107">
        <v>39675</v>
      </c>
      <c r="F1938" s="9">
        <v>15</v>
      </c>
      <c r="G1938" s="9">
        <v>25.561689999999999</v>
      </c>
      <c r="H1938" s="9">
        <v>114.285714</v>
      </c>
      <c r="I1938" s="9">
        <v>53.986085000000003</v>
      </c>
      <c r="J1938" s="9">
        <v>2</v>
      </c>
      <c r="K1938" s="9">
        <v>15</v>
      </c>
      <c r="L1938" s="9">
        <v>17</v>
      </c>
      <c r="M1938" s="9">
        <v>25.561689999999999</v>
      </c>
      <c r="N1938" s="9">
        <v>28.134132999999999</v>
      </c>
      <c r="O1938" s="9">
        <v>114.285714</v>
      </c>
      <c r="P1938" s="9">
        <v>183.33333300000001</v>
      </c>
      <c r="Q1938" s="9">
        <v>53.986085000000003</v>
      </c>
      <c r="R1938" s="9">
        <v>100.958089</v>
      </c>
      <c r="S1938" s="9" t="s">
        <v>1510</v>
      </c>
      <c r="T1938" s="9">
        <v>2051.2123900000001</v>
      </c>
      <c r="U1938" s="9">
        <v>223717.786899</v>
      </c>
      <c r="V1938" t="s">
        <v>935</v>
      </c>
    </row>
    <row r="1939" spans="1:22" x14ac:dyDescent="0.25">
      <c r="A1939" s="70" t="e">
        <f>VLOOKUP(B1939,'Lake Assessments'!$D$2:$E$52,2,0)</f>
        <v>#N/A</v>
      </c>
      <c r="B1939">
        <v>69050500</v>
      </c>
      <c r="C1939" t="s">
        <v>1403</v>
      </c>
      <c r="D1939" t="s">
        <v>878</v>
      </c>
      <c r="E1939" s="107">
        <v>36354</v>
      </c>
      <c r="F1939" s="9">
        <v>21</v>
      </c>
      <c r="G1939" s="9">
        <v>30.332287000000001</v>
      </c>
      <c r="H1939" s="9">
        <v>200</v>
      </c>
      <c r="I1939" s="9">
        <v>90.769098999999997</v>
      </c>
      <c r="J1939" s="9">
        <v>1</v>
      </c>
      <c r="K1939" s="9">
        <v>21</v>
      </c>
      <c r="L1939" s="9">
        <v>21</v>
      </c>
      <c r="M1939" s="9">
        <v>30.332287000000001</v>
      </c>
      <c r="N1939" s="9">
        <v>30.332287000000001</v>
      </c>
      <c r="O1939" s="9">
        <v>200</v>
      </c>
      <c r="P1939" s="9">
        <v>200</v>
      </c>
      <c r="Q1939" s="9">
        <v>90.769098999999997</v>
      </c>
      <c r="R1939" s="9">
        <v>90.769098999999997</v>
      </c>
      <c r="S1939" s="9" t="s">
        <v>2089</v>
      </c>
      <c r="T1939" s="9">
        <v>1200.2466979999999</v>
      </c>
      <c r="U1939" s="9">
        <v>88571.438557000001</v>
      </c>
      <c r="V1939" t="s">
        <v>935</v>
      </c>
    </row>
    <row r="1940" spans="1:22" x14ac:dyDescent="0.25">
      <c r="A1940" s="70" t="e">
        <f>VLOOKUP(B1940,'Lake Assessments'!$D$2:$E$52,2,0)</f>
        <v>#N/A</v>
      </c>
      <c r="B1940">
        <v>69069800</v>
      </c>
      <c r="C1940" t="s">
        <v>1420</v>
      </c>
      <c r="D1940" t="s">
        <v>878</v>
      </c>
      <c r="E1940" s="107">
        <v>36350</v>
      </c>
      <c r="F1940" s="9">
        <v>12</v>
      </c>
      <c r="G1940" s="9">
        <v>25.403411999999999</v>
      </c>
      <c r="H1940" s="9">
        <v>71.428571000000005</v>
      </c>
      <c r="I1940" s="9">
        <v>59.769886</v>
      </c>
      <c r="J1940" s="9">
        <v>1</v>
      </c>
      <c r="K1940" s="9">
        <v>12</v>
      </c>
      <c r="L1940" s="9">
        <v>12</v>
      </c>
      <c r="M1940" s="9">
        <v>25.403411999999999</v>
      </c>
      <c r="N1940" s="9">
        <v>25.403411999999999</v>
      </c>
      <c r="O1940" s="9">
        <v>71.428571000000005</v>
      </c>
      <c r="P1940" s="9">
        <v>71.428571000000005</v>
      </c>
      <c r="Q1940" s="9">
        <v>59.769886</v>
      </c>
      <c r="R1940" s="9">
        <v>59.769886</v>
      </c>
      <c r="S1940" s="9" t="s">
        <v>2089</v>
      </c>
      <c r="T1940" s="9">
        <v>3402.821899</v>
      </c>
      <c r="U1940" s="9">
        <v>579656.135274</v>
      </c>
      <c r="V1940" t="s">
        <v>935</v>
      </c>
    </row>
    <row r="1941" spans="1:22" x14ac:dyDescent="0.25">
      <c r="A1941" s="70" t="e">
        <f>VLOOKUP(B1941,'Lake Assessments'!$D$2:$E$52,2,0)</f>
        <v>#N/A</v>
      </c>
      <c r="B1941">
        <v>1002100</v>
      </c>
      <c r="C1941" t="s">
        <v>2149</v>
      </c>
      <c r="D1941" t="s">
        <v>878</v>
      </c>
      <c r="E1941" s="107">
        <v>34901</v>
      </c>
      <c r="F1941" s="9">
        <v>22</v>
      </c>
      <c r="G1941" s="9">
        <v>30.274501999999998</v>
      </c>
      <c r="H1941" s="9">
        <v>266.66666700000002</v>
      </c>
      <c r="I1941" s="9">
        <v>116.246441</v>
      </c>
      <c r="J1941" s="9">
        <v>1</v>
      </c>
      <c r="K1941" s="9">
        <v>22</v>
      </c>
      <c r="L1941" s="9">
        <v>22</v>
      </c>
      <c r="M1941" s="9">
        <v>30.274501999999998</v>
      </c>
      <c r="N1941" s="9">
        <v>30.274501999999998</v>
      </c>
      <c r="O1941" s="9">
        <v>266.66666700000002</v>
      </c>
      <c r="P1941" s="9">
        <v>266.66666700000002</v>
      </c>
      <c r="Q1941" s="9">
        <v>116.246441</v>
      </c>
      <c r="R1941" s="9">
        <v>116.246441</v>
      </c>
      <c r="S1941" s="9" t="s">
        <v>1510</v>
      </c>
      <c r="T1941" s="9">
        <v>815.91530299999999</v>
      </c>
      <c r="U1941" s="9">
        <v>42866.449407</v>
      </c>
      <c r="V1941" t="s">
        <v>935</v>
      </c>
    </row>
    <row r="1942" spans="1:22" x14ac:dyDescent="0.25">
      <c r="A1942" s="70" t="e">
        <f>VLOOKUP(B1942,'Lake Assessments'!$D$2:$E$52,2,0)</f>
        <v>#N/A</v>
      </c>
      <c r="B1942">
        <v>69069600</v>
      </c>
      <c r="C1942" t="s">
        <v>1201</v>
      </c>
      <c r="D1942" t="s">
        <v>878</v>
      </c>
      <c r="E1942" s="107">
        <v>35668</v>
      </c>
      <c r="F1942" s="9">
        <v>13</v>
      </c>
      <c r="G1942" s="9">
        <v>26.348258999999999</v>
      </c>
      <c r="H1942" s="9">
        <v>225</v>
      </c>
      <c r="I1942" s="9">
        <v>148.56848400000001</v>
      </c>
      <c r="J1942" s="9">
        <v>1</v>
      </c>
      <c r="K1942" s="9">
        <v>13</v>
      </c>
      <c r="L1942" s="9">
        <v>13</v>
      </c>
      <c r="M1942" s="9">
        <v>26.348258999999999</v>
      </c>
      <c r="N1942" s="9">
        <v>26.348258999999999</v>
      </c>
      <c r="O1942" s="9">
        <v>225</v>
      </c>
      <c r="P1942" s="9">
        <v>225</v>
      </c>
      <c r="Q1942" s="9">
        <v>148.56848400000001</v>
      </c>
      <c r="R1942" s="9">
        <v>148.56848400000001</v>
      </c>
      <c r="S1942" s="9" t="s">
        <v>2089</v>
      </c>
      <c r="T1942" s="9">
        <v>3474.8335959999999</v>
      </c>
      <c r="U1942" s="9">
        <v>487768.11392999999</v>
      </c>
      <c r="V1942" t="s">
        <v>935</v>
      </c>
    </row>
    <row r="1943" spans="1:22" x14ac:dyDescent="0.25">
      <c r="A1943" s="70" t="e">
        <f>VLOOKUP(B1943,'Lake Assessments'!$D$2:$E$52,2,0)</f>
        <v>#N/A</v>
      </c>
      <c r="B1943">
        <v>9003000</v>
      </c>
      <c r="C1943" t="s">
        <v>2150</v>
      </c>
      <c r="D1943" t="s">
        <v>878</v>
      </c>
      <c r="E1943" s="107">
        <v>41141</v>
      </c>
      <c r="F1943" s="9">
        <v>14</v>
      </c>
      <c r="G1943" s="9">
        <v>25.924340000000001</v>
      </c>
      <c r="H1943" s="9">
        <v>366.66666700000002</v>
      </c>
      <c r="I1943" s="9">
        <v>109.067262</v>
      </c>
      <c r="J1943" s="9">
        <v>1</v>
      </c>
      <c r="K1943" s="9">
        <v>14</v>
      </c>
      <c r="L1943" s="9">
        <v>14</v>
      </c>
      <c r="M1943" s="9">
        <v>25.924340000000001</v>
      </c>
      <c r="N1943" s="9">
        <v>25.924340000000001</v>
      </c>
      <c r="O1943" s="9">
        <v>366.66666700000002</v>
      </c>
      <c r="P1943" s="9">
        <v>366.66666700000002</v>
      </c>
      <c r="Q1943" s="9">
        <v>109.067262</v>
      </c>
      <c r="R1943" s="9">
        <v>109.067262</v>
      </c>
      <c r="S1943" s="9" t="s">
        <v>2089</v>
      </c>
      <c r="T1943" s="9">
        <v>2699.8695509999998</v>
      </c>
      <c r="U1943" s="9">
        <v>352259.10255900002</v>
      </c>
      <c r="V1943" t="s">
        <v>935</v>
      </c>
    </row>
    <row r="1944" spans="1:22" x14ac:dyDescent="0.25">
      <c r="A1944" s="70" t="e">
        <f>VLOOKUP(B1944,'Lake Assessments'!$D$2:$E$52,2,0)</f>
        <v>#N/A</v>
      </c>
      <c r="B1944">
        <v>69076800</v>
      </c>
      <c r="C1944" t="s">
        <v>972</v>
      </c>
      <c r="D1944" t="s">
        <v>878</v>
      </c>
      <c r="E1944" s="107">
        <v>37095</v>
      </c>
      <c r="F1944" s="9">
        <v>14</v>
      </c>
      <c r="G1944" s="9">
        <v>23.786251</v>
      </c>
      <c r="H1944" s="9">
        <v>366.66666700000002</v>
      </c>
      <c r="I1944" s="9">
        <v>91.824601000000001</v>
      </c>
      <c r="J1944" s="9">
        <v>2</v>
      </c>
      <c r="K1944" s="9">
        <v>14</v>
      </c>
      <c r="L1944" s="9">
        <v>21</v>
      </c>
      <c r="M1944" s="9">
        <v>23.786251</v>
      </c>
      <c r="N1944" s="9">
        <v>25.749711000000001</v>
      </c>
      <c r="O1944" s="9">
        <v>366.66666700000002</v>
      </c>
      <c r="P1944" s="9">
        <v>425</v>
      </c>
      <c r="Q1944" s="9">
        <v>91.824601000000001</v>
      </c>
      <c r="R1944" s="9">
        <v>142.92180200000001</v>
      </c>
      <c r="S1944" s="9" t="s">
        <v>2089</v>
      </c>
      <c r="T1944" s="9">
        <v>2319.0239849999998</v>
      </c>
      <c r="U1944" s="9">
        <v>274362.76552299998</v>
      </c>
      <c r="V1944" t="s">
        <v>935</v>
      </c>
    </row>
    <row r="1945" spans="1:22" x14ac:dyDescent="0.25">
      <c r="A1945" s="70" t="e">
        <f>VLOOKUP(B1945,'Lake Assessments'!$D$2:$E$52,2,0)</f>
        <v>#N/A</v>
      </c>
      <c r="B1945">
        <v>9006300</v>
      </c>
      <c r="C1945" t="s">
        <v>2151</v>
      </c>
      <c r="D1945" t="s">
        <v>878</v>
      </c>
      <c r="E1945" s="107">
        <v>39651</v>
      </c>
      <c r="F1945" s="9">
        <v>18</v>
      </c>
      <c r="G1945" s="9">
        <v>28.284271</v>
      </c>
      <c r="H1945" s="9">
        <v>63.636364</v>
      </c>
      <c r="I1945" s="9">
        <v>40.021144999999997</v>
      </c>
      <c r="J1945" s="9">
        <v>2</v>
      </c>
      <c r="K1945" s="9">
        <v>18</v>
      </c>
      <c r="L1945" s="9">
        <v>24</v>
      </c>
      <c r="M1945" s="9">
        <v>28.284271</v>
      </c>
      <c r="N1945" s="9">
        <v>28.985628999999999</v>
      </c>
      <c r="O1945" s="9">
        <v>63.636364</v>
      </c>
      <c r="P1945" s="9">
        <v>118.18181800000001</v>
      </c>
      <c r="Q1945" s="9">
        <v>40.021144999999997</v>
      </c>
      <c r="R1945" s="9">
        <v>47.885860000000001</v>
      </c>
      <c r="S1945" s="9" t="s">
        <v>1510</v>
      </c>
      <c r="T1945" s="9">
        <v>2261.6528490000001</v>
      </c>
      <c r="U1945" s="9">
        <v>242076.09444300001</v>
      </c>
      <c r="V1945" t="s">
        <v>935</v>
      </c>
    </row>
    <row r="1946" spans="1:22" x14ac:dyDescent="0.25">
      <c r="A1946" s="70" t="e">
        <f>VLOOKUP(B1946,'Lake Assessments'!$D$2:$E$52,2,0)</f>
        <v>#N/A</v>
      </c>
      <c r="B1946">
        <v>31002900</v>
      </c>
      <c r="C1946" t="s">
        <v>1024</v>
      </c>
      <c r="D1946" t="s">
        <v>878</v>
      </c>
      <c r="E1946" s="107">
        <v>37448</v>
      </c>
      <c r="F1946" s="9">
        <v>12</v>
      </c>
      <c r="G1946" s="9">
        <v>25.114737000000002</v>
      </c>
      <c r="H1946" s="9">
        <v>100</v>
      </c>
      <c r="I1946" s="9">
        <v>79.390975999999995</v>
      </c>
      <c r="J1946" s="9">
        <v>1</v>
      </c>
      <c r="K1946" s="9">
        <v>12</v>
      </c>
      <c r="L1946" s="9">
        <v>12</v>
      </c>
      <c r="M1946" s="9">
        <v>25.114737000000002</v>
      </c>
      <c r="N1946" s="9">
        <v>25.114737000000002</v>
      </c>
      <c r="O1946" s="9">
        <v>100</v>
      </c>
      <c r="P1946" s="9">
        <v>100</v>
      </c>
      <c r="Q1946" s="9">
        <v>79.390975999999995</v>
      </c>
      <c r="R1946" s="9">
        <v>79.390975999999995</v>
      </c>
      <c r="S1946" s="9" t="s">
        <v>1510</v>
      </c>
      <c r="T1946" s="9">
        <v>3250.566116</v>
      </c>
      <c r="U1946" s="9">
        <v>403967.87994299998</v>
      </c>
      <c r="V1946" t="s">
        <v>935</v>
      </c>
    </row>
    <row r="1947" spans="1:22" x14ac:dyDescent="0.25">
      <c r="A1947" s="70" t="e">
        <f>VLOOKUP(B1947,'Lake Assessments'!$D$2:$E$52,2,0)</f>
        <v>#N/A</v>
      </c>
      <c r="B1947">
        <v>69062000</v>
      </c>
      <c r="C1947" t="s">
        <v>1489</v>
      </c>
      <c r="D1947" t="s">
        <v>878</v>
      </c>
      <c r="E1947" s="107">
        <v>37095</v>
      </c>
      <c r="F1947" s="9">
        <v>25</v>
      </c>
      <c r="G1947" s="9">
        <v>33.799999999999997</v>
      </c>
      <c r="H1947" s="9">
        <v>733.33333300000004</v>
      </c>
      <c r="I1947" s="9">
        <v>172.580645</v>
      </c>
      <c r="J1947" s="9">
        <v>2</v>
      </c>
      <c r="K1947" s="9">
        <v>25</v>
      </c>
      <c r="L1947" s="9">
        <v>32</v>
      </c>
      <c r="M1947" s="9">
        <v>33.799999999999997</v>
      </c>
      <c r="N1947" s="9">
        <v>39.59798</v>
      </c>
      <c r="O1947" s="9">
        <v>700</v>
      </c>
      <c r="P1947" s="9">
        <v>733.33333300000004</v>
      </c>
      <c r="Q1947" s="9">
        <v>172.580645</v>
      </c>
      <c r="R1947" s="9">
        <v>273.56584700000002</v>
      </c>
      <c r="S1947" s="9" t="s">
        <v>2089</v>
      </c>
      <c r="T1947" s="9">
        <v>2920.8272830000001</v>
      </c>
      <c r="U1947" s="9">
        <v>266093.496499</v>
      </c>
      <c r="V1947" t="s">
        <v>935</v>
      </c>
    </row>
    <row r="1948" spans="1:22" x14ac:dyDescent="0.25">
      <c r="A1948" s="70" t="e">
        <f>VLOOKUP(B1948,'Lake Assessments'!$D$2:$E$52,2,0)</f>
        <v>#N/A</v>
      </c>
      <c r="B1948">
        <v>9017400</v>
      </c>
      <c r="C1948" t="s">
        <v>2152</v>
      </c>
      <c r="D1948" t="s">
        <v>878</v>
      </c>
      <c r="E1948" s="107">
        <v>35662</v>
      </c>
      <c r="F1948" s="9">
        <v>14</v>
      </c>
      <c r="G1948" s="9">
        <v>21.915422</v>
      </c>
      <c r="H1948" s="9">
        <v>133.33333300000001</v>
      </c>
      <c r="I1948" s="9">
        <v>56.538727000000002</v>
      </c>
      <c r="J1948" s="9">
        <v>1</v>
      </c>
      <c r="K1948" s="9">
        <v>14</v>
      </c>
      <c r="L1948" s="9">
        <v>14</v>
      </c>
      <c r="M1948" s="9">
        <v>21.915422</v>
      </c>
      <c r="N1948" s="9">
        <v>21.915422</v>
      </c>
      <c r="O1948" s="9">
        <v>133.33333300000001</v>
      </c>
      <c r="P1948" s="9">
        <v>133.33333300000001</v>
      </c>
      <c r="Q1948" s="9">
        <v>56.538727000000002</v>
      </c>
      <c r="R1948" s="9">
        <v>56.538727000000002</v>
      </c>
      <c r="S1948" s="9" t="s">
        <v>1510</v>
      </c>
      <c r="T1948" s="9">
        <v>694.547057</v>
      </c>
      <c r="U1948" s="9">
        <v>29854.517820000001</v>
      </c>
      <c r="V1948" t="s">
        <v>935</v>
      </c>
    </row>
    <row r="1949" spans="1:22" x14ac:dyDescent="0.25">
      <c r="A1949" s="70" t="e">
        <f>VLOOKUP(B1949,'Lake Assessments'!$D$2:$E$52,2,0)</f>
        <v>#N/A</v>
      </c>
      <c r="B1949">
        <v>69070100</v>
      </c>
      <c r="C1949" t="s">
        <v>2153</v>
      </c>
      <c r="D1949" t="s">
        <v>878</v>
      </c>
      <c r="E1949" s="107">
        <v>41472</v>
      </c>
      <c r="F1949" s="9">
        <v>17</v>
      </c>
      <c r="G1949" s="9">
        <v>28.861739</v>
      </c>
      <c r="H1949" s="9">
        <v>54.545454999999997</v>
      </c>
      <c r="I1949" s="9">
        <v>47.253771999999998</v>
      </c>
      <c r="J1949" s="9">
        <v>2</v>
      </c>
      <c r="K1949" s="9">
        <v>11</v>
      </c>
      <c r="L1949" s="9">
        <v>17</v>
      </c>
      <c r="M1949" s="9">
        <v>21.105793999999999</v>
      </c>
      <c r="N1949" s="9">
        <v>28.861739</v>
      </c>
      <c r="O1949" s="9">
        <v>0</v>
      </c>
      <c r="P1949" s="9">
        <v>54.545454999999997</v>
      </c>
      <c r="Q1949" s="9">
        <v>4.4841290000000003</v>
      </c>
      <c r="R1949" s="9">
        <v>47.253771999999998</v>
      </c>
      <c r="S1949" s="9" t="s">
        <v>1510</v>
      </c>
      <c r="T1949" s="9">
        <v>5413.302831</v>
      </c>
      <c r="U1949" s="9">
        <v>592270.32699800003</v>
      </c>
      <c r="V1949" t="s">
        <v>935</v>
      </c>
    </row>
    <row r="1950" spans="1:22" x14ac:dyDescent="0.25">
      <c r="A1950" s="70" t="e">
        <f>VLOOKUP(B1950,'Lake Assessments'!$D$2:$E$52,2,0)</f>
        <v>#N/A</v>
      </c>
      <c r="B1950">
        <v>69146200</v>
      </c>
      <c r="C1950" t="s">
        <v>879</v>
      </c>
      <c r="D1950" t="s">
        <v>878</v>
      </c>
      <c r="E1950" s="107">
        <v>36412</v>
      </c>
      <c r="F1950" s="9">
        <v>8</v>
      </c>
      <c r="G1950" s="9">
        <v>19.79899</v>
      </c>
      <c r="H1950" s="9">
        <v>100</v>
      </c>
      <c r="I1950" s="9">
        <v>86.782922999999997</v>
      </c>
      <c r="J1950" s="9">
        <v>1</v>
      </c>
      <c r="K1950" s="9">
        <v>8</v>
      </c>
      <c r="L1950" s="9">
        <v>8</v>
      </c>
      <c r="M1950" s="9">
        <v>19.79899</v>
      </c>
      <c r="N1950" s="9">
        <v>19.79899</v>
      </c>
      <c r="O1950" s="9">
        <v>100</v>
      </c>
      <c r="P1950" s="9">
        <v>100</v>
      </c>
      <c r="Q1950" s="9">
        <v>86.782922999999997</v>
      </c>
      <c r="R1950" s="9">
        <v>86.782922999999997</v>
      </c>
      <c r="S1950" s="9" t="s">
        <v>2089</v>
      </c>
      <c r="T1950" s="9">
        <v>625.89917400000002</v>
      </c>
      <c r="U1950" s="9">
        <v>28766.736432999998</v>
      </c>
      <c r="V1950" t="s">
        <v>935</v>
      </c>
    </row>
    <row r="1951" spans="1:22" x14ac:dyDescent="0.25">
      <c r="A1951" s="70" t="e">
        <f>VLOOKUP(B1951,'Lake Assessments'!$D$2:$E$52,2,0)</f>
        <v>#N/A</v>
      </c>
      <c r="B1951">
        <v>9003600</v>
      </c>
      <c r="C1951" t="s">
        <v>1039</v>
      </c>
      <c r="D1951" t="s">
        <v>941</v>
      </c>
      <c r="E1951" s="107">
        <v>39652</v>
      </c>
      <c r="F1951" s="9">
        <v>27</v>
      </c>
      <c r="G1951" s="9">
        <v>32.139164999999998</v>
      </c>
      <c r="H1951" s="9">
        <v>350</v>
      </c>
      <c r="I1951" s="9">
        <v>103.412437</v>
      </c>
      <c r="J1951" s="9">
        <v>2</v>
      </c>
      <c r="K1951" s="9">
        <v>11</v>
      </c>
      <c r="L1951" s="9">
        <v>27</v>
      </c>
      <c r="M1951" s="9">
        <v>22.311838999999999</v>
      </c>
      <c r="N1951" s="9">
        <v>32.139164999999998</v>
      </c>
      <c r="O1951" s="9">
        <v>83.333332999999996</v>
      </c>
      <c r="P1951" s="9">
        <v>350</v>
      </c>
      <c r="Q1951" s="9">
        <v>41.214174</v>
      </c>
      <c r="R1951" s="9">
        <v>103.412437</v>
      </c>
      <c r="S1951" s="9" t="s">
        <v>2089</v>
      </c>
      <c r="T1951" s="9">
        <v>13197.094443</v>
      </c>
      <c r="U1951" s="9">
        <v>2690856.2511069998</v>
      </c>
      <c r="V1951" t="s">
        <v>935</v>
      </c>
    </row>
    <row r="1952" spans="1:22" x14ac:dyDescent="0.25">
      <c r="A1952" s="70" t="e">
        <f>VLOOKUP(B1952,'Lake Assessments'!$D$2:$E$52,2,0)</f>
        <v>#N/A</v>
      </c>
      <c r="B1952">
        <v>1001500</v>
      </c>
      <c r="C1952" t="s">
        <v>2154</v>
      </c>
      <c r="D1952" t="s">
        <v>878</v>
      </c>
      <c r="E1952" s="107">
        <v>34949</v>
      </c>
      <c r="F1952" s="9">
        <v>22</v>
      </c>
      <c r="G1952" s="9">
        <v>32.406509</v>
      </c>
      <c r="H1952" s="9">
        <v>100</v>
      </c>
      <c r="I1952" s="9">
        <v>65.339331000000001</v>
      </c>
      <c r="J1952" s="9">
        <v>1</v>
      </c>
      <c r="K1952" s="9">
        <v>22</v>
      </c>
      <c r="L1952" s="9">
        <v>22</v>
      </c>
      <c r="M1952" s="9">
        <v>32.406509</v>
      </c>
      <c r="N1952" s="9">
        <v>32.406509</v>
      </c>
      <c r="O1952" s="9">
        <v>100</v>
      </c>
      <c r="P1952" s="9">
        <v>100</v>
      </c>
      <c r="Q1952" s="9">
        <v>65.339331000000001</v>
      </c>
      <c r="R1952" s="9">
        <v>65.339331000000001</v>
      </c>
      <c r="S1952" s="9" t="s">
        <v>1510</v>
      </c>
      <c r="T1952" s="9">
        <v>2523.5458189999999</v>
      </c>
      <c r="U1952" s="9">
        <v>300215.86375100003</v>
      </c>
      <c r="V1952" t="s">
        <v>935</v>
      </c>
    </row>
    <row r="1953" spans="1:22" x14ac:dyDescent="0.25">
      <c r="A1953" s="70" t="e">
        <f>VLOOKUP(B1953,'Lake Assessments'!$D$2:$E$52,2,0)</f>
        <v>#N/A</v>
      </c>
      <c r="B1953">
        <v>69088700</v>
      </c>
      <c r="C1953" t="s">
        <v>2155</v>
      </c>
      <c r="D1953" t="s">
        <v>878</v>
      </c>
      <c r="E1953" s="107">
        <v>41484</v>
      </c>
      <c r="F1953" s="9">
        <v>31</v>
      </c>
      <c r="G1953" s="9">
        <v>36.998691999999998</v>
      </c>
      <c r="H1953" s="9">
        <v>181.81818200000001</v>
      </c>
      <c r="I1953" s="9">
        <v>83.161843000000005</v>
      </c>
      <c r="J1953" s="9">
        <v>2</v>
      </c>
      <c r="K1953" s="9">
        <v>31</v>
      </c>
      <c r="L1953" s="9">
        <v>33</v>
      </c>
      <c r="M1953" s="9">
        <v>36.998691999999998</v>
      </c>
      <c r="N1953" s="9">
        <v>39.515628</v>
      </c>
      <c r="O1953" s="9">
        <v>181.81818200000001</v>
      </c>
      <c r="P1953" s="9">
        <v>200</v>
      </c>
      <c r="Q1953" s="9">
        <v>83.161843000000005</v>
      </c>
      <c r="R1953" s="9">
        <v>101.61034600000001</v>
      </c>
      <c r="S1953" s="9" t="s">
        <v>1510</v>
      </c>
      <c r="T1953" s="9">
        <v>4492.2869460000002</v>
      </c>
      <c r="U1953" s="9">
        <v>538276.81415500003</v>
      </c>
      <c r="V1953" t="s">
        <v>935</v>
      </c>
    </row>
    <row r="1954" spans="1:22" x14ac:dyDescent="0.25">
      <c r="A1954" s="70" t="e">
        <f>VLOOKUP(B1954,'Lake Assessments'!$D$2:$E$52,2,0)</f>
        <v>#N/A</v>
      </c>
      <c r="B1954">
        <v>69085100</v>
      </c>
      <c r="C1954" t="s">
        <v>2156</v>
      </c>
      <c r="D1954" t="s">
        <v>878</v>
      </c>
      <c r="E1954" s="107">
        <v>39649</v>
      </c>
      <c r="F1954" s="9">
        <v>16</v>
      </c>
      <c r="G1954" s="9">
        <v>25.5</v>
      </c>
      <c r="H1954" s="9">
        <v>128.57142899999999</v>
      </c>
      <c r="I1954" s="9">
        <v>53.614457999999999</v>
      </c>
      <c r="J1954" s="9">
        <v>1</v>
      </c>
      <c r="K1954" s="9">
        <v>16</v>
      </c>
      <c r="L1954" s="9">
        <v>16</v>
      </c>
      <c r="M1954" s="9">
        <v>25.5</v>
      </c>
      <c r="N1954" s="9">
        <v>25.5</v>
      </c>
      <c r="O1954" s="9">
        <v>128.57142899999999</v>
      </c>
      <c r="P1954" s="9">
        <v>128.57142899999999</v>
      </c>
      <c r="Q1954" s="9">
        <v>53.614457999999999</v>
      </c>
      <c r="R1954" s="9">
        <v>53.614457999999999</v>
      </c>
      <c r="S1954" s="9" t="s">
        <v>1510</v>
      </c>
      <c r="T1954" s="9">
        <v>1526.478652</v>
      </c>
      <c r="U1954" s="9">
        <v>139233.18996799999</v>
      </c>
      <c r="V1954" t="s">
        <v>935</v>
      </c>
    </row>
    <row r="1955" spans="1:22" x14ac:dyDescent="0.25">
      <c r="A1955" s="70" t="e">
        <f>VLOOKUP(B1955,'Lake Assessments'!$D$2:$E$52,2,0)</f>
        <v>#N/A</v>
      </c>
      <c r="B1955">
        <v>69076700</v>
      </c>
      <c r="C1955" t="s">
        <v>879</v>
      </c>
      <c r="D1955" t="s">
        <v>878</v>
      </c>
      <c r="E1955" s="107">
        <v>36353</v>
      </c>
      <c r="F1955" s="9">
        <v>17</v>
      </c>
      <c r="G1955" s="9">
        <v>30.802023999999999</v>
      </c>
      <c r="H1955" s="9">
        <v>325</v>
      </c>
      <c r="I1955" s="9">
        <v>190.58513600000001</v>
      </c>
      <c r="J1955" s="9">
        <v>1</v>
      </c>
      <c r="K1955" s="9">
        <v>17</v>
      </c>
      <c r="L1955" s="9">
        <v>17</v>
      </c>
      <c r="M1955" s="9">
        <v>30.802023999999999</v>
      </c>
      <c r="N1955" s="9">
        <v>30.802023999999999</v>
      </c>
      <c r="O1955" s="9">
        <v>325</v>
      </c>
      <c r="P1955" s="9">
        <v>325</v>
      </c>
      <c r="Q1955" s="9">
        <v>190.58513600000001</v>
      </c>
      <c r="R1955" s="9">
        <v>190.58513600000001</v>
      </c>
      <c r="S1955" s="9" t="s">
        <v>2089</v>
      </c>
      <c r="T1955" s="9">
        <v>1072.2289949999999</v>
      </c>
      <c r="U1955" s="9">
        <v>30616.340301</v>
      </c>
      <c r="V1955" t="s">
        <v>935</v>
      </c>
    </row>
    <row r="1956" spans="1:22" x14ac:dyDescent="0.25">
      <c r="A1956" s="70" t="e">
        <f>VLOOKUP(B1956,'Lake Assessments'!$D$2:$E$52,2,0)</f>
        <v>#N/A</v>
      </c>
      <c r="B1956">
        <v>69070000</v>
      </c>
      <c r="C1956" t="s">
        <v>2157</v>
      </c>
      <c r="D1956" t="s">
        <v>878</v>
      </c>
      <c r="E1956" s="107">
        <v>37858</v>
      </c>
      <c r="F1956" s="9">
        <v>17</v>
      </c>
      <c r="G1956" s="9">
        <v>27.406525999999999</v>
      </c>
      <c r="H1956" s="9">
        <v>54.545454999999997</v>
      </c>
      <c r="I1956" s="9">
        <v>35.675868999999999</v>
      </c>
      <c r="J1956" s="9">
        <v>2</v>
      </c>
      <c r="K1956" s="9">
        <v>14</v>
      </c>
      <c r="L1956" s="9">
        <v>17</v>
      </c>
      <c r="M1956" s="9">
        <v>25.122557</v>
      </c>
      <c r="N1956" s="9">
        <v>27.406525999999999</v>
      </c>
      <c r="O1956" s="9">
        <v>27.272727</v>
      </c>
      <c r="P1956" s="9">
        <v>54.545454999999997</v>
      </c>
      <c r="Q1956" s="9">
        <v>24.369092999999999</v>
      </c>
      <c r="R1956" s="9">
        <v>35.675868999999999</v>
      </c>
      <c r="S1956" s="9" t="s">
        <v>1510</v>
      </c>
      <c r="T1956" s="9">
        <v>3796.6140540000001</v>
      </c>
      <c r="U1956" s="9">
        <v>402878.68693500001</v>
      </c>
      <c r="V1956" t="s">
        <v>935</v>
      </c>
    </row>
    <row r="1957" spans="1:22" x14ac:dyDescent="0.25">
      <c r="A1957" s="70" t="e">
        <f>VLOOKUP(B1957,'Lake Assessments'!$D$2:$E$52,2,0)</f>
        <v>#N/A</v>
      </c>
      <c r="B1957">
        <v>9006200</v>
      </c>
      <c r="C1957" t="s">
        <v>1516</v>
      </c>
      <c r="D1957" t="s">
        <v>878</v>
      </c>
      <c r="E1957" s="107">
        <v>40021</v>
      </c>
      <c r="F1957" s="9">
        <v>15</v>
      </c>
      <c r="G1957" s="9">
        <v>28.143678999999999</v>
      </c>
      <c r="H1957" s="9">
        <v>36.363636</v>
      </c>
      <c r="I1957" s="9">
        <v>39.325142999999997</v>
      </c>
      <c r="J1957" s="9">
        <v>3</v>
      </c>
      <c r="K1957" s="9">
        <v>13</v>
      </c>
      <c r="L1957" s="9">
        <v>23</v>
      </c>
      <c r="M1957" s="9">
        <v>24.961509</v>
      </c>
      <c r="N1957" s="9">
        <v>32.945276999999997</v>
      </c>
      <c r="O1957" s="9">
        <v>18.181818</v>
      </c>
      <c r="P1957" s="9">
        <v>109.090909</v>
      </c>
      <c r="Q1957" s="9">
        <v>23.571826000000001</v>
      </c>
      <c r="R1957" s="9">
        <v>68.088149999999999</v>
      </c>
      <c r="S1957" s="9" t="s">
        <v>1510</v>
      </c>
      <c r="T1957" s="9">
        <v>3920.5098680000001</v>
      </c>
      <c r="U1957" s="9">
        <v>432662.12074699998</v>
      </c>
      <c r="V1957" t="s">
        <v>935</v>
      </c>
    </row>
    <row r="1958" spans="1:22" x14ac:dyDescent="0.25">
      <c r="A1958" s="70" t="e">
        <f>VLOOKUP(B1958,'Lake Assessments'!$D$2:$E$52,2,0)</f>
        <v>#N/A</v>
      </c>
      <c r="B1958">
        <v>31002300</v>
      </c>
      <c r="C1958" t="s">
        <v>2158</v>
      </c>
      <c r="D1958" t="s">
        <v>878</v>
      </c>
      <c r="E1958" s="107">
        <v>36720</v>
      </c>
      <c r="F1958" s="9">
        <v>27</v>
      </c>
      <c r="G1958" s="9">
        <v>36.180616999999998</v>
      </c>
      <c r="H1958" s="9">
        <v>145.454545</v>
      </c>
      <c r="I1958" s="9">
        <v>84.594983999999997</v>
      </c>
      <c r="J1958" s="9">
        <v>1</v>
      </c>
      <c r="K1958" s="9">
        <v>27</v>
      </c>
      <c r="L1958" s="9">
        <v>27</v>
      </c>
      <c r="M1958" s="9">
        <v>36.180616999999998</v>
      </c>
      <c r="N1958" s="9">
        <v>36.180616999999998</v>
      </c>
      <c r="O1958" s="9">
        <v>145.454545</v>
      </c>
      <c r="P1958" s="9">
        <v>145.454545</v>
      </c>
      <c r="Q1958" s="9">
        <v>84.594983999999997</v>
      </c>
      <c r="R1958" s="9">
        <v>84.594983999999997</v>
      </c>
      <c r="S1958" s="9" t="s">
        <v>1510</v>
      </c>
      <c r="T1958" s="9">
        <v>6263.8319170000004</v>
      </c>
      <c r="U1958" s="9">
        <v>638546.98025699996</v>
      </c>
      <c r="V1958" t="s">
        <v>935</v>
      </c>
    </row>
    <row r="1959" spans="1:22" x14ac:dyDescent="0.25">
      <c r="A1959" s="70" t="e">
        <f>VLOOKUP(B1959,'Lake Assessments'!$D$2:$E$52,2,0)</f>
        <v>#N/A</v>
      </c>
      <c r="B1959">
        <v>69061800</v>
      </c>
      <c r="C1959" t="s">
        <v>2159</v>
      </c>
      <c r="D1959" t="s">
        <v>878</v>
      </c>
      <c r="E1959" s="107">
        <v>39668</v>
      </c>
      <c r="F1959" s="9">
        <v>14</v>
      </c>
      <c r="G1959" s="9">
        <v>25.122557</v>
      </c>
      <c r="H1959" s="9">
        <v>366.66666700000002</v>
      </c>
      <c r="I1959" s="9">
        <v>102.601264</v>
      </c>
      <c r="J1959" s="9">
        <v>2</v>
      </c>
      <c r="K1959" s="9">
        <v>14</v>
      </c>
      <c r="L1959" s="9">
        <v>16</v>
      </c>
      <c r="M1959" s="9">
        <v>25.122557</v>
      </c>
      <c r="N1959" s="9">
        <v>29.75</v>
      </c>
      <c r="O1959" s="9">
        <v>300</v>
      </c>
      <c r="P1959" s="9">
        <v>366.66666700000002</v>
      </c>
      <c r="Q1959" s="9">
        <v>102.601264</v>
      </c>
      <c r="R1959" s="9">
        <v>180.66037700000001</v>
      </c>
      <c r="S1959" s="9" t="s">
        <v>2089</v>
      </c>
      <c r="T1959" s="9">
        <v>1152.1665889999999</v>
      </c>
      <c r="U1959" s="9">
        <v>58530.660935</v>
      </c>
      <c r="V1959" t="s">
        <v>935</v>
      </c>
    </row>
    <row r="1960" spans="1:22" x14ac:dyDescent="0.25">
      <c r="A1960" s="70" t="e">
        <f>VLOOKUP(B1960,'Lake Assessments'!$D$2:$E$52,2,0)</f>
        <v>#N/A</v>
      </c>
      <c r="B1960">
        <v>69087500</v>
      </c>
      <c r="C1960" t="s">
        <v>2160</v>
      </c>
      <c r="D1960" t="s">
        <v>878</v>
      </c>
      <c r="E1960" s="107">
        <v>39660</v>
      </c>
      <c r="F1960" s="9">
        <v>15</v>
      </c>
      <c r="G1960" s="9">
        <v>25.819889</v>
      </c>
      <c r="H1960" s="9">
        <v>114.285714</v>
      </c>
      <c r="I1960" s="9">
        <v>55.541499999999999</v>
      </c>
      <c r="J1960" s="9">
        <v>1</v>
      </c>
      <c r="K1960" s="9">
        <v>15</v>
      </c>
      <c r="L1960" s="9">
        <v>15</v>
      </c>
      <c r="M1960" s="9">
        <v>25.819889</v>
      </c>
      <c r="N1960" s="9">
        <v>25.819889</v>
      </c>
      <c r="O1960" s="9">
        <v>114.285714</v>
      </c>
      <c r="P1960" s="9">
        <v>114.285714</v>
      </c>
      <c r="Q1960" s="9">
        <v>55.541499999999999</v>
      </c>
      <c r="R1960" s="9">
        <v>55.541499999999999</v>
      </c>
      <c r="S1960" s="9" t="s">
        <v>1510</v>
      </c>
      <c r="T1960" s="9">
        <v>2761.2484509999999</v>
      </c>
      <c r="U1960" s="9">
        <v>425579.76751099998</v>
      </c>
      <c r="V1960" t="s">
        <v>935</v>
      </c>
    </row>
    <row r="1961" spans="1:22" x14ac:dyDescent="0.25">
      <c r="A1961" s="70" t="e">
        <f>VLOOKUP(B1961,'Lake Assessments'!$D$2:$E$52,2,0)</f>
        <v>#N/A</v>
      </c>
      <c r="B1961">
        <v>69062400</v>
      </c>
      <c r="C1961" t="s">
        <v>2161</v>
      </c>
      <c r="D1961" t="s">
        <v>878</v>
      </c>
      <c r="E1961" s="107">
        <v>36024</v>
      </c>
      <c r="F1961" s="9">
        <v>22</v>
      </c>
      <c r="G1961" s="9">
        <v>34.964917</v>
      </c>
      <c r="H1961" s="9">
        <v>100</v>
      </c>
      <c r="I1961" s="9">
        <v>73.093650999999994</v>
      </c>
      <c r="J1961" s="9">
        <v>1</v>
      </c>
      <c r="K1961" s="9">
        <v>22</v>
      </c>
      <c r="L1961" s="9">
        <v>22</v>
      </c>
      <c r="M1961" s="9">
        <v>34.964917</v>
      </c>
      <c r="N1961" s="9">
        <v>34.964917</v>
      </c>
      <c r="O1961" s="9">
        <v>100</v>
      </c>
      <c r="P1961" s="9">
        <v>100</v>
      </c>
      <c r="Q1961" s="9">
        <v>73.093650999999994</v>
      </c>
      <c r="R1961" s="9">
        <v>73.093650999999994</v>
      </c>
      <c r="S1961" s="9" t="s">
        <v>1510</v>
      </c>
      <c r="T1961" s="9">
        <v>5739.5327530000004</v>
      </c>
      <c r="U1961" s="9">
        <v>649836.84979899996</v>
      </c>
      <c r="V1961" t="s">
        <v>935</v>
      </c>
    </row>
    <row r="1962" spans="1:22" x14ac:dyDescent="0.25">
      <c r="A1962" s="70" t="e">
        <f>VLOOKUP(B1962,'Lake Assessments'!$D$2:$E$52,2,0)</f>
        <v>#N/A</v>
      </c>
      <c r="B1962">
        <v>31001600</v>
      </c>
      <c r="C1962" t="s">
        <v>2162</v>
      </c>
      <c r="D1962" t="s">
        <v>878</v>
      </c>
      <c r="E1962" s="107">
        <v>37448</v>
      </c>
      <c r="F1962" s="9">
        <v>25</v>
      </c>
      <c r="G1962" s="9">
        <v>28.8</v>
      </c>
      <c r="H1962" s="9">
        <v>127.272727</v>
      </c>
      <c r="I1962" s="9">
        <v>46.938775999999997</v>
      </c>
      <c r="J1962" s="9">
        <v>1</v>
      </c>
      <c r="K1962" s="9">
        <v>25</v>
      </c>
      <c r="L1962" s="9">
        <v>25</v>
      </c>
      <c r="M1962" s="9">
        <v>28.8</v>
      </c>
      <c r="N1962" s="9">
        <v>28.8</v>
      </c>
      <c r="O1962" s="9">
        <v>127.272727</v>
      </c>
      <c r="P1962" s="9">
        <v>127.272727</v>
      </c>
      <c r="Q1962" s="9">
        <v>46.938775999999997</v>
      </c>
      <c r="R1962" s="9">
        <v>46.938775999999997</v>
      </c>
      <c r="S1962" s="9" t="s">
        <v>1510</v>
      </c>
      <c r="T1962" s="9">
        <v>3672.1455289999999</v>
      </c>
      <c r="U1962" s="9">
        <v>557811.89492400002</v>
      </c>
      <c r="V1962" t="s">
        <v>935</v>
      </c>
    </row>
    <row r="1963" spans="1:22" x14ac:dyDescent="0.25">
      <c r="A1963" s="70" t="e">
        <f>VLOOKUP(B1963,'Lake Assessments'!$D$2:$E$52,2,0)</f>
        <v>#N/A</v>
      </c>
      <c r="B1963">
        <v>69084800</v>
      </c>
      <c r="C1963" t="s">
        <v>1766</v>
      </c>
      <c r="D1963" t="s">
        <v>878</v>
      </c>
      <c r="E1963" s="107">
        <v>42247</v>
      </c>
      <c r="F1963" s="9">
        <v>35</v>
      </c>
      <c r="G1963" s="9">
        <v>40.060312000000003</v>
      </c>
      <c r="H1963" s="9">
        <v>218.18181799999999</v>
      </c>
      <c r="I1963" s="9">
        <v>98.318375000000003</v>
      </c>
      <c r="J1963" s="9">
        <v>3</v>
      </c>
      <c r="K1963" s="9">
        <v>20</v>
      </c>
      <c r="L1963" s="9">
        <v>35</v>
      </c>
      <c r="M1963" s="9">
        <v>30.410523999999999</v>
      </c>
      <c r="N1963" s="9">
        <v>40.060312000000003</v>
      </c>
      <c r="O1963" s="9">
        <v>81.818181999999993</v>
      </c>
      <c r="P1963" s="9">
        <v>218.18181799999999</v>
      </c>
      <c r="Q1963" s="9">
        <v>50.547150999999999</v>
      </c>
      <c r="R1963" s="9">
        <v>98.318375000000003</v>
      </c>
      <c r="S1963" s="9" t="s">
        <v>1510</v>
      </c>
      <c r="T1963" s="9">
        <v>13138.406808</v>
      </c>
      <c r="U1963" s="9">
        <v>3214558.1564879999</v>
      </c>
      <c r="V1963" t="s">
        <v>935</v>
      </c>
    </row>
    <row r="1964" spans="1:22" x14ac:dyDescent="0.25">
      <c r="A1964" s="70" t="e">
        <f>VLOOKUP(B1964,'Lake Assessments'!$D$2:$E$52,2,0)</f>
        <v>#N/A</v>
      </c>
      <c r="B1964">
        <v>69069500</v>
      </c>
      <c r="C1964" t="s">
        <v>1170</v>
      </c>
      <c r="D1964" t="s">
        <v>878</v>
      </c>
      <c r="E1964" s="107">
        <v>36412</v>
      </c>
      <c r="F1964" s="9">
        <v>12</v>
      </c>
      <c r="G1964" s="9">
        <v>23.671361000000001</v>
      </c>
      <c r="H1964" s="9">
        <v>71.428571000000005</v>
      </c>
      <c r="I1964" s="9">
        <v>48.876485000000002</v>
      </c>
      <c r="J1964" s="9">
        <v>1</v>
      </c>
      <c r="K1964" s="9">
        <v>12</v>
      </c>
      <c r="L1964" s="9">
        <v>12</v>
      </c>
      <c r="M1964" s="9">
        <v>23.671361000000001</v>
      </c>
      <c r="N1964" s="9">
        <v>23.671361000000001</v>
      </c>
      <c r="O1964" s="9">
        <v>71.428571000000005</v>
      </c>
      <c r="P1964" s="9">
        <v>71.428571000000005</v>
      </c>
      <c r="Q1964" s="9">
        <v>48.876485000000002</v>
      </c>
      <c r="R1964" s="9">
        <v>48.876485000000002</v>
      </c>
      <c r="S1964" s="9" t="s">
        <v>2089</v>
      </c>
      <c r="T1964" s="9">
        <v>3230.878021</v>
      </c>
      <c r="U1964" s="9">
        <v>464685.83191499999</v>
      </c>
      <c r="V1964" t="s">
        <v>935</v>
      </c>
    </row>
    <row r="1965" spans="1:22" x14ac:dyDescent="0.25">
      <c r="A1965" s="70" t="e">
        <f>VLOOKUP(B1965,'Lake Assessments'!$D$2:$E$52,2,0)</f>
        <v>#N/A</v>
      </c>
      <c r="B1965">
        <v>1001900</v>
      </c>
      <c r="C1965" t="s">
        <v>986</v>
      </c>
      <c r="D1965" t="s">
        <v>878</v>
      </c>
      <c r="E1965" s="107">
        <v>41127</v>
      </c>
      <c r="F1965" s="9">
        <v>10</v>
      </c>
      <c r="G1965" s="9">
        <v>21.503488000000001</v>
      </c>
      <c r="H1965" s="9">
        <v>-9.0909089999999999</v>
      </c>
      <c r="I1965" s="9">
        <v>6.4529110000000003</v>
      </c>
      <c r="J1965" s="9">
        <v>2</v>
      </c>
      <c r="K1965" s="9">
        <v>10</v>
      </c>
      <c r="L1965" s="9">
        <v>26</v>
      </c>
      <c r="M1965" s="9">
        <v>21.503488000000001</v>
      </c>
      <c r="N1965" s="9">
        <v>32.359161999999998</v>
      </c>
      <c r="O1965" s="9">
        <v>-9.0909089999999999</v>
      </c>
      <c r="P1965" s="9">
        <v>136.36363600000001</v>
      </c>
      <c r="Q1965" s="9">
        <v>6.4529110000000003</v>
      </c>
      <c r="R1965" s="9">
        <v>65.097767000000005</v>
      </c>
      <c r="S1965" s="9" t="s">
        <v>1510</v>
      </c>
      <c r="T1965" s="9">
        <v>3728.42256</v>
      </c>
      <c r="U1965" s="9">
        <v>701858.88499100006</v>
      </c>
      <c r="V1965" t="s">
        <v>932</v>
      </c>
    </row>
    <row r="1966" spans="1:22" x14ac:dyDescent="0.25">
      <c r="A1966" s="70" t="e">
        <f>VLOOKUP(B1966,'Lake Assessments'!$D$2:$E$52,2,0)</f>
        <v>#N/A</v>
      </c>
      <c r="B1966">
        <v>31002200</v>
      </c>
      <c r="C1966" t="s">
        <v>2163</v>
      </c>
      <c r="D1966" t="s">
        <v>878</v>
      </c>
      <c r="E1966" s="107">
        <v>36720</v>
      </c>
      <c r="F1966" s="9">
        <v>25</v>
      </c>
      <c r="G1966" s="9">
        <v>31.8</v>
      </c>
      <c r="H1966" s="9">
        <v>127.272727</v>
      </c>
      <c r="I1966" s="9">
        <v>62.244897999999999</v>
      </c>
      <c r="J1966" s="9">
        <v>1</v>
      </c>
      <c r="K1966" s="9">
        <v>25</v>
      </c>
      <c r="L1966" s="9">
        <v>25</v>
      </c>
      <c r="M1966" s="9">
        <v>31.8</v>
      </c>
      <c r="N1966" s="9">
        <v>31.8</v>
      </c>
      <c r="O1966" s="9">
        <v>127.272727</v>
      </c>
      <c r="P1966" s="9">
        <v>127.272727</v>
      </c>
      <c r="Q1966" s="9">
        <v>62.244897999999999</v>
      </c>
      <c r="R1966" s="9">
        <v>62.244897999999999</v>
      </c>
      <c r="S1966" s="9" t="s">
        <v>1510</v>
      </c>
      <c r="T1966" s="9">
        <v>3897.320365</v>
      </c>
      <c r="U1966" s="9">
        <v>481411.79129899997</v>
      </c>
      <c r="V1966" t="s">
        <v>935</v>
      </c>
    </row>
    <row r="1967" spans="1:22" x14ac:dyDescent="0.25">
      <c r="A1967" s="70" t="e">
        <f>VLOOKUP(B1967,'Lake Assessments'!$D$2:$E$52,2,0)</f>
        <v>#N/A</v>
      </c>
      <c r="B1967">
        <v>9008400</v>
      </c>
      <c r="C1967" t="s">
        <v>1502</v>
      </c>
      <c r="D1967" t="s">
        <v>878</v>
      </c>
      <c r="E1967" s="107">
        <v>35668</v>
      </c>
      <c r="F1967" s="9">
        <v>13</v>
      </c>
      <c r="G1967" s="9">
        <v>23.574757999999999</v>
      </c>
      <c r="H1967" s="9">
        <v>116.666667</v>
      </c>
      <c r="I1967" s="9">
        <v>68.391131000000001</v>
      </c>
      <c r="J1967" s="9">
        <v>1</v>
      </c>
      <c r="K1967" s="9">
        <v>13</v>
      </c>
      <c r="L1967" s="9">
        <v>13</v>
      </c>
      <c r="M1967" s="9">
        <v>23.574757999999999</v>
      </c>
      <c r="N1967" s="9">
        <v>23.574757999999999</v>
      </c>
      <c r="O1967" s="9">
        <v>116.666667</v>
      </c>
      <c r="P1967" s="9">
        <v>116.666667</v>
      </c>
      <c r="Q1967" s="9">
        <v>68.391131000000001</v>
      </c>
      <c r="R1967" s="9">
        <v>68.391131000000001</v>
      </c>
      <c r="S1967" s="9" t="s">
        <v>1510</v>
      </c>
      <c r="T1967" s="9">
        <v>1109.9137430000001</v>
      </c>
      <c r="U1967" s="9">
        <v>42706.909614999997</v>
      </c>
      <c r="V1967" t="s">
        <v>935</v>
      </c>
    </row>
    <row r="1968" spans="1:22" x14ac:dyDescent="0.25">
      <c r="A1968" s="70" t="e">
        <f>VLOOKUP(B1968,'Lake Assessments'!$D$2:$E$52,2,0)</f>
        <v>#N/A</v>
      </c>
      <c r="B1968">
        <v>9005100</v>
      </c>
      <c r="C1968" t="s">
        <v>2164</v>
      </c>
      <c r="D1968" t="s">
        <v>878</v>
      </c>
      <c r="E1968" s="107">
        <v>35677</v>
      </c>
      <c r="F1968" s="9">
        <v>13</v>
      </c>
      <c r="G1968" s="9">
        <v>19.691856999999999</v>
      </c>
      <c r="H1968" s="9">
        <v>225</v>
      </c>
      <c r="I1968" s="9">
        <v>85.772236000000007</v>
      </c>
      <c r="J1968" s="9">
        <v>1</v>
      </c>
      <c r="K1968" s="9">
        <v>13</v>
      </c>
      <c r="L1968" s="9">
        <v>13</v>
      </c>
      <c r="M1968" s="9">
        <v>19.691856999999999</v>
      </c>
      <c r="N1968" s="9">
        <v>19.691856999999999</v>
      </c>
      <c r="O1968" s="9">
        <v>225</v>
      </c>
      <c r="P1968" s="9">
        <v>225</v>
      </c>
      <c r="Q1968" s="9">
        <v>85.772236000000007</v>
      </c>
      <c r="R1968" s="9">
        <v>85.772236000000007</v>
      </c>
      <c r="S1968" s="9" t="s">
        <v>2089</v>
      </c>
      <c r="T1968" s="9">
        <v>3469.8209769999999</v>
      </c>
      <c r="U1968" s="9">
        <v>417688.70931499999</v>
      </c>
      <c r="V1968" t="s">
        <v>935</v>
      </c>
    </row>
    <row r="1969" spans="1:22" x14ac:dyDescent="0.25">
      <c r="A1969" s="70" t="e">
        <f>VLOOKUP(B1969,'Lake Assessments'!$D$2:$E$52,2,0)</f>
        <v>#N/A</v>
      </c>
      <c r="B1969">
        <v>69063500</v>
      </c>
      <c r="C1969" t="s">
        <v>1934</v>
      </c>
      <c r="D1969" t="s">
        <v>878</v>
      </c>
      <c r="E1969" s="107">
        <v>41465</v>
      </c>
      <c r="F1969" s="9">
        <v>14</v>
      </c>
      <c r="G1969" s="9">
        <v>26.458863000000001</v>
      </c>
      <c r="H1969" s="9">
        <v>133.33333300000001</v>
      </c>
      <c r="I1969" s="9">
        <v>88.991878</v>
      </c>
      <c r="J1969" s="9">
        <v>1</v>
      </c>
      <c r="K1969" s="9">
        <v>14</v>
      </c>
      <c r="L1969" s="9">
        <v>14</v>
      </c>
      <c r="M1969" s="9">
        <v>26.458863000000001</v>
      </c>
      <c r="N1969" s="9">
        <v>26.458863000000001</v>
      </c>
      <c r="O1969" s="9">
        <v>133.33333300000001</v>
      </c>
      <c r="P1969" s="9">
        <v>133.33333300000001</v>
      </c>
      <c r="Q1969" s="9">
        <v>88.991878</v>
      </c>
      <c r="R1969" s="9">
        <v>88.991878</v>
      </c>
      <c r="S1969" s="9" t="s">
        <v>1510</v>
      </c>
      <c r="T1969" s="9">
        <v>4192.0588909999997</v>
      </c>
      <c r="U1969" s="9">
        <v>534992.25267399999</v>
      </c>
      <c r="V1969" t="s">
        <v>935</v>
      </c>
    </row>
    <row r="1970" spans="1:22" x14ac:dyDescent="0.25">
      <c r="A1970" s="70" t="e">
        <f>VLOOKUP(B1970,'Lake Assessments'!$D$2:$E$52,2,0)</f>
        <v>#N/A</v>
      </c>
      <c r="B1970">
        <v>69052900</v>
      </c>
      <c r="C1970" t="s">
        <v>2165</v>
      </c>
      <c r="D1970" t="s">
        <v>878</v>
      </c>
      <c r="E1970" s="107">
        <v>41136</v>
      </c>
      <c r="F1970" s="9">
        <v>16</v>
      </c>
      <c r="G1970" s="9">
        <v>24</v>
      </c>
      <c r="H1970" s="9">
        <v>45.454545000000003</v>
      </c>
      <c r="I1970" s="9">
        <v>22.448979999999999</v>
      </c>
      <c r="J1970" s="9">
        <v>2</v>
      </c>
      <c r="K1970" s="9">
        <v>16</v>
      </c>
      <c r="L1970" s="9">
        <v>21</v>
      </c>
      <c r="M1970" s="9">
        <v>24</v>
      </c>
      <c r="N1970" s="9">
        <v>32.732683999999999</v>
      </c>
      <c r="O1970" s="9">
        <v>45.454545000000003</v>
      </c>
      <c r="P1970" s="9">
        <v>90.909091000000004</v>
      </c>
      <c r="Q1970" s="9">
        <v>22.448979999999999</v>
      </c>
      <c r="R1970" s="9">
        <v>62.042988000000001</v>
      </c>
      <c r="S1970" s="9" t="s">
        <v>1510</v>
      </c>
      <c r="T1970" s="9">
        <v>8418.5497520000008</v>
      </c>
      <c r="U1970" s="9">
        <v>1336323.5334590001</v>
      </c>
      <c r="V1970" t="s">
        <v>935</v>
      </c>
    </row>
    <row r="1971" spans="1:22" x14ac:dyDescent="0.25">
      <c r="A1971" s="70" t="e">
        <f>VLOOKUP(B1971,'Lake Assessments'!$D$2:$E$52,2,0)</f>
        <v>#N/A</v>
      </c>
      <c r="B1971">
        <v>9003300</v>
      </c>
      <c r="C1971" t="s">
        <v>2166</v>
      </c>
      <c r="D1971" t="s">
        <v>878</v>
      </c>
      <c r="E1971" s="107">
        <v>35634</v>
      </c>
      <c r="F1971" s="9">
        <v>16</v>
      </c>
      <c r="G1971" s="9">
        <v>29</v>
      </c>
      <c r="H1971" s="9">
        <v>128.57142899999999</v>
      </c>
      <c r="I1971" s="9">
        <v>82.389937000000003</v>
      </c>
      <c r="J1971" s="9">
        <v>1</v>
      </c>
      <c r="K1971" s="9">
        <v>16</v>
      </c>
      <c r="L1971" s="9">
        <v>16</v>
      </c>
      <c r="M1971" s="9">
        <v>29</v>
      </c>
      <c r="N1971" s="9">
        <v>29</v>
      </c>
      <c r="O1971" s="9">
        <v>128.57142899999999</v>
      </c>
      <c r="P1971" s="9">
        <v>128.57142899999999</v>
      </c>
      <c r="Q1971" s="9">
        <v>82.389937000000003</v>
      </c>
      <c r="R1971" s="9">
        <v>82.389937000000003</v>
      </c>
      <c r="S1971" s="9" t="s">
        <v>2089</v>
      </c>
      <c r="T1971" s="9">
        <v>1646.7478189999999</v>
      </c>
      <c r="U1971" s="9">
        <v>148528.068707</v>
      </c>
      <c r="V1971" t="s">
        <v>935</v>
      </c>
    </row>
    <row r="1972" spans="1:22" x14ac:dyDescent="0.25">
      <c r="A1972" s="70" t="e">
        <f>VLOOKUP(B1972,'Lake Assessments'!$D$2:$E$52,2,0)</f>
        <v>#N/A</v>
      </c>
      <c r="B1972">
        <v>69084700</v>
      </c>
      <c r="C1972" t="s">
        <v>2167</v>
      </c>
      <c r="D1972" t="s">
        <v>878</v>
      </c>
      <c r="E1972" s="107">
        <v>41477</v>
      </c>
      <c r="F1972" s="9">
        <v>8</v>
      </c>
      <c r="G1972" s="9">
        <v>16.617008999999999</v>
      </c>
      <c r="H1972" s="9">
        <v>-27.272727</v>
      </c>
      <c r="I1972" s="9">
        <v>-15.219340000000001</v>
      </c>
      <c r="J1972" s="9">
        <v>2</v>
      </c>
      <c r="K1972" s="9">
        <v>4</v>
      </c>
      <c r="L1972" s="9">
        <v>8</v>
      </c>
      <c r="M1972" s="9">
        <v>14</v>
      </c>
      <c r="N1972" s="9">
        <v>16.617008999999999</v>
      </c>
      <c r="O1972" s="9">
        <v>-63.636364</v>
      </c>
      <c r="P1972" s="9">
        <v>-27.272727</v>
      </c>
      <c r="Q1972" s="9">
        <v>-30.693069000000001</v>
      </c>
      <c r="R1972" s="9">
        <v>-15.219340000000001</v>
      </c>
      <c r="S1972" s="9" t="s">
        <v>1510</v>
      </c>
      <c r="T1972" s="9">
        <v>1570.9104299999999</v>
      </c>
      <c r="U1972" s="9">
        <v>162895.993953</v>
      </c>
      <c r="V1972" t="s">
        <v>932</v>
      </c>
    </row>
    <row r="1973" spans="1:22" x14ac:dyDescent="0.25">
      <c r="A1973" s="70" t="e">
        <f>VLOOKUP(B1973,'Lake Assessments'!$D$2:$E$52,2,0)</f>
        <v>#N/A</v>
      </c>
      <c r="B1973">
        <v>69050600</v>
      </c>
      <c r="C1973" t="s">
        <v>2145</v>
      </c>
      <c r="D1973" t="s">
        <v>878</v>
      </c>
      <c r="E1973" s="107">
        <v>36354</v>
      </c>
      <c r="F1973" s="9">
        <v>17</v>
      </c>
      <c r="G1973" s="9">
        <v>29.831882</v>
      </c>
      <c r="H1973" s="9">
        <v>142.85714300000001</v>
      </c>
      <c r="I1973" s="9">
        <v>87.621898999999999</v>
      </c>
      <c r="J1973" s="9">
        <v>2</v>
      </c>
      <c r="K1973" s="9">
        <v>9</v>
      </c>
      <c r="L1973" s="9">
        <v>17</v>
      </c>
      <c r="M1973" s="9">
        <v>21.333333</v>
      </c>
      <c r="N1973" s="9">
        <v>29.831882</v>
      </c>
      <c r="O1973" s="9">
        <v>50</v>
      </c>
      <c r="P1973" s="9">
        <v>142.85714300000001</v>
      </c>
      <c r="Q1973" s="9">
        <v>35.021096999999997</v>
      </c>
      <c r="R1973" s="9">
        <v>87.621898999999999</v>
      </c>
      <c r="S1973" s="9" t="s">
        <v>2089</v>
      </c>
      <c r="T1973" s="9">
        <v>2661.9078979999999</v>
      </c>
      <c r="U1973" s="9">
        <v>264414.32620399998</v>
      </c>
      <c r="V1973" t="s">
        <v>935</v>
      </c>
    </row>
    <row r="1974" spans="1:22" x14ac:dyDescent="0.25">
      <c r="A1974" s="70" t="e">
        <f>VLOOKUP(B1974,'Lake Assessments'!$D$2:$E$52,2,0)</f>
        <v>#N/A</v>
      </c>
      <c r="B1974">
        <v>31002600</v>
      </c>
      <c r="C1974" t="s">
        <v>1403</v>
      </c>
      <c r="D1974" t="s">
        <v>878</v>
      </c>
      <c r="E1974" s="107">
        <v>36717</v>
      </c>
      <c r="F1974" s="9">
        <v>23</v>
      </c>
      <c r="G1974" s="9">
        <v>36.281508000000002</v>
      </c>
      <c r="H1974" s="9">
        <v>109.090909</v>
      </c>
      <c r="I1974" s="9">
        <v>85.109735000000001</v>
      </c>
      <c r="J1974" s="9">
        <v>1</v>
      </c>
      <c r="K1974" s="9">
        <v>23</v>
      </c>
      <c r="L1974" s="9">
        <v>23</v>
      </c>
      <c r="M1974" s="9">
        <v>36.281508000000002</v>
      </c>
      <c r="N1974" s="9">
        <v>36.281508000000002</v>
      </c>
      <c r="O1974" s="9">
        <v>109.090909</v>
      </c>
      <c r="P1974" s="9">
        <v>109.090909</v>
      </c>
      <c r="Q1974" s="9">
        <v>85.109735000000001</v>
      </c>
      <c r="R1974" s="9">
        <v>85.109735000000001</v>
      </c>
      <c r="S1974" s="9" t="s">
        <v>1510</v>
      </c>
      <c r="T1974" s="9">
        <v>7686.8414140000004</v>
      </c>
      <c r="U1974" s="9">
        <v>594851.08293200005</v>
      </c>
      <c r="V1974" t="s">
        <v>935</v>
      </c>
    </row>
    <row r="1975" spans="1:22" x14ac:dyDescent="0.25">
      <c r="A1975" s="70" t="e">
        <f>VLOOKUP(B1975,'Lake Assessments'!$D$2:$E$52,2,0)</f>
        <v>#N/A</v>
      </c>
      <c r="B1975">
        <v>9003700</v>
      </c>
      <c r="C1975" t="s">
        <v>2168</v>
      </c>
      <c r="D1975" t="s">
        <v>878</v>
      </c>
      <c r="E1975" s="107">
        <v>39678</v>
      </c>
      <c r="F1975" s="9">
        <v>14</v>
      </c>
      <c r="G1975" s="9">
        <v>23.786251</v>
      </c>
      <c r="H1975" s="9">
        <v>366.66666700000002</v>
      </c>
      <c r="I1975" s="9">
        <v>91.824601000000001</v>
      </c>
      <c r="J1975" s="9">
        <v>2</v>
      </c>
      <c r="K1975" s="9">
        <v>10</v>
      </c>
      <c r="L1975" s="9">
        <v>14</v>
      </c>
      <c r="M1975" s="9">
        <v>18.973666000000001</v>
      </c>
      <c r="N1975" s="9">
        <v>23.786251</v>
      </c>
      <c r="O1975" s="9">
        <v>233.33333300000001</v>
      </c>
      <c r="P1975" s="9">
        <v>366.66666700000002</v>
      </c>
      <c r="Q1975" s="9">
        <v>53.013435000000001</v>
      </c>
      <c r="R1975" s="9">
        <v>91.824601000000001</v>
      </c>
      <c r="S1975" s="9" t="s">
        <v>2089</v>
      </c>
      <c r="T1975" s="9">
        <v>4435.2346120000002</v>
      </c>
      <c r="U1975" s="9">
        <v>461560.71823499998</v>
      </c>
      <c r="V1975" t="s">
        <v>935</v>
      </c>
    </row>
    <row r="1976" spans="1:22" x14ac:dyDescent="0.25">
      <c r="A1976" s="70" t="e">
        <f>VLOOKUP(B1976,'Lake Assessments'!$D$2:$E$52,2,0)</f>
        <v>#N/A</v>
      </c>
      <c r="B1976">
        <v>9006800</v>
      </c>
      <c r="C1976" t="s">
        <v>2169</v>
      </c>
      <c r="D1976" t="s">
        <v>878</v>
      </c>
      <c r="E1976" s="107">
        <v>35619</v>
      </c>
      <c r="F1976" s="9">
        <v>26</v>
      </c>
      <c r="G1976" s="9">
        <v>37.262065999999997</v>
      </c>
      <c r="H1976" s="9">
        <v>136.36363600000001</v>
      </c>
      <c r="I1976" s="9">
        <v>90.112579999999994</v>
      </c>
      <c r="J1976" s="9">
        <v>2</v>
      </c>
      <c r="K1976" s="9">
        <v>18</v>
      </c>
      <c r="L1976" s="9">
        <v>26</v>
      </c>
      <c r="M1976" s="9">
        <v>30.405591999999999</v>
      </c>
      <c r="N1976" s="9">
        <v>37.262065999999997</v>
      </c>
      <c r="O1976" s="9">
        <v>63.636364</v>
      </c>
      <c r="P1976" s="9">
        <v>136.36363600000001</v>
      </c>
      <c r="Q1976" s="9">
        <v>50.522731</v>
      </c>
      <c r="R1976" s="9">
        <v>90.112579999999994</v>
      </c>
      <c r="S1976" s="9" t="s">
        <v>1510</v>
      </c>
      <c r="T1976" s="9">
        <v>3815.0005809999998</v>
      </c>
      <c r="U1976" s="9">
        <v>574927.82128699997</v>
      </c>
      <c r="V1976" t="s">
        <v>935</v>
      </c>
    </row>
    <row r="1977" spans="1:22" x14ac:dyDescent="0.25">
      <c r="A1977" s="70" t="e">
        <f>VLOOKUP(B1977,'Lake Assessments'!$D$2:$E$52,2,0)</f>
        <v>#N/A</v>
      </c>
      <c r="B1977">
        <v>69088900</v>
      </c>
      <c r="C1977" t="s">
        <v>1167</v>
      </c>
      <c r="D1977" t="s">
        <v>878</v>
      </c>
      <c r="E1977" s="107">
        <v>41135</v>
      </c>
      <c r="F1977" s="9">
        <v>32</v>
      </c>
      <c r="G1977" s="9">
        <v>36.062446000000001</v>
      </c>
      <c r="H1977" s="9">
        <v>190.90909099999999</v>
      </c>
      <c r="I1977" s="9">
        <v>83.992070999999996</v>
      </c>
      <c r="J1977" s="9">
        <v>2</v>
      </c>
      <c r="K1977" s="9">
        <v>32</v>
      </c>
      <c r="L1977" s="9">
        <v>32</v>
      </c>
      <c r="M1977" s="9">
        <v>35.178561999999999</v>
      </c>
      <c r="N1977" s="9">
        <v>36.062446000000001</v>
      </c>
      <c r="O1977" s="9">
        <v>190.90909099999999</v>
      </c>
      <c r="P1977" s="9">
        <v>190.90909099999999</v>
      </c>
      <c r="Q1977" s="9">
        <v>74.151298999999995</v>
      </c>
      <c r="R1977" s="9">
        <v>83.992070999999996</v>
      </c>
      <c r="S1977" s="9" t="s">
        <v>1510</v>
      </c>
      <c r="T1977" s="9">
        <v>8365.5423699999992</v>
      </c>
      <c r="U1977" s="9">
        <v>898863.98252399999</v>
      </c>
      <c r="V1977" t="s">
        <v>935</v>
      </c>
    </row>
    <row r="1978" spans="1:22" x14ac:dyDescent="0.25">
      <c r="A1978" s="70" t="e">
        <f>VLOOKUP(B1978,'Lake Assessments'!$D$2:$E$52,2,0)</f>
        <v>#N/A</v>
      </c>
      <c r="B1978">
        <v>9006100</v>
      </c>
      <c r="C1978" t="s">
        <v>2170</v>
      </c>
      <c r="D1978" t="s">
        <v>878</v>
      </c>
      <c r="E1978" s="107">
        <v>35677</v>
      </c>
      <c r="F1978" s="9">
        <v>16</v>
      </c>
      <c r="G1978" s="9">
        <v>30</v>
      </c>
      <c r="H1978" s="9">
        <v>166.66666699999999</v>
      </c>
      <c r="I1978" s="9">
        <v>114.285714</v>
      </c>
      <c r="J1978" s="9">
        <v>1</v>
      </c>
      <c r="K1978" s="9">
        <v>16</v>
      </c>
      <c r="L1978" s="9">
        <v>16</v>
      </c>
      <c r="M1978" s="9">
        <v>30</v>
      </c>
      <c r="N1978" s="9">
        <v>30</v>
      </c>
      <c r="O1978" s="9">
        <v>166.66666699999999</v>
      </c>
      <c r="P1978" s="9">
        <v>166.66666699999999</v>
      </c>
      <c r="Q1978" s="9">
        <v>114.285714</v>
      </c>
      <c r="R1978" s="9">
        <v>114.285714</v>
      </c>
      <c r="S1978" s="9" t="s">
        <v>1510</v>
      </c>
      <c r="T1978" s="9">
        <v>722.82763499999999</v>
      </c>
      <c r="U1978" s="9">
        <v>30962.840382999999</v>
      </c>
      <c r="V1978" t="s">
        <v>935</v>
      </c>
    </row>
    <row r="1979" spans="1:22" x14ac:dyDescent="0.25">
      <c r="A1979" s="70" t="e">
        <f>VLOOKUP(B1979,'Lake Assessments'!$D$2:$E$52,2,0)</f>
        <v>#N/A</v>
      </c>
      <c r="B1979">
        <v>69062700</v>
      </c>
      <c r="C1979" t="s">
        <v>2171</v>
      </c>
      <c r="D1979" t="s">
        <v>878</v>
      </c>
      <c r="E1979" s="107">
        <v>41136</v>
      </c>
      <c r="F1979" s="9">
        <v>35</v>
      </c>
      <c r="G1979" s="9">
        <v>40.567404000000003</v>
      </c>
      <c r="H1979" s="9">
        <v>218.18181799999999</v>
      </c>
      <c r="I1979" s="9">
        <v>106.976552</v>
      </c>
      <c r="J1979" s="9">
        <v>2</v>
      </c>
      <c r="K1979" s="9">
        <v>30</v>
      </c>
      <c r="L1979" s="9">
        <v>35</v>
      </c>
      <c r="M1979" s="9">
        <v>35.601965999999997</v>
      </c>
      <c r="N1979" s="9">
        <v>40.567404000000003</v>
      </c>
      <c r="O1979" s="9">
        <v>172.727273</v>
      </c>
      <c r="P1979" s="9">
        <v>218.18181799999999</v>
      </c>
      <c r="Q1979" s="9">
        <v>76.247358000000006</v>
      </c>
      <c r="R1979" s="9">
        <v>106.976552</v>
      </c>
      <c r="S1979" s="9" t="s">
        <v>1510</v>
      </c>
      <c r="T1979" s="9">
        <v>7922.0773479999998</v>
      </c>
      <c r="U1979" s="9">
        <v>1694295.5475659999</v>
      </c>
      <c r="V1979" t="s">
        <v>935</v>
      </c>
    </row>
    <row r="1980" spans="1:22" x14ac:dyDescent="0.25">
      <c r="A1980" s="70" t="e">
        <f>VLOOKUP(B1980,'Lake Assessments'!$D$2:$E$52,2,0)</f>
        <v>#N/A</v>
      </c>
      <c r="B1980">
        <v>69069900</v>
      </c>
      <c r="C1980" t="s">
        <v>2172</v>
      </c>
      <c r="D1980" t="s">
        <v>878</v>
      </c>
      <c r="E1980" s="107">
        <v>36353</v>
      </c>
      <c r="F1980" s="9">
        <v>13</v>
      </c>
      <c r="G1980" s="9">
        <v>20.523907000000001</v>
      </c>
      <c r="H1980" s="9">
        <v>225</v>
      </c>
      <c r="I1980" s="9">
        <v>93.621767000000006</v>
      </c>
      <c r="J1980" s="9">
        <v>1</v>
      </c>
      <c r="K1980" s="9">
        <v>13</v>
      </c>
      <c r="L1980" s="9">
        <v>13</v>
      </c>
      <c r="M1980" s="9">
        <v>20.523907000000001</v>
      </c>
      <c r="N1980" s="9">
        <v>20.523907000000001</v>
      </c>
      <c r="O1980" s="9">
        <v>225</v>
      </c>
      <c r="P1980" s="9">
        <v>225</v>
      </c>
      <c r="Q1980" s="9">
        <v>93.621767000000006</v>
      </c>
      <c r="R1980" s="9">
        <v>93.621767000000006</v>
      </c>
      <c r="S1980" s="9" t="s">
        <v>2089</v>
      </c>
      <c r="T1980" s="9">
        <v>1129.9060730000001</v>
      </c>
      <c r="U1980" s="9">
        <v>90502.473761000001</v>
      </c>
      <c r="V1980" t="s">
        <v>935</v>
      </c>
    </row>
    <row r="1981" spans="1:22" x14ac:dyDescent="0.25">
      <c r="A1981" s="70" t="e">
        <f>VLOOKUP(B1981,'Lake Assessments'!$D$2:$E$52,2,0)</f>
        <v>#N/A</v>
      </c>
      <c r="B1981">
        <v>69052300</v>
      </c>
      <c r="C1981" t="s">
        <v>2173</v>
      </c>
      <c r="D1981" t="s">
        <v>878</v>
      </c>
      <c r="E1981" s="107">
        <v>41136</v>
      </c>
      <c r="F1981" s="9">
        <v>40</v>
      </c>
      <c r="G1981" s="9">
        <v>45.853026</v>
      </c>
      <c r="H1981" s="9">
        <v>263.63636400000001</v>
      </c>
      <c r="I1981" s="9">
        <v>133.94401099999999</v>
      </c>
      <c r="J1981" s="9">
        <v>2</v>
      </c>
      <c r="K1981" s="9">
        <v>21</v>
      </c>
      <c r="L1981" s="9">
        <v>40</v>
      </c>
      <c r="M1981" s="9">
        <v>32.514465999999999</v>
      </c>
      <c r="N1981" s="9">
        <v>45.853026</v>
      </c>
      <c r="O1981" s="9">
        <v>90.909091000000004</v>
      </c>
      <c r="P1981" s="9">
        <v>263.63636400000001</v>
      </c>
      <c r="Q1981" s="9">
        <v>60.962701000000003</v>
      </c>
      <c r="R1981" s="9">
        <v>133.94401099999999</v>
      </c>
      <c r="S1981" s="9" t="s">
        <v>1510</v>
      </c>
      <c r="T1981" s="9">
        <v>2765.3549349999998</v>
      </c>
      <c r="U1981" s="9">
        <v>371861.89305499999</v>
      </c>
      <c r="V1981" t="s">
        <v>935</v>
      </c>
    </row>
    <row r="1982" spans="1:22" x14ac:dyDescent="0.25">
      <c r="A1982" s="70" t="e">
        <f>VLOOKUP(B1982,'Lake Assessments'!$D$2:$E$52,2,0)</f>
        <v>#N/A</v>
      </c>
      <c r="B1982">
        <v>1001400</v>
      </c>
      <c r="C1982" t="s">
        <v>2174</v>
      </c>
      <c r="D1982" t="s">
        <v>878</v>
      </c>
      <c r="E1982" s="107">
        <v>39643</v>
      </c>
      <c r="F1982" s="9">
        <v>21</v>
      </c>
      <c r="G1982" s="9">
        <v>28.586544</v>
      </c>
      <c r="H1982" s="9">
        <v>90.909091000000004</v>
      </c>
      <c r="I1982" s="9">
        <v>41.517543000000003</v>
      </c>
      <c r="J1982" s="9">
        <v>3</v>
      </c>
      <c r="K1982" s="9">
        <v>21</v>
      </c>
      <c r="L1982" s="9">
        <v>33</v>
      </c>
      <c r="M1982" s="9">
        <v>28.586544</v>
      </c>
      <c r="N1982" s="9">
        <v>37.252617999999998</v>
      </c>
      <c r="O1982" s="9">
        <v>90.909091000000004</v>
      </c>
      <c r="P1982" s="9">
        <v>200</v>
      </c>
      <c r="Q1982" s="9">
        <v>41.517543000000003</v>
      </c>
      <c r="R1982" s="9">
        <v>84.418903</v>
      </c>
      <c r="S1982" s="9" t="s">
        <v>1510</v>
      </c>
      <c r="T1982" s="9">
        <v>3242.4260290000002</v>
      </c>
      <c r="U1982" s="9">
        <v>346362.215196</v>
      </c>
      <c r="V1982" t="s">
        <v>935</v>
      </c>
    </row>
    <row r="1983" spans="1:22" x14ac:dyDescent="0.25">
      <c r="A1983" s="70" t="e">
        <f>VLOOKUP(B1983,'Lake Assessments'!$D$2:$E$52,2,0)</f>
        <v>#N/A</v>
      </c>
      <c r="B1983">
        <v>9008500</v>
      </c>
      <c r="C1983" t="s">
        <v>1361</v>
      </c>
      <c r="D1983" t="s">
        <v>878</v>
      </c>
      <c r="E1983" s="107">
        <v>35668</v>
      </c>
      <c r="F1983" s="9">
        <v>17</v>
      </c>
      <c r="G1983" s="9">
        <v>27.163989999999998</v>
      </c>
      <c r="H1983" s="9">
        <v>183.33333300000001</v>
      </c>
      <c r="I1983" s="9">
        <v>94.028499999999994</v>
      </c>
      <c r="J1983" s="9">
        <v>1</v>
      </c>
      <c r="K1983" s="9">
        <v>17</v>
      </c>
      <c r="L1983" s="9">
        <v>17</v>
      </c>
      <c r="M1983" s="9">
        <v>27.163989999999998</v>
      </c>
      <c r="N1983" s="9">
        <v>27.163989999999998</v>
      </c>
      <c r="O1983" s="9">
        <v>183.33333300000001</v>
      </c>
      <c r="P1983" s="9">
        <v>183.33333300000001</v>
      </c>
      <c r="Q1983" s="9">
        <v>94.028499999999994</v>
      </c>
      <c r="R1983" s="9">
        <v>94.028499999999994</v>
      </c>
      <c r="S1983" s="9" t="s">
        <v>1510</v>
      </c>
      <c r="T1983" s="9">
        <v>1479.2587980000001</v>
      </c>
      <c r="U1983" s="9">
        <v>64365.190649999997</v>
      </c>
      <c r="V1983" t="s">
        <v>935</v>
      </c>
    </row>
    <row r="1984" spans="1:22" x14ac:dyDescent="0.25">
      <c r="A1984" s="70" t="e">
        <f>VLOOKUP(B1984,'Lake Assessments'!$D$2:$E$52,2,0)</f>
        <v>#N/A</v>
      </c>
      <c r="B1984">
        <v>31002800</v>
      </c>
      <c r="C1984" t="s">
        <v>1869</v>
      </c>
      <c r="D1984" t="s">
        <v>878</v>
      </c>
      <c r="E1984" s="107">
        <v>41127</v>
      </c>
      <c r="F1984" s="9">
        <v>19</v>
      </c>
      <c r="G1984" s="9">
        <v>32.118203000000001</v>
      </c>
      <c r="H1984" s="9">
        <v>72.727272999999997</v>
      </c>
      <c r="I1984" s="9">
        <v>63.868380999999999</v>
      </c>
      <c r="J1984" s="9">
        <v>2</v>
      </c>
      <c r="K1984" s="9">
        <v>19</v>
      </c>
      <c r="L1984" s="9">
        <v>19</v>
      </c>
      <c r="M1984" s="9">
        <v>31.20054</v>
      </c>
      <c r="N1984" s="9">
        <v>32.118203000000001</v>
      </c>
      <c r="O1984" s="9">
        <v>72.727272999999997</v>
      </c>
      <c r="P1984" s="9">
        <v>72.727272999999997</v>
      </c>
      <c r="Q1984" s="9">
        <v>59.186427999999999</v>
      </c>
      <c r="R1984" s="9">
        <v>63.868380999999999</v>
      </c>
      <c r="S1984" s="9" t="s">
        <v>1510</v>
      </c>
      <c r="T1984" s="9">
        <v>5163.7929400000003</v>
      </c>
      <c r="U1984" s="9">
        <v>874554.958813</v>
      </c>
      <c r="V1984" t="s">
        <v>935</v>
      </c>
    </row>
    <row r="1985" spans="1:22" x14ac:dyDescent="0.25">
      <c r="A1985" s="70" t="e">
        <f>VLOOKUP(B1985,'Lake Assessments'!$D$2:$E$52,2,0)</f>
        <v>#N/A</v>
      </c>
      <c r="B1985">
        <v>31002400</v>
      </c>
      <c r="C1985" t="s">
        <v>2175</v>
      </c>
      <c r="D1985" t="s">
        <v>878</v>
      </c>
      <c r="E1985" s="107">
        <v>36721</v>
      </c>
      <c r="F1985" s="9">
        <v>20</v>
      </c>
      <c r="G1985" s="9">
        <v>29.068884000000001</v>
      </c>
      <c r="H1985" s="9">
        <v>81.818181999999993</v>
      </c>
      <c r="I1985" s="9">
        <v>48.310631000000001</v>
      </c>
      <c r="J1985" s="9">
        <v>1</v>
      </c>
      <c r="K1985" s="9">
        <v>20</v>
      </c>
      <c r="L1985" s="9">
        <v>20</v>
      </c>
      <c r="M1985" s="9">
        <v>29.068884000000001</v>
      </c>
      <c r="N1985" s="9">
        <v>29.068884000000001</v>
      </c>
      <c r="O1985" s="9">
        <v>81.818181999999993</v>
      </c>
      <c r="P1985" s="9">
        <v>81.818181999999993</v>
      </c>
      <c r="Q1985" s="9">
        <v>48.310631000000001</v>
      </c>
      <c r="R1985" s="9">
        <v>48.310631000000001</v>
      </c>
      <c r="S1985" s="9" t="s">
        <v>1510</v>
      </c>
      <c r="T1985" s="9">
        <v>2829.6514430000002</v>
      </c>
      <c r="U1985" s="9">
        <v>355996.42140699999</v>
      </c>
      <c r="V1985" t="s">
        <v>935</v>
      </c>
    </row>
    <row r="1986" spans="1:22" x14ac:dyDescent="0.25">
      <c r="A1986" s="70" t="e">
        <f>VLOOKUP(B1986,'Lake Assessments'!$D$2:$E$52,2,0)</f>
        <v>#N/A</v>
      </c>
      <c r="B1986">
        <v>9004600</v>
      </c>
      <c r="C1986" t="s">
        <v>2176</v>
      </c>
      <c r="D1986" t="s">
        <v>878</v>
      </c>
      <c r="E1986" s="107">
        <v>37130</v>
      </c>
      <c r="F1986" s="9">
        <v>13</v>
      </c>
      <c r="G1986" s="9">
        <v>25.238859000000001</v>
      </c>
      <c r="H1986" s="9">
        <v>85.714286000000001</v>
      </c>
      <c r="I1986" s="9">
        <v>52.041319000000001</v>
      </c>
      <c r="J1986" s="9">
        <v>2</v>
      </c>
      <c r="K1986" s="9">
        <v>13</v>
      </c>
      <c r="L1986" s="9">
        <v>19</v>
      </c>
      <c r="M1986" s="9">
        <v>25.238859000000001</v>
      </c>
      <c r="N1986" s="9">
        <v>28.218135</v>
      </c>
      <c r="O1986" s="9">
        <v>85.714286000000001</v>
      </c>
      <c r="P1986" s="9">
        <v>216.66666699999999</v>
      </c>
      <c r="Q1986" s="9">
        <v>52.041319000000001</v>
      </c>
      <c r="R1986" s="9">
        <v>101.558109</v>
      </c>
      <c r="S1986" s="9" t="s">
        <v>1510</v>
      </c>
      <c r="T1986" s="9">
        <v>2414.2429889999999</v>
      </c>
      <c r="U1986" s="9">
        <v>245957.24300799999</v>
      </c>
      <c r="V1986" t="s">
        <v>935</v>
      </c>
    </row>
    <row r="1987" spans="1:22" x14ac:dyDescent="0.25">
      <c r="A1987" s="70" t="e">
        <f>VLOOKUP(B1987,'Lake Assessments'!$D$2:$E$52,2,0)</f>
        <v>#N/A</v>
      </c>
      <c r="B1987">
        <v>9005200</v>
      </c>
      <c r="C1987" t="s">
        <v>2177</v>
      </c>
      <c r="D1987" t="s">
        <v>878</v>
      </c>
      <c r="E1987" s="107">
        <v>35636</v>
      </c>
      <c r="F1987" s="9">
        <v>8</v>
      </c>
      <c r="G1987" s="9">
        <v>20.506097</v>
      </c>
      <c r="H1987" s="9">
        <v>100</v>
      </c>
      <c r="I1987" s="9">
        <v>93.453742000000005</v>
      </c>
      <c r="J1987" s="9">
        <v>1</v>
      </c>
      <c r="K1987" s="9">
        <v>8</v>
      </c>
      <c r="L1987" s="9">
        <v>8</v>
      </c>
      <c r="M1987" s="9">
        <v>20.506097</v>
      </c>
      <c r="N1987" s="9">
        <v>20.506097</v>
      </c>
      <c r="O1987" s="9">
        <v>100</v>
      </c>
      <c r="P1987" s="9">
        <v>100</v>
      </c>
      <c r="Q1987" s="9">
        <v>93.453742000000005</v>
      </c>
      <c r="R1987" s="9">
        <v>93.453742000000005</v>
      </c>
      <c r="S1987" s="9" t="s">
        <v>2089</v>
      </c>
      <c r="T1987" s="9">
        <v>710.89627399999995</v>
      </c>
      <c r="U1987" s="9">
        <v>36075.164079000002</v>
      </c>
      <c r="V1987" t="s">
        <v>935</v>
      </c>
    </row>
    <row r="1988" spans="1:22" x14ac:dyDescent="0.25">
      <c r="A1988" s="70" t="e">
        <f>VLOOKUP(B1988,'Lake Assessments'!$D$2:$E$52,2,0)</f>
        <v>#N/A</v>
      </c>
      <c r="B1988">
        <v>9005000</v>
      </c>
      <c r="C1988" t="s">
        <v>2178</v>
      </c>
      <c r="D1988" t="s">
        <v>878</v>
      </c>
      <c r="E1988" s="107">
        <v>41088</v>
      </c>
      <c r="F1988" s="9">
        <v>13</v>
      </c>
      <c r="G1988" s="9">
        <v>24.684159000000001</v>
      </c>
      <c r="H1988" s="9">
        <v>116.666667</v>
      </c>
      <c r="I1988" s="9">
        <v>56.228853000000001</v>
      </c>
      <c r="J1988" s="9">
        <v>2</v>
      </c>
      <c r="K1988" s="9">
        <v>13</v>
      </c>
      <c r="L1988" s="9">
        <v>17</v>
      </c>
      <c r="M1988" s="9">
        <v>24.684159000000001</v>
      </c>
      <c r="N1988" s="9">
        <v>24.981169000000001</v>
      </c>
      <c r="O1988" s="9">
        <v>116.666667</v>
      </c>
      <c r="P1988" s="9">
        <v>142.85714300000001</v>
      </c>
      <c r="Q1988" s="9">
        <v>56.228853000000001</v>
      </c>
      <c r="R1988" s="9">
        <v>57.114272999999997</v>
      </c>
      <c r="S1988" s="9" t="s">
        <v>2089</v>
      </c>
      <c r="T1988" s="9">
        <v>3543.9373909999999</v>
      </c>
      <c r="U1988" s="9">
        <v>311232.13792800001</v>
      </c>
      <c r="V1988" t="s">
        <v>935</v>
      </c>
    </row>
    <row r="1989" spans="1:22" x14ac:dyDescent="0.25">
      <c r="A1989" s="70" t="e">
        <f>VLOOKUP(B1989,'Lake Assessments'!$D$2:$E$52,2,0)</f>
        <v>#N/A</v>
      </c>
      <c r="B1989">
        <v>69085400</v>
      </c>
      <c r="C1989" t="s">
        <v>2179</v>
      </c>
      <c r="D1989" t="s">
        <v>878</v>
      </c>
      <c r="E1989" s="107">
        <v>39659</v>
      </c>
      <c r="F1989" s="9">
        <v>16</v>
      </c>
      <c r="G1989" s="9">
        <v>25.25</v>
      </c>
      <c r="H1989" s="9">
        <v>166.66666699999999</v>
      </c>
      <c r="I1989" s="9">
        <v>59.810127000000001</v>
      </c>
      <c r="J1989" s="9">
        <v>2</v>
      </c>
      <c r="K1989" s="9">
        <v>16</v>
      </c>
      <c r="L1989" s="9">
        <v>17</v>
      </c>
      <c r="M1989" s="9">
        <v>25.25</v>
      </c>
      <c r="N1989" s="9">
        <v>27.163989999999998</v>
      </c>
      <c r="O1989" s="9">
        <v>142.85714300000001</v>
      </c>
      <c r="P1989" s="9">
        <v>166.66666699999999</v>
      </c>
      <c r="Q1989" s="9">
        <v>59.810127000000001</v>
      </c>
      <c r="R1989" s="9">
        <v>70.842703999999998</v>
      </c>
      <c r="S1989" s="9" t="s">
        <v>2089</v>
      </c>
      <c r="T1989" s="9">
        <v>2573.67013</v>
      </c>
      <c r="U1989" s="9">
        <v>122971.74640800001</v>
      </c>
      <c r="V1989" t="s">
        <v>935</v>
      </c>
    </row>
    <row r="1990" spans="1:22" x14ac:dyDescent="0.25">
      <c r="A1990" s="70" t="e">
        <f>VLOOKUP(B1990,'Lake Assessments'!$D$2:$E$52,2,0)</f>
        <v>#N/A</v>
      </c>
      <c r="B1990">
        <v>9003100</v>
      </c>
      <c r="C1990" t="s">
        <v>258</v>
      </c>
      <c r="D1990" t="s">
        <v>878</v>
      </c>
      <c r="E1990" s="107">
        <v>35678</v>
      </c>
      <c r="F1990" s="9">
        <v>19</v>
      </c>
      <c r="G1990" s="9">
        <v>27.529888</v>
      </c>
      <c r="H1990" s="9">
        <v>375</v>
      </c>
      <c r="I1990" s="9">
        <v>159.715925</v>
      </c>
      <c r="J1990" s="9">
        <v>1</v>
      </c>
      <c r="K1990" s="9">
        <v>19</v>
      </c>
      <c r="L1990" s="9">
        <v>19</v>
      </c>
      <c r="M1990" s="9">
        <v>27.529888</v>
      </c>
      <c r="N1990" s="9">
        <v>27.529888</v>
      </c>
      <c r="O1990" s="9">
        <v>375</v>
      </c>
      <c r="P1990" s="9">
        <v>375</v>
      </c>
      <c r="Q1990" s="9">
        <v>159.715925</v>
      </c>
      <c r="R1990" s="9">
        <v>159.715925</v>
      </c>
      <c r="S1990" s="9" t="s">
        <v>2089</v>
      </c>
      <c r="T1990" s="9">
        <v>1859.683301</v>
      </c>
      <c r="U1990" s="9">
        <v>224330.501815</v>
      </c>
      <c r="V1990" t="s">
        <v>935</v>
      </c>
    </row>
    <row r="1991" spans="1:22" x14ac:dyDescent="0.25">
      <c r="A1991" s="70" t="e">
        <f>VLOOKUP(B1991,'Lake Assessments'!$D$2:$E$52,2,0)</f>
        <v>#N/A</v>
      </c>
      <c r="B1991">
        <v>31000700</v>
      </c>
      <c r="C1991" t="s">
        <v>2180</v>
      </c>
      <c r="D1991" t="s">
        <v>878</v>
      </c>
      <c r="E1991" s="107">
        <v>36713</v>
      </c>
      <c r="F1991" s="9">
        <v>17</v>
      </c>
      <c r="G1991" s="9">
        <v>30.559488999999999</v>
      </c>
      <c r="H1991" s="9">
        <v>54.545454999999997</v>
      </c>
      <c r="I1991" s="9">
        <v>55.915759000000001</v>
      </c>
      <c r="J1991" s="9">
        <v>1</v>
      </c>
      <c r="K1991" s="9">
        <v>17</v>
      </c>
      <c r="L1991" s="9">
        <v>17</v>
      </c>
      <c r="M1991" s="9">
        <v>30.559488999999999</v>
      </c>
      <c r="N1991" s="9">
        <v>30.559488999999999</v>
      </c>
      <c r="O1991" s="9">
        <v>54.545454999999997</v>
      </c>
      <c r="P1991" s="9">
        <v>54.545454999999997</v>
      </c>
      <c r="Q1991" s="9">
        <v>55.915759000000001</v>
      </c>
      <c r="R1991" s="9">
        <v>55.915759000000001</v>
      </c>
      <c r="S1991" s="9" t="s">
        <v>1510</v>
      </c>
      <c r="T1991" s="9">
        <v>3895.1907230000002</v>
      </c>
      <c r="U1991" s="9">
        <v>316916.64847399999</v>
      </c>
      <c r="V1991" t="s">
        <v>935</v>
      </c>
    </row>
    <row r="1992" spans="1:22" x14ac:dyDescent="0.25">
      <c r="A1992" s="70" t="e">
        <f>VLOOKUP(B1992,'Lake Assessments'!$D$2:$E$52,2,0)</f>
        <v>#N/A</v>
      </c>
      <c r="B1992">
        <v>9006001</v>
      </c>
      <c r="C1992" t="s">
        <v>2181</v>
      </c>
      <c r="D1992" t="s">
        <v>878</v>
      </c>
      <c r="E1992" s="107">
        <v>40385</v>
      </c>
      <c r="F1992" s="9">
        <v>26</v>
      </c>
      <c r="G1992" s="9">
        <v>31.770814000000001</v>
      </c>
      <c r="H1992" s="9">
        <v>136.36363600000001</v>
      </c>
      <c r="I1992" s="9">
        <v>57.281256999999997</v>
      </c>
      <c r="J1992" s="9">
        <v>2</v>
      </c>
      <c r="K1992" s="9">
        <v>26</v>
      </c>
      <c r="L1992" s="9">
        <v>29</v>
      </c>
      <c r="M1992" s="9">
        <v>31.770814000000001</v>
      </c>
      <c r="N1992" s="9">
        <v>33.982247000000001</v>
      </c>
      <c r="O1992" s="9">
        <v>136.36363600000001</v>
      </c>
      <c r="P1992" s="9">
        <v>163.63636399999999</v>
      </c>
      <c r="Q1992" s="9">
        <v>57.281256999999997</v>
      </c>
      <c r="R1992" s="9">
        <v>73.378810999999999</v>
      </c>
      <c r="S1992" s="9" t="s">
        <v>1510</v>
      </c>
      <c r="T1992" s="9">
        <v>4150.1827499999999</v>
      </c>
      <c r="U1992" s="9">
        <v>459579.71694499999</v>
      </c>
      <c r="V1992" t="s">
        <v>935</v>
      </c>
    </row>
    <row r="1993" spans="1:22" x14ac:dyDescent="0.25">
      <c r="A1993" s="70" t="e">
        <f>VLOOKUP(B1993,'Lake Assessments'!$D$2:$E$52,2,0)</f>
        <v>#N/A</v>
      </c>
      <c r="B1993">
        <v>31001000</v>
      </c>
      <c r="C1993" t="s">
        <v>2182</v>
      </c>
      <c r="D1993" t="s">
        <v>878</v>
      </c>
      <c r="E1993" s="107">
        <v>36713</v>
      </c>
      <c r="F1993" s="9">
        <v>17</v>
      </c>
      <c r="G1993" s="9">
        <v>30.559488999999999</v>
      </c>
      <c r="H1993" s="9">
        <v>183.33333300000001</v>
      </c>
      <c r="I1993" s="9">
        <v>118.28206299999999</v>
      </c>
      <c r="J1993" s="9">
        <v>1</v>
      </c>
      <c r="K1993" s="9">
        <v>17</v>
      </c>
      <c r="L1993" s="9">
        <v>17</v>
      </c>
      <c r="M1993" s="9">
        <v>30.559488999999999</v>
      </c>
      <c r="N1993" s="9">
        <v>30.559488999999999</v>
      </c>
      <c r="O1993" s="9">
        <v>183.33333300000001</v>
      </c>
      <c r="P1993" s="9">
        <v>183.33333300000001</v>
      </c>
      <c r="Q1993" s="9">
        <v>118.28206299999999</v>
      </c>
      <c r="R1993" s="9">
        <v>118.28206299999999</v>
      </c>
      <c r="S1993" s="9" t="s">
        <v>1510</v>
      </c>
      <c r="T1993" s="9">
        <v>1097.1429290000001</v>
      </c>
      <c r="U1993" s="9">
        <v>62079.274589000001</v>
      </c>
      <c r="V1993" t="s">
        <v>935</v>
      </c>
    </row>
    <row r="1994" spans="1:22" x14ac:dyDescent="0.25">
      <c r="A1994" s="70" t="e">
        <f>VLOOKUP(B1994,'Lake Assessments'!$D$2:$E$52,2,0)</f>
        <v>#N/A</v>
      </c>
      <c r="B1994">
        <v>69050700</v>
      </c>
      <c r="C1994" t="s">
        <v>1035</v>
      </c>
      <c r="D1994" t="s">
        <v>878</v>
      </c>
      <c r="E1994" s="107">
        <v>36355</v>
      </c>
      <c r="F1994" s="9">
        <v>18</v>
      </c>
      <c r="G1994" s="9">
        <v>28.048569000000001</v>
      </c>
      <c r="H1994" s="9">
        <v>157.14285699999999</v>
      </c>
      <c r="I1994" s="9">
        <v>76.406093999999996</v>
      </c>
      <c r="J1994" s="9">
        <v>1</v>
      </c>
      <c r="K1994" s="9">
        <v>18</v>
      </c>
      <c r="L1994" s="9">
        <v>18</v>
      </c>
      <c r="M1994" s="9">
        <v>28.048569000000001</v>
      </c>
      <c r="N1994" s="9">
        <v>28.048569000000001</v>
      </c>
      <c r="O1994" s="9">
        <v>157.14285699999999</v>
      </c>
      <c r="P1994" s="9">
        <v>157.14285699999999</v>
      </c>
      <c r="Q1994" s="9">
        <v>76.406093999999996</v>
      </c>
      <c r="R1994" s="9">
        <v>76.406093999999996</v>
      </c>
      <c r="S1994" s="9" t="s">
        <v>2089</v>
      </c>
      <c r="T1994" s="9">
        <v>1989.3170680000001</v>
      </c>
      <c r="U1994" s="9">
        <v>258404.75862499999</v>
      </c>
      <c r="V1994" t="s">
        <v>935</v>
      </c>
    </row>
    <row r="1995" spans="1:22" x14ac:dyDescent="0.25">
      <c r="A1995" s="70" t="e">
        <f>VLOOKUP(B1995,'Lake Assessments'!$D$2:$E$52,2,0)</f>
        <v>#N/A</v>
      </c>
      <c r="B1995">
        <v>9007700</v>
      </c>
      <c r="C1995" t="s">
        <v>2183</v>
      </c>
      <c r="D1995" t="s">
        <v>878</v>
      </c>
      <c r="E1995" s="107">
        <v>39658</v>
      </c>
      <c r="F1995" s="9">
        <v>14</v>
      </c>
      <c r="G1995" s="9">
        <v>21.915422</v>
      </c>
      <c r="H1995" s="9">
        <v>100</v>
      </c>
      <c r="I1995" s="9">
        <v>32.020612999999997</v>
      </c>
      <c r="J1995" s="9">
        <v>1</v>
      </c>
      <c r="K1995" s="9">
        <v>14</v>
      </c>
      <c r="L1995" s="9">
        <v>14</v>
      </c>
      <c r="M1995" s="9">
        <v>21.915422</v>
      </c>
      <c r="N1995" s="9">
        <v>21.915422</v>
      </c>
      <c r="O1995" s="9">
        <v>100</v>
      </c>
      <c r="P1995" s="9">
        <v>100</v>
      </c>
      <c r="Q1995" s="9">
        <v>32.020612999999997</v>
      </c>
      <c r="R1995" s="9">
        <v>32.020612999999997</v>
      </c>
      <c r="S1995" s="9" t="s">
        <v>1510</v>
      </c>
      <c r="T1995" s="9">
        <v>1085.9241159999999</v>
      </c>
      <c r="U1995" s="9">
        <v>45869.662218999998</v>
      </c>
      <c r="V1995" t="s">
        <v>935</v>
      </c>
    </row>
    <row r="1996" spans="1:22" x14ac:dyDescent="0.25">
      <c r="A1996" s="70" t="e">
        <f>VLOOKUP(B1996,'Lake Assessments'!$D$2:$E$52,2,0)</f>
        <v>#N/A</v>
      </c>
      <c r="B1996">
        <v>9003200</v>
      </c>
      <c r="C1996" t="s">
        <v>1370</v>
      </c>
      <c r="D1996" t="s">
        <v>878</v>
      </c>
      <c r="E1996" s="107">
        <v>37830</v>
      </c>
      <c r="F1996" s="9">
        <v>34</v>
      </c>
      <c r="G1996" s="9">
        <v>41.674156000000004</v>
      </c>
      <c r="H1996" s="9">
        <v>1033.333333</v>
      </c>
      <c r="I1996" s="9">
        <v>236.08190500000001</v>
      </c>
      <c r="J1996" s="9">
        <v>2</v>
      </c>
      <c r="K1996" s="9">
        <v>30</v>
      </c>
      <c r="L1996" s="9">
        <v>34</v>
      </c>
      <c r="M1996" s="9">
        <v>41.079191999999999</v>
      </c>
      <c r="N1996" s="9">
        <v>41.674156000000004</v>
      </c>
      <c r="O1996" s="9">
        <v>650</v>
      </c>
      <c r="P1996" s="9">
        <v>1033.333333</v>
      </c>
      <c r="Q1996" s="9">
        <v>236.08190500000001</v>
      </c>
      <c r="R1996" s="9">
        <v>287.53954499999998</v>
      </c>
      <c r="S1996" s="9" t="s">
        <v>2089</v>
      </c>
      <c r="T1996" s="9">
        <v>13097.474257</v>
      </c>
      <c r="U1996" s="9">
        <v>2142799.2971330001</v>
      </c>
      <c r="V1996" t="s">
        <v>935</v>
      </c>
    </row>
    <row r="1997" spans="1:22" x14ac:dyDescent="0.25">
      <c r="A1997" s="70" t="e">
        <f>VLOOKUP(B1997,'Lake Assessments'!$D$2:$E$52,2,0)</f>
        <v>#N/A</v>
      </c>
      <c r="B1997">
        <v>69084600</v>
      </c>
      <c r="C1997" t="s">
        <v>2184</v>
      </c>
      <c r="D1997" t="s">
        <v>878</v>
      </c>
      <c r="E1997" s="107">
        <v>40037</v>
      </c>
      <c r="F1997" s="9">
        <v>16</v>
      </c>
      <c r="G1997" s="9">
        <v>24.5</v>
      </c>
      <c r="H1997" s="9">
        <v>166.66666699999999</v>
      </c>
      <c r="I1997" s="9">
        <v>55.063291</v>
      </c>
      <c r="J1997" s="9">
        <v>1</v>
      </c>
      <c r="K1997" s="9">
        <v>16</v>
      </c>
      <c r="L1997" s="9">
        <v>16</v>
      </c>
      <c r="M1997" s="9">
        <v>24.5</v>
      </c>
      <c r="N1997" s="9">
        <v>24.5</v>
      </c>
      <c r="O1997" s="9">
        <v>166.66666699999999</v>
      </c>
      <c r="P1997" s="9">
        <v>166.66666699999999</v>
      </c>
      <c r="Q1997" s="9">
        <v>55.063291</v>
      </c>
      <c r="R1997" s="9">
        <v>55.063291</v>
      </c>
      <c r="S1997" s="9" t="s">
        <v>2089</v>
      </c>
      <c r="T1997" s="9">
        <v>3359.6387359999999</v>
      </c>
      <c r="U1997" s="9">
        <v>433609.518652</v>
      </c>
      <c r="V1997" t="s">
        <v>935</v>
      </c>
    </row>
    <row r="1998" spans="1:22" x14ac:dyDescent="0.25">
      <c r="A1998" s="70" t="e">
        <f>VLOOKUP(B1998,'Lake Assessments'!$D$2:$E$52,2,0)</f>
        <v>#N/A</v>
      </c>
      <c r="B1998">
        <v>69084900</v>
      </c>
      <c r="C1998" t="s">
        <v>2185</v>
      </c>
      <c r="D1998" t="s">
        <v>878</v>
      </c>
      <c r="E1998" s="107">
        <v>41088</v>
      </c>
      <c r="F1998" s="9">
        <v>8</v>
      </c>
      <c r="G1998" s="9">
        <v>20.506097</v>
      </c>
      <c r="H1998" s="9">
        <v>166.66666699999999</v>
      </c>
      <c r="I1998" s="9">
        <v>65.371746999999999</v>
      </c>
      <c r="J1998" s="9">
        <v>1</v>
      </c>
      <c r="K1998" s="9">
        <v>8</v>
      </c>
      <c r="L1998" s="9">
        <v>8</v>
      </c>
      <c r="M1998" s="9">
        <v>20.506097</v>
      </c>
      <c r="N1998" s="9">
        <v>20.506097</v>
      </c>
      <c r="O1998" s="9">
        <v>166.66666699999999</v>
      </c>
      <c r="P1998" s="9">
        <v>166.66666699999999</v>
      </c>
      <c r="Q1998" s="9">
        <v>65.371746999999999</v>
      </c>
      <c r="R1998" s="9">
        <v>65.371746999999999</v>
      </c>
      <c r="S1998" s="9" t="s">
        <v>2089</v>
      </c>
      <c r="T1998" s="9">
        <v>2323.3391750000001</v>
      </c>
      <c r="U1998" s="9">
        <v>374245.997408</v>
      </c>
      <c r="V1998" t="s">
        <v>935</v>
      </c>
    </row>
    <row r="1999" spans="1:22" x14ac:dyDescent="0.25">
      <c r="A1999" s="70" t="e">
        <f>VLOOKUP(B1999,'Lake Assessments'!$D$2:$E$52,2,0)</f>
        <v>#N/A</v>
      </c>
      <c r="B1999">
        <v>9006002</v>
      </c>
      <c r="C1999" t="s">
        <v>2186</v>
      </c>
      <c r="D1999" t="s">
        <v>878</v>
      </c>
      <c r="E1999" s="107">
        <v>39286</v>
      </c>
      <c r="F1999" s="9">
        <v>27</v>
      </c>
      <c r="G1999" s="9">
        <v>33.871215999999997</v>
      </c>
      <c r="H1999" s="9">
        <v>145.454545</v>
      </c>
      <c r="I1999" s="9">
        <v>67.679286000000005</v>
      </c>
      <c r="J1999" s="9">
        <v>2</v>
      </c>
      <c r="K1999" s="9">
        <v>27</v>
      </c>
      <c r="L1999" s="9">
        <v>30</v>
      </c>
      <c r="M1999" s="9">
        <v>33.871215999999997</v>
      </c>
      <c r="N1999" s="9">
        <v>35.236818</v>
      </c>
      <c r="O1999" s="9">
        <v>145.454545</v>
      </c>
      <c r="P1999" s="9">
        <v>172.727273</v>
      </c>
      <c r="Q1999" s="9">
        <v>67.679286000000005</v>
      </c>
      <c r="R1999" s="9">
        <v>79.779683000000006</v>
      </c>
      <c r="S1999" s="9" t="s">
        <v>1510</v>
      </c>
      <c r="T1999" s="9">
        <v>8237.0403779999997</v>
      </c>
      <c r="U1999" s="9">
        <v>1294978.807877</v>
      </c>
      <c r="V1999" t="s">
        <v>935</v>
      </c>
    </row>
    <row r="2000" spans="1:22" x14ac:dyDescent="0.25">
      <c r="A2000" s="70" t="e">
        <f>VLOOKUP(B2000,'Lake Assessments'!$D$2:$E$52,2,0)</f>
        <v>#N/A</v>
      </c>
      <c r="B2000">
        <v>1006200</v>
      </c>
      <c r="C2000" t="s">
        <v>2187</v>
      </c>
      <c r="D2000" t="s">
        <v>878</v>
      </c>
      <c r="E2000" s="107">
        <v>40371</v>
      </c>
      <c r="F2000" s="9">
        <v>26</v>
      </c>
      <c r="G2000" s="9">
        <v>30.790233000000001</v>
      </c>
      <c r="H2000" s="9">
        <v>136.36363600000001</v>
      </c>
      <c r="I2000" s="9">
        <v>52.426896999999997</v>
      </c>
      <c r="J2000" s="9">
        <v>3</v>
      </c>
      <c r="K2000" s="9">
        <v>26</v>
      </c>
      <c r="L2000" s="9">
        <v>32</v>
      </c>
      <c r="M2000" s="9">
        <v>30.790233000000001</v>
      </c>
      <c r="N2000" s="9">
        <v>35.708891999999999</v>
      </c>
      <c r="O2000" s="9">
        <v>136.36363600000001</v>
      </c>
      <c r="P2000" s="9">
        <v>190.90909099999999</v>
      </c>
      <c r="Q2000" s="9">
        <v>52.426896999999997</v>
      </c>
      <c r="R2000" s="9">
        <v>76.776695000000004</v>
      </c>
      <c r="S2000" s="9" t="s">
        <v>1510</v>
      </c>
      <c r="T2000" s="9">
        <v>90847.396468000006</v>
      </c>
      <c r="U2000" s="9">
        <v>24637887.785073001</v>
      </c>
      <c r="V2000" t="s">
        <v>935</v>
      </c>
    </row>
    <row r="2001" spans="1:22" x14ac:dyDescent="0.25">
      <c r="A2001" s="70" t="e">
        <f>VLOOKUP(B2001,'Lake Assessments'!$D$2:$E$52,2,0)</f>
        <v>#N/A</v>
      </c>
      <c r="B2001">
        <v>31020100</v>
      </c>
      <c r="C2001" t="s">
        <v>411</v>
      </c>
      <c r="D2001" t="s">
        <v>878</v>
      </c>
      <c r="E2001" s="107">
        <v>41478</v>
      </c>
      <c r="F2001" s="9">
        <v>18</v>
      </c>
      <c r="G2001" s="9">
        <v>28.048569000000001</v>
      </c>
      <c r="H2001" s="9">
        <v>157.14285699999999</v>
      </c>
      <c r="I2001" s="9">
        <v>68.967282999999995</v>
      </c>
      <c r="J2001" s="9">
        <v>1</v>
      </c>
      <c r="K2001" s="9">
        <v>18</v>
      </c>
      <c r="L2001" s="9">
        <v>18</v>
      </c>
      <c r="M2001" s="9">
        <v>28.048569000000001</v>
      </c>
      <c r="N2001" s="9">
        <v>28.048569000000001</v>
      </c>
      <c r="O2001" s="9">
        <v>157.14285699999999</v>
      </c>
      <c r="P2001" s="9">
        <v>157.14285699999999</v>
      </c>
      <c r="Q2001" s="9">
        <v>68.967282999999995</v>
      </c>
      <c r="R2001" s="9">
        <v>68.967282999999995</v>
      </c>
      <c r="S2001" s="9" t="s">
        <v>1510</v>
      </c>
      <c r="T2001" s="9">
        <v>3514.0268369999999</v>
      </c>
      <c r="U2001" s="9">
        <v>544558.19463399996</v>
      </c>
      <c r="V2001" t="s">
        <v>935</v>
      </c>
    </row>
    <row r="2002" spans="1:22" x14ac:dyDescent="0.25">
      <c r="A2002" s="70" t="e">
        <f>VLOOKUP(B2002,'Lake Assessments'!$D$2:$E$52,2,0)</f>
        <v>#N/A</v>
      </c>
      <c r="B2002">
        <v>1014000</v>
      </c>
      <c r="C2002" t="s">
        <v>1306</v>
      </c>
      <c r="D2002" t="s">
        <v>878</v>
      </c>
      <c r="E2002" s="107">
        <v>40710</v>
      </c>
      <c r="F2002" s="9">
        <v>9</v>
      </c>
      <c r="G2002" s="9">
        <v>19.333333</v>
      </c>
      <c r="H2002" s="9">
        <v>28.571428999999998</v>
      </c>
      <c r="I2002" s="9">
        <v>16.465862999999999</v>
      </c>
      <c r="J2002" s="9">
        <v>2</v>
      </c>
      <c r="K2002" s="9">
        <v>9</v>
      </c>
      <c r="L2002" s="9">
        <v>15</v>
      </c>
      <c r="M2002" s="9">
        <v>18.848519</v>
      </c>
      <c r="N2002" s="9">
        <v>19.333333</v>
      </c>
      <c r="O2002" s="9">
        <v>28.571428999999998</v>
      </c>
      <c r="P2002" s="9">
        <v>150</v>
      </c>
      <c r="Q2002" s="9">
        <v>16.465862999999999</v>
      </c>
      <c r="R2002" s="9">
        <v>34.632277999999999</v>
      </c>
      <c r="S2002" s="9" t="s">
        <v>1510</v>
      </c>
      <c r="T2002" s="9">
        <v>3035.6940399999999</v>
      </c>
      <c r="U2002" s="9">
        <v>594873.63143199997</v>
      </c>
      <c r="V2002" t="s">
        <v>935</v>
      </c>
    </row>
    <row r="2003" spans="1:22" x14ac:dyDescent="0.25">
      <c r="A2003" s="70" t="e">
        <f>VLOOKUP(B2003,'Lake Assessments'!$D$2:$E$52,2,0)</f>
        <v>#N/A</v>
      </c>
      <c r="B2003">
        <v>1003300</v>
      </c>
      <c r="C2003" t="s">
        <v>2188</v>
      </c>
      <c r="D2003" t="s">
        <v>878</v>
      </c>
      <c r="E2003" s="107">
        <v>41113</v>
      </c>
      <c r="F2003" s="9">
        <v>31</v>
      </c>
      <c r="G2003" s="9">
        <v>36.280270999999999</v>
      </c>
      <c r="H2003" s="9">
        <v>181.81818200000001</v>
      </c>
      <c r="I2003" s="9">
        <v>79.605301999999995</v>
      </c>
      <c r="J2003" s="9">
        <v>3</v>
      </c>
      <c r="K2003" s="9">
        <v>26</v>
      </c>
      <c r="L2003" s="9">
        <v>35</v>
      </c>
      <c r="M2003" s="9">
        <v>32.751395000000002</v>
      </c>
      <c r="N2003" s="9">
        <v>37.355817999999999</v>
      </c>
      <c r="O2003" s="9">
        <v>136.36363600000001</v>
      </c>
      <c r="P2003" s="9">
        <v>218.18181799999999</v>
      </c>
      <c r="Q2003" s="9">
        <v>67.098951999999997</v>
      </c>
      <c r="R2003" s="9">
        <v>84.929792000000006</v>
      </c>
      <c r="S2003" s="9" t="s">
        <v>1510</v>
      </c>
      <c r="T2003" s="9">
        <v>30002.093423999999</v>
      </c>
      <c r="U2003" s="9">
        <v>9531153.5828060005</v>
      </c>
      <c r="V2003" t="s">
        <v>935</v>
      </c>
    </row>
    <row r="2004" spans="1:22" x14ac:dyDescent="0.25">
      <c r="A2004" s="70" t="e">
        <f>VLOOKUP(B2004,'Lake Assessments'!$D$2:$E$52,2,0)</f>
        <v>#N/A</v>
      </c>
      <c r="B2004">
        <v>1041900</v>
      </c>
      <c r="C2004" t="s">
        <v>879</v>
      </c>
      <c r="D2004" t="s">
        <v>878</v>
      </c>
      <c r="E2004" s="107">
        <v>40357</v>
      </c>
      <c r="F2004" s="9">
        <v>10</v>
      </c>
      <c r="G2004" s="9">
        <v>18.973666000000001</v>
      </c>
      <c r="H2004" s="9">
        <v>42.857143000000001</v>
      </c>
      <c r="I2004" s="9">
        <v>14.299193000000001</v>
      </c>
      <c r="J2004" s="9">
        <v>1</v>
      </c>
      <c r="K2004" s="9">
        <v>10</v>
      </c>
      <c r="L2004" s="9">
        <v>10</v>
      </c>
      <c r="M2004" s="9">
        <v>18.973666000000001</v>
      </c>
      <c r="N2004" s="9">
        <v>18.973666000000001</v>
      </c>
      <c r="O2004" s="9">
        <v>42.857143000000001</v>
      </c>
      <c r="P2004" s="9">
        <v>42.857143000000001</v>
      </c>
      <c r="Q2004" s="9">
        <v>14.299193000000001</v>
      </c>
      <c r="R2004" s="9">
        <v>14.299193000000001</v>
      </c>
      <c r="S2004" s="9" t="s">
        <v>1510</v>
      </c>
      <c r="T2004" s="9">
        <v>1197.521182</v>
      </c>
      <c r="U2004" s="9">
        <v>64270.886874000003</v>
      </c>
      <c r="V2004" t="s">
        <v>935</v>
      </c>
    </row>
    <row r="2005" spans="1:22" x14ac:dyDescent="0.25">
      <c r="A2005" s="70" t="e">
        <f>VLOOKUP(B2005,'Lake Assessments'!$D$2:$E$52,2,0)</f>
        <v>#N/A</v>
      </c>
      <c r="B2005">
        <v>1014800</v>
      </c>
      <c r="C2005" t="s">
        <v>2189</v>
      </c>
      <c r="D2005" t="s">
        <v>878</v>
      </c>
      <c r="E2005" s="107">
        <v>40031</v>
      </c>
      <c r="F2005" s="9">
        <v>14</v>
      </c>
      <c r="G2005" s="9">
        <v>25.924340000000001</v>
      </c>
      <c r="H2005" s="9">
        <v>100</v>
      </c>
      <c r="I2005" s="9">
        <v>56.170726000000002</v>
      </c>
      <c r="J2005" s="9">
        <v>2</v>
      </c>
      <c r="K2005" s="9">
        <v>14</v>
      </c>
      <c r="L2005" s="9">
        <v>25</v>
      </c>
      <c r="M2005" s="9">
        <v>25.924340000000001</v>
      </c>
      <c r="N2005" s="9">
        <v>34.4</v>
      </c>
      <c r="O2005" s="9">
        <v>100</v>
      </c>
      <c r="P2005" s="9">
        <v>316.66666700000002</v>
      </c>
      <c r="Q2005" s="9">
        <v>56.170726000000002</v>
      </c>
      <c r="R2005" s="9">
        <v>145.71428599999999</v>
      </c>
      <c r="S2005" s="9" t="s">
        <v>1510</v>
      </c>
      <c r="T2005" s="9">
        <v>8942.0419849999998</v>
      </c>
      <c r="U2005" s="9">
        <v>2777395.8904050002</v>
      </c>
      <c r="V2005" t="s">
        <v>935</v>
      </c>
    </row>
    <row r="2006" spans="1:22" x14ac:dyDescent="0.25">
      <c r="A2006" s="70" t="e">
        <f>VLOOKUP(B2006,'Lake Assessments'!$D$2:$E$52,2,0)</f>
        <v>#N/A</v>
      </c>
      <c r="B2006">
        <v>31053100</v>
      </c>
      <c r="C2006" t="s">
        <v>2190</v>
      </c>
      <c r="D2006" t="s">
        <v>878</v>
      </c>
      <c r="E2006" s="107">
        <v>37445</v>
      </c>
      <c r="F2006" s="9">
        <v>17</v>
      </c>
      <c r="G2006" s="9">
        <v>29.831882</v>
      </c>
      <c r="H2006" s="9">
        <v>54.545454999999997</v>
      </c>
      <c r="I2006" s="9">
        <v>52.203479000000002</v>
      </c>
      <c r="J2006" s="9">
        <v>1</v>
      </c>
      <c r="K2006" s="9">
        <v>17</v>
      </c>
      <c r="L2006" s="9">
        <v>17</v>
      </c>
      <c r="M2006" s="9">
        <v>29.831882</v>
      </c>
      <c r="N2006" s="9">
        <v>29.831882</v>
      </c>
      <c r="O2006" s="9">
        <v>54.545454999999997</v>
      </c>
      <c r="P2006" s="9">
        <v>54.545454999999997</v>
      </c>
      <c r="Q2006" s="9">
        <v>52.203479000000002</v>
      </c>
      <c r="R2006" s="9">
        <v>52.203479000000002</v>
      </c>
      <c r="S2006" s="9" t="s">
        <v>1510</v>
      </c>
      <c r="T2006" s="9">
        <v>3595.1424809999999</v>
      </c>
      <c r="U2006" s="9">
        <v>407543.56773900002</v>
      </c>
      <c r="V2006" t="s">
        <v>935</v>
      </c>
    </row>
    <row r="2007" spans="1:22" x14ac:dyDescent="0.25">
      <c r="A2007" s="70" t="e">
        <f>VLOOKUP(B2007,'Lake Assessments'!$D$2:$E$52,2,0)</f>
        <v>#N/A</v>
      </c>
      <c r="B2007">
        <v>31056500</v>
      </c>
      <c r="C2007" t="s">
        <v>2191</v>
      </c>
      <c r="D2007" t="s">
        <v>878</v>
      </c>
      <c r="E2007" s="107">
        <v>37467</v>
      </c>
      <c r="F2007" s="9">
        <v>31</v>
      </c>
      <c r="G2007" s="9">
        <v>31.251322999999999</v>
      </c>
      <c r="H2007" s="9">
        <v>181.81818200000001</v>
      </c>
      <c r="I2007" s="9">
        <v>59.445523000000001</v>
      </c>
      <c r="J2007" s="9">
        <v>2</v>
      </c>
      <c r="K2007" s="9">
        <v>31</v>
      </c>
      <c r="L2007" s="9">
        <v>31</v>
      </c>
      <c r="M2007" s="9">
        <v>31.251322999999999</v>
      </c>
      <c r="N2007" s="9">
        <v>34.304613000000003</v>
      </c>
      <c r="O2007" s="9">
        <v>181.81818200000001</v>
      </c>
      <c r="P2007" s="9">
        <v>181.81818200000001</v>
      </c>
      <c r="Q2007" s="9">
        <v>59.445523000000001</v>
      </c>
      <c r="R2007" s="9">
        <v>69.824815000000001</v>
      </c>
      <c r="S2007" s="9" t="s">
        <v>1510</v>
      </c>
      <c r="T2007" s="9">
        <v>11882.596611000001</v>
      </c>
      <c r="U2007" s="9">
        <v>2232837.741372</v>
      </c>
      <c r="V2007" t="s">
        <v>935</v>
      </c>
    </row>
    <row r="2008" spans="1:22" x14ac:dyDescent="0.25">
      <c r="A2008" s="70" t="e">
        <f>VLOOKUP(B2008,'Lake Assessments'!$D$2:$E$52,2,0)</f>
        <v>#N/A</v>
      </c>
      <c r="B2008">
        <v>1014200</v>
      </c>
      <c r="C2008" t="s">
        <v>1993</v>
      </c>
      <c r="D2008" t="s">
        <v>878</v>
      </c>
      <c r="E2008" s="107">
        <v>40742</v>
      </c>
      <c r="F2008" s="9">
        <v>24</v>
      </c>
      <c r="G2008" s="9">
        <v>29.802125</v>
      </c>
      <c r="H2008" s="9">
        <v>118.18181800000001</v>
      </c>
      <c r="I2008" s="9">
        <v>47.535272999999997</v>
      </c>
      <c r="J2008" s="9">
        <v>10</v>
      </c>
      <c r="K2008" s="9">
        <v>1</v>
      </c>
      <c r="L2008" s="9">
        <v>25</v>
      </c>
      <c r="M2008" s="9">
        <v>3</v>
      </c>
      <c r="N2008" s="9">
        <v>31.026869999999999</v>
      </c>
      <c r="O2008" s="9">
        <v>-90.909091000000004</v>
      </c>
      <c r="P2008" s="9">
        <v>127.272727</v>
      </c>
      <c r="Q2008" s="9">
        <v>-85.148515000000003</v>
      </c>
      <c r="R2008" s="9">
        <v>53.598367000000003</v>
      </c>
      <c r="S2008" s="9" t="s">
        <v>1510</v>
      </c>
      <c r="T2008" s="9">
        <v>17191.354662000002</v>
      </c>
      <c r="U2008" s="9">
        <v>3205689.5687219999</v>
      </c>
      <c r="V2008" t="s">
        <v>935</v>
      </c>
    </row>
    <row r="2009" spans="1:22" x14ac:dyDescent="0.25">
      <c r="A2009" s="70" t="e">
        <f>VLOOKUP(B2009,'Lake Assessments'!$D$2:$E$52,2,0)</f>
        <v>#N/A</v>
      </c>
      <c r="B2009">
        <v>31007400</v>
      </c>
      <c r="C2009" t="s">
        <v>1696</v>
      </c>
      <c r="D2009" t="s">
        <v>878</v>
      </c>
      <c r="E2009" s="107">
        <v>36705</v>
      </c>
      <c r="F2009" s="9">
        <v>19</v>
      </c>
      <c r="G2009" s="9">
        <v>24.547484000000001</v>
      </c>
      <c r="H2009" s="9">
        <v>216.66666699999999</v>
      </c>
      <c r="I2009" s="9">
        <v>75.339168000000001</v>
      </c>
      <c r="J2009" s="9">
        <v>1</v>
      </c>
      <c r="K2009" s="9">
        <v>19</v>
      </c>
      <c r="L2009" s="9">
        <v>19</v>
      </c>
      <c r="M2009" s="9">
        <v>24.547484000000001</v>
      </c>
      <c r="N2009" s="9">
        <v>24.547484000000001</v>
      </c>
      <c r="O2009" s="9">
        <v>216.66666699999999</v>
      </c>
      <c r="P2009" s="9">
        <v>216.66666699999999</v>
      </c>
      <c r="Q2009" s="9">
        <v>75.339168000000001</v>
      </c>
      <c r="R2009" s="9">
        <v>75.339168000000001</v>
      </c>
      <c r="S2009" s="9" t="s">
        <v>1510</v>
      </c>
      <c r="T2009" s="9">
        <v>2540.3739850000002</v>
      </c>
      <c r="U2009" s="9">
        <v>292131.09470900003</v>
      </c>
      <c r="V2009" t="s">
        <v>935</v>
      </c>
    </row>
    <row r="2010" spans="1:22" x14ac:dyDescent="0.25">
      <c r="A2010" s="70" t="e">
        <f>VLOOKUP(B2010,'Lake Assessments'!$D$2:$E$52,2,0)</f>
        <v>#N/A</v>
      </c>
      <c r="B2010">
        <v>31009400</v>
      </c>
      <c r="C2010" t="s">
        <v>879</v>
      </c>
      <c r="D2010" t="s">
        <v>878</v>
      </c>
      <c r="E2010" s="107">
        <v>37448</v>
      </c>
      <c r="F2010" s="9">
        <v>23</v>
      </c>
      <c r="G2010" s="9">
        <v>29.609047</v>
      </c>
      <c r="H2010" s="9">
        <v>283.33333299999998</v>
      </c>
      <c r="I2010" s="9">
        <v>111.493191</v>
      </c>
      <c r="J2010" s="9">
        <v>1</v>
      </c>
      <c r="K2010" s="9">
        <v>23</v>
      </c>
      <c r="L2010" s="9">
        <v>23</v>
      </c>
      <c r="M2010" s="9">
        <v>29.609047</v>
      </c>
      <c r="N2010" s="9">
        <v>29.609047</v>
      </c>
      <c r="O2010" s="9">
        <v>283.33333299999998</v>
      </c>
      <c r="P2010" s="9">
        <v>283.33333299999998</v>
      </c>
      <c r="Q2010" s="9">
        <v>111.493191</v>
      </c>
      <c r="R2010" s="9">
        <v>111.493191</v>
      </c>
      <c r="S2010" s="9" t="s">
        <v>1510</v>
      </c>
      <c r="T2010" s="9">
        <v>1624.35473</v>
      </c>
      <c r="U2010" s="9">
        <v>102263.876231</v>
      </c>
      <c r="V2010" t="s">
        <v>935</v>
      </c>
    </row>
    <row r="2011" spans="1:22" x14ac:dyDescent="0.25">
      <c r="A2011" s="70" t="e">
        <f>VLOOKUP(B2011,'Lake Assessments'!$D$2:$E$52,2,0)</f>
        <v>#N/A</v>
      </c>
      <c r="B2011">
        <v>31055100</v>
      </c>
      <c r="C2011" t="s">
        <v>2192</v>
      </c>
      <c r="D2011" t="s">
        <v>878</v>
      </c>
      <c r="E2011" s="107">
        <v>37439</v>
      </c>
      <c r="F2011" s="9">
        <v>25</v>
      </c>
      <c r="G2011" s="9">
        <v>28.6</v>
      </c>
      <c r="H2011" s="9">
        <v>127.272727</v>
      </c>
      <c r="I2011" s="9">
        <v>45.918367000000003</v>
      </c>
      <c r="J2011" s="9">
        <v>1</v>
      </c>
      <c r="K2011" s="9">
        <v>25</v>
      </c>
      <c r="L2011" s="9">
        <v>25</v>
      </c>
      <c r="M2011" s="9">
        <v>28.6</v>
      </c>
      <c r="N2011" s="9">
        <v>28.6</v>
      </c>
      <c r="O2011" s="9">
        <v>127.272727</v>
      </c>
      <c r="P2011" s="9">
        <v>127.272727</v>
      </c>
      <c r="Q2011" s="9">
        <v>45.918367000000003</v>
      </c>
      <c r="R2011" s="9">
        <v>45.918367000000003</v>
      </c>
      <c r="S2011" s="9" t="s">
        <v>1510</v>
      </c>
      <c r="T2011" s="9">
        <v>1866.4168420000001</v>
      </c>
      <c r="U2011" s="9">
        <v>191297.49488400001</v>
      </c>
      <c r="V2011" t="s">
        <v>935</v>
      </c>
    </row>
    <row r="2012" spans="1:22" x14ac:dyDescent="0.25">
      <c r="A2012" s="70" t="e">
        <f>VLOOKUP(B2012,'Lake Assessments'!$D$2:$E$52,2,0)</f>
        <v>#N/A</v>
      </c>
      <c r="B2012">
        <v>31037000</v>
      </c>
      <c r="C2012" t="s">
        <v>2193</v>
      </c>
      <c r="D2012" t="s">
        <v>878</v>
      </c>
      <c r="E2012" s="107">
        <v>36733</v>
      </c>
      <c r="F2012" s="9">
        <v>19</v>
      </c>
      <c r="G2012" s="9">
        <v>28.447551000000001</v>
      </c>
      <c r="H2012" s="9">
        <v>72.727272999999997</v>
      </c>
      <c r="I2012" s="9">
        <v>40.829459999999997</v>
      </c>
      <c r="J2012" s="9">
        <v>2</v>
      </c>
      <c r="K2012" s="9">
        <v>15</v>
      </c>
      <c r="L2012" s="9">
        <v>19</v>
      </c>
      <c r="M2012" s="9">
        <v>26.594486</v>
      </c>
      <c r="N2012" s="9">
        <v>28.447551000000001</v>
      </c>
      <c r="O2012" s="9">
        <v>36.363636</v>
      </c>
      <c r="P2012" s="9">
        <v>72.727272999999997</v>
      </c>
      <c r="Q2012" s="9">
        <v>35.686151000000002</v>
      </c>
      <c r="R2012" s="9">
        <v>40.829459999999997</v>
      </c>
      <c r="S2012" s="9" t="s">
        <v>1510</v>
      </c>
      <c r="T2012" s="9">
        <v>2791.666174</v>
      </c>
      <c r="U2012" s="9">
        <v>427347.63242500002</v>
      </c>
      <c r="V2012" t="s">
        <v>935</v>
      </c>
    </row>
    <row r="2013" spans="1:22" x14ac:dyDescent="0.25">
      <c r="A2013" s="70" t="e">
        <f>VLOOKUP(B2013,'Lake Assessments'!$D$2:$E$52,2,0)</f>
        <v>#N/A</v>
      </c>
      <c r="B2013">
        <v>31056600</v>
      </c>
      <c r="C2013" t="s">
        <v>2194</v>
      </c>
      <c r="D2013" t="s">
        <v>878</v>
      </c>
      <c r="E2013" s="107">
        <v>42219</v>
      </c>
      <c r="F2013" s="9">
        <v>28</v>
      </c>
      <c r="G2013" s="9">
        <v>31.371051000000001</v>
      </c>
      <c r="H2013" s="9">
        <v>154.545455</v>
      </c>
      <c r="I2013" s="9">
        <v>55.302233999999999</v>
      </c>
      <c r="J2013" s="9">
        <v>3</v>
      </c>
      <c r="K2013" s="9">
        <v>18</v>
      </c>
      <c r="L2013" s="9">
        <v>28</v>
      </c>
      <c r="M2013" s="9">
        <v>26.634354999999999</v>
      </c>
      <c r="N2013" s="9">
        <v>31.371051000000001</v>
      </c>
      <c r="O2013" s="9">
        <v>63.636364</v>
      </c>
      <c r="P2013" s="9">
        <v>154.545455</v>
      </c>
      <c r="Q2013" s="9">
        <v>31.853245000000001</v>
      </c>
      <c r="R2013" s="9">
        <v>55.302233999999999</v>
      </c>
      <c r="S2013" s="9" t="s">
        <v>1510</v>
      </c>
      <c r="T2013" s="9">
        <v>6088.1550859999998</v>
      </c>
      <c r="U2013" s="9">
        <v>606896.50781600003</v>
      </c>
      <c r="V2013" t="s">
        <v>935</v>
      </c>
    </row>
    <row r="2014" spans="1:22" x14ac:dyDescent="0.25">
      <c r="A2014" s="70" t="e">
        <f>VLOOKUP(B2014,'Lake Assessments'!$D$2:$E$52,2,0)</f>
        <v>#N/A</v>
      </c>
      <c r="B2014">
        <v>1007700</v>
      </c>
      <c r="C2014" t="s">
        <v>1870</v>
      </c>
      <c r="D2014" t="s">
        <v>878</v>
      </c>
      <c r="E2014" s="107">
        <v>37438</v>
      </c>
      <c r="F2014" s="9">
        <v>19</v>
      </c>
      <c r="G2014" s="9">
        <v>27.759304</v>
      </c>
      <c r="H2014" s="9">
        <v>72.727272999999997</v>
      </c>
      <c r="I2014" s="9">
        <v>37.422296000000003</v>
      </c>
      <c r="J2014" s="9">
        <v>2</v>
      </c>
      <c r="K2014" s="9">
        <v>19</v>
      </c>
      <c r="L2014" s="9">
        <v>23</v>
      </c>
      <c r="M2014" s="9">
        <v>27.315387999999999</v>
      </c>
      <c r="N2014" s="9">
        <v>27.759304</v>
      </c>
      <c r="O2014" s="9">
        <v>72.727272999999997</v>
      </c>
      <c r="P2014" s="9">
        <v>109.090909</v>
      </c>
      <c r="Q2014" s="9">
        <v>37.422296000000003</v>
      </c>
      <c r="R2014" s="9">
        <v>39.364226000000002</v>
      </c>
      <c r="S2014" s="9" t="s">
        <v>1510</v>
      </c>
      <c r="T2014" s="9">
        <v>7539.0014099999999</v>
      </c>
      <c r="U2014" s="9">
        <v>1745435.683888</v>
      </c>
      <c r="V2014" t="s">
        <v>935</v>
      </c>
    </row>
    <row r="2015" spans="1:22" x14ac:dyDescent="0.25">
      <c r="A2015" s="70" t="e">
        <f>VLOOKUP(B2015,'Lake Assessments'!$D$2:$E$52,2,0)</f>
        <v>#N/A</v>
      </c>
      <c r="B2015">
        <v>1004500</v>
      </c>
      <c r="C2015" t="s">
        <v>2195</v>
      </c>
      <c r="D2015" t="s">
        <v>878</v>
      </c>
      <c r="E2015" s="107">
        <v>35248</v>
      </c>
      <c r="F2015" s="9">
        <v>25</v>
      </c>
      <c r="G2015" s="9">
        <v>33</v>
      </c>
      <c r="H2015" s="9">
        <v>127.272727</v>
      </c>
      <c r="I2015" s="9">
        <v>68.367346999999995</v>
      </c>
      <c r="J2015" s="9">
        <v>1</v>
      </c>
      <c r="K2015" s="9">
        <v>25</v>
      </c>
      <c r="L2015" s="9">
        <v>25</v>
      </c>
      <c r="M2015" s="9">
        <v>33</v>
      </c>
      <c r="N2015" s="9">
        <v>33</v>
      </c>
      <c r="O2015" s="9">
        <v>127.272727</v>
      </c>
      <c r="P2015" s="9">
        <v>127.272727</v>
      </c>
      <c r="Q2015" s="9">
        <v>68.367346999999995</v>
      </c>
      <c r="R2015" s="9">
        <v>68.367346999999995</v>
      </c>
      <c r="S2015" s="9" t="s">
        <v>1510</v>
      </c>
      <c r="T2015" s="9">
        <v>5635.2163680000003</v>
      </c>
      <c r="U2015" s="9">
        <v>776199.54958200001</v>
      </c>
      <c r="V2015" t="s">
        <v>935</v>
      </c>
    </row>
    <row r="2016" spans="1:22" x14ac:dyDescent="0.25">
      <c r="A2016" s="70" t="e">
        <f>VLOOKUP(B2016,'Lake Assessments'!$D$2:$E$52,2,0)</f>
        <v>#N/A</v>
      </c>
      <c r="B2016">
        <v>1003200</v>
      </c>
      <c r="C2016" t="s">
        <v>1307</v>
      </c>
      <c r="D2016" t="s">
        <v>878</v>
      </c>
      <c r="E2016" s="107">
        <v>34863</v>
      </c>
      <c r="F2016" s="9">
        <v>15</v>
      </c>
      <c r="G2016" s="9">
        <v>26.336286999999999</v>
      </c>
      <c r="H2016" s="9">
        <v>36.363636</v>
      </c>
      <c r="I2016" s="9">
        <v>34.368810000000003</v>
      </c>
      <c r="J2016" s="9">
        <v>1</v>
      </c>
      <c r="K2016" s="9">
        <v>15</v>
      </c>
      <c r="L2016" s="9">
        <v>15</v>
      </c>
      <c r="M2016" s="9">
        <v>26.336286999999999</v>
      </c>
      <c r="N2016" s="9">
        <v>26.336286999999999</v>
      </c>
      <c r="O2016" s="9">
        <v>36.363636</v>
      </c>
      <c r="P2016" s="9">
        <v>36.363636</v>
      </c>
      <c r="Q2016" s="9">
        <v>34.368810000000003</v>
      </c>
      <c r="R2016" s="9">
        <v>34.368810000000003</v>
      </c>
      <c r="S2016" s="9" t="s">
        <v>1510</v>
      </c>
      <c r="T2016" s="9">
        <v>1027.073427</v>
      </c>
      <c r="U2016" s="9">
        <v>60307.285082000002</v>
      </c>
      <c r="V2016" t="s">
        <v>935</v>
      </c>
    </row>
    <row r="2017" spans="1:22" x14ac:dyDescent="0.25">
      <c r="A2017" s="70" t="e">
        <f>VLOOKUP(B2017,'Lake Assessments'!$D$2:$E$52,2,0)</f>
        <v>#N/A</v>
      </c>
      <c r="B2017">
        <v>1005800</v>
      </c>
      <c r="C2017" t="s">
        <v>2196</v>
      </c>
      <c r="D2017" t="s">
        <v>878</v>
      </c>
      <c r="E2017" s="107">
        <v>37417</v>
      </c>
      <c r="F2017" s="9">
        <v>24</v>
      </c>
      <c r="G2017" s="9">
        <v>31.230993999999999</v>
      </c>
      <c r="H2017" s="9">
        <v>118.18181800000001</v>
      </c>
      <c r="I2017" s="9">
        <v>54.608882000000001</v>
      </c>
      <c r="J2017" s="9">
        <v>2</v>
      </c>
      <c r="K2017" s="9">
        <v>20</v>
      </c>
      <c r="L2017" s="9">
        <v>24</v>
      </c>
      <c r="M2017" s="9">
        <v>26.609209</v>
      </c>
      <c r="N2017" s="9">
        <v>31.230993999999999</v>
      </c>
      <c r="O2017" s="9">
        <v>81.818181999999993</v>
      </c>
      <c r="P2017" s="9">
        <v>118.18181800000001</v>
      </c>
      <c r="Q2017" s="9">
        <v>35.761270000000003</v>
      </c>
      <c r="R2017" s="9">
        <v>54.608882000000001</v>
      </c>
      <c r="S2017" s="9" t="s">
        <v>1510</v>
      </c>
      <c r="T2017" s="9">
        <v>9195.8244500000001</v>
      </c>
      <c r="U2017" s="9">
        <v>969251.61702400004</v>
      </c>
      <c r="V2017" t="s">
        <v>935</v>
      </c>
    </row>
    <row r="2018" spans="1:22" x14ac:dyDescent="0.25">
      <c r="A2018" s="70" t="e">
        <f>VLOOKUP(B2018,'Lake Assessments'!$D$2:$E$52,2,0)</f>
        <v>#N/A</v>
      </c>
      <c r="B2018">
        <v>1007800</v>
      </c>
      <c r="C2018" t="s">
        <v>1136</v>
      </c>
      <c r="D2018" t="s">
        <v>878</v>
      </c>
      <c r="E2018" s="107">
        <v>35247</v>
      </c>
      <c r="F2018" s="9">
        <v>36</v>
      </c>
      <c r="G2018" s="9">
        <v>40.166666999999997</v>
      </c>
      <c r="H2018" s="9">
        <v>227.272727</v>
      </c>
      <c r="I2018" s="9">
        <v>104.931973</v>
      </c>
      <c r="J2018" s="9">
        <v>1</v>
      </c>
      <c r="K2018" s="9">
        <v>36</v>
      </c>
      <c r="L2018" s="9">
        <v>36</v>
      </c>
      <c r="M2018" s="9">
        <v>40.166666999999997</v>
      </c>
      <c r="N2018" s="9">
        <v>40.166666999999997</v>
      </c>
      <c r="O2018" s="9">
        <v>227.272727</v>
      </c>
      <c r="P2018" s="9">
        <v>227.272727</v>
      </c>
      <c r="Q2018" s="9">
        <v>104.931973</v>
      </c>
      <c r="R2018" s="9">
        <v>104.931973</v>
      </c>
      <c r="S2018" s="9" t="s">
        <v>1510</v>
      </c>
      <c r="T2018" s="9">
        <v>2548.9964920000002</v>
      </c>
      <c r="U2018" s="9">
        <v>275988.25424099999</v>
      </c>
      <c r="V2018" t="s">
        <v>935</v>
      </c>
    </row>
    <row r="2019" spans="1:22" x14ac:dyDescent="0.25">
      <c r="A2019" s="70" t="e">
        <f>VLOOKUP(B2019,'Lake Assessments'!$D$2:$E$52,2,0)</f>
        <v>#N/A</v>
      </c>
      <c r="B2019">
        <v>31055000</v>
      </c>
      <c r="C2019" t="s">
        <v>2197</v>
      </c>
      <c r="D2019" t="s">
        <v>878</v>
      </c>
      <c r="E2019" s="107">
        <v>37439</v>
      </c>
      <c r="F2019" s="9">
        <v>14</v>
      </c>
      <c r="G2019" s="9">
        <v>22.717206000000001</v>
      </c>
      <c r="H2019" s="9">
        <v>133.33333300000001</v>
      </c>
      <c r="I2019" s="9">
        <v>62.265754000000001</v>
      </c>
      <c r="J2019" s="9">
        <v>1</v>
      </c>
      <c r="K2019" s="9">
        <v>14</v>
      </c>
      <c r="L2019" s="9">
        <v>14</v>
      </c>
      <c r="M2019" s="9">
        <v>22.717206000000001</v>
      </c>
      <c r="N2019" s="9">
        <v>22.717206000000001</v>
      </c>
      <c r="O2019" s="9">
        <v>133.33333300000001</v>
      </c>
      <c r="P2019" s="9">
        <v>133.33333300000001</v>
      </c>
      <c r="Q2019" s="9">
        <v>62.265754000000001</v>
      </c>
      <c r="R2019" s="9">
        <v>62.265754000000001</v>
      </c>
      <c r="S2019" s="9" t="s">
        <v>1510</v>
      </c>
      <c r="T2019" s="9">
        <v>1601.864965</v>
      </c>
      <c r="U2019" s="9">
        <v>113934.490613</v>
      </c>
      <c r="V2019" t="s">
        <v>935</v>
      </c>
    </row>
    <row r="2020" spans="1:22" x14ac:dyDescent="0.25">
      <c r="A2020" s="70" t="e">
        <f>VLOOKUP(B2020,'Lake Assessments'!$D$2:$E$52,2,0)</f>
        <v>#N/A</v>
      </c>
      <c r="B2020">
        <v>1011100</v>
      </c>
      <c r="C2020" t="s">
        <v>2198</v>
      </c>
      <c r="D2020" t="s">
        <v>878</v>
      </c>
      <c r="E2020" s="107">
        <v>34947</v>
      </c>
      <c r="F2020" s="9">
        <v>24</v>
      </c>
      <c r="G2020" s="9">
        <v>30.210373000000001</v>
      </c>
      <c r="H2020" s="9">
        <v>300</v>
      </c>
      <c r="I2020" s="9">
        <v>115.788382</v>
      </c>
      <c r="J2020" s="9">
        <v>1</v>
      </c>
      <c r="K2020" s="9">
        <v>24</v>
      </c>
      <c r="L2020" s="9">
        <v>24</v>
      </c>
      <c r="M2020" s="9">
        <v>30.210373000000001</v>
      </c>
      <c r="N2020" s="9">
        <v>30.210373000000001</v>
      </c>
      <c r="O2020" s="9">
        <v>300</v>
      </c>
      <c r="P2020" s="9">
        <v>300</v>
      </c>
      <c r="Q2020" s="9">
        <v>115.788382</v>
      </c>
      <c r="R2020" s="9">
        <v>115.788382</v>
      </c>
      <c r="S2020" s="9" t="s">
        <v>1510</v>
      </c>
      <c r="T2020" s="9">
        <v>1994.2545239999999</v>
      </c>
      <c r="U2020" s="9">
        <v>238479.72228300001</v>
      </c>
      <c r="V2020" t="s">
        <v>935</v>
      </c>
    </row>
    <row r="2021" spans="1:22" x14ac:dyDescent="0.25">
      <c r="A2021" s="70" t="e">
        <f>VLOOKUP(B2021,'Lake Assessments'!$D$2:$E$52,2,0)</f>
        <v>#N/A</v>
      </c>
      <c r="B2021">
        <v>31056900</v>
      </c>
      <c r="C2021" t="s">
        <v>2199</v>
      </c>
      <c r="D2021" t="s">
        <v>878</v>
      </c>
      <c r="E2021" s="107">
        <v>36732</v>
      </c>
      <c r="F2021" s="9">
        <v>27</v>
      </c>
      <c r="G2021" s="9">
        <v>31.369364999999998</v>
      </c>
      <c r="H2021" s="9">
        <v>145.454545</v>
      </c>
      <c r="I2021" s="9">
        <v>60.047778999999998</v>
      </c>
      <c r="J2021" s="9">
        <v>1</v>
      </c>
      <c r="K2021" s="9">
        <v>27</v>
      </c>
      <c r="L2021" s="9">
        <v>27</v>
      </c>
      <c r="M2021" s="9">
        <v>31.369364999999998</v>
      </c>
      <c r="N2021" s="9">
        <v>31.369364999999998</v>
      </c>
      <c r="O2021" s="9">
        <v>145.454545</v>
      </c>
      <c r="P2021" s="9">
        <v>145.454545</v>
      </c>
      <c r="Q2021" s="9">
        <v>60.047778999999998</v>
      </c>
      <c r="R2021" s="9">
        <v>60.047778999999998</v>
      </c>
      <c r="S2021" s="9" t="s">
        <v>1510</v>
      </c>
      <c r="T2021" s="9">
        <v>2492.7454400000001</v>
      </c>
      <c r="U2021" s="9">
        <v>354523.60307399998</v>
      </c>
      <c r="V2021" t="s">
        <v>935</v>
      </c>
    </row>
    <row r="2022" spans="1:22" x14ac:dyDescent="0.25">
      <c r="A2022" s="70" t="e">
        <f>VLOOKUP(B2022,'Lake Assessments'!$D$2:$E$52,2,0)</f>
        <v>#N/A</v>
      </c>
      <c r="B2022">
        <v>1003500</v>
      </c>
      <c r="C2022" t="s">
        <v>120</v>
      </c>
      <c r="D2022" t="s">
        <v>878</v>
      </c>
      <c r="E2022" s="107">
        <v>35261</v>
      </c>
      <c r="F2022" s="9">
        <v>23</v>
      </c>
      <c r="G2022" s="9">
        <v>31.068648</v>
      </c>
      <c r="H2022" s="9">
        <v>283.33333299999998</v>
      </c>
      <c r="I2022" s="9">
        <v>121.91891200000001</v>
      </c>
      <c r="J2022" s="9">
        <v>1</v>
      </c>
      <c r="K2022" s="9">
        <v>23</v>
      </c>
      <c r="L2022" s="9">
        <v>23</v>
      </c>
      <c r="M2022" s="9">
        <v>31.068648</v>
      </c>
      <c r="N2022" s="9">
        <v>31.068648</v>
      </c>
      <c r="O2022" s="9">
        <v>283.33333299999998</v>
      </c>
      <c r="P2022" s="9">
        <v>283.33333299999998</v>
      </c>
      <c r="Q2022" s="9">
        <v>121.91891200000001</v>
      </c>
      <c r="R2022" s="9">
        <v>121.91891200000001</v>
      </c>
      <c r="S2022" s="9" t="s">
        <v>1510</v>
      </c>
      <c r="T2022" s="9">
        <v>1989.7600460000001</v>
      </c>
      <c r="U2022" s="9">
        <v>193857.45089199999</v>
      </c>
      <c r="V2022" t="s">
        <v>935</v>
      </c>
    </row>
    <row r="2023" spans="1:22" x14ac:dyDescent="0.25">
      <c r="A2023" s="70" t="e">
        <f>VLOOKUP(B2023,'Lake Assessments'!$D$2:$E$52,2,0)</f>
        <v>#N/A</v>
      </c>
      <c r="B2023">
        <v>1010800</v>
      </c>
      <c r="C2023" t="s">
        <v>2200</v>
      </c>
      <c r="D2023" t="s">
        <v>878</v>
      </c>
      <c r="E2023" s="107">
        <v>40760</v>
      </c>
      <c r="F2023" s="9">
        <v>11</v>
      </c>
      <c r="G2023" s="9">
        <v>21.407305000000001</v>
      </c>
      <c r="H2023" s="9">
        <v>57.142856999999999</v>
      </c>
      <c r="I2023" s="9">
        <v>28.959671</v>
      </c>
      <c r="J2023" s="9">
        <v>1</v>
      </c>
      <c r="K2023" s="9">
        <v>11</v>
      </c>
      <c r="L2023" s="9">
        <v>11</v>
      </c>
      <c r="M2023" s="9">
        <v>21.407305000000001</v>
      </c>
      <c r="N2023" s="9">
        <v>21.407305000000001</v>
      </c>
      <c r="O2023" s="9">
        <v>57.142856999999999</v>
      </c>
      <c r="P2023" s="9">
        <v>57.142856999999999</v>
      </c>
      <c r="Q2023" s="9">
        <v>28.959671</v>
      </c>
      <c r="R2023" s="9">
        <v>28.959671</v>
      </c>
      <c r="S2023" s="9" t="s">
        <v>1510</v>
      </c>
      <c r="T2023" s="9">
        <v>1312.885057</v>
      </c>
      <c r="U2023" s="9">
        <v>115950.097091</v>
      </c>
      <c r="V2023" t="s">
        <v>935</v>
      </c>
    </row>
    <row r="2024" spans="1:22" x14ac:dyDescent="0.25">
      <c r="A2024" s="70" t="e">
        <f>VLOOKUP(B2024,'Lake Assessments'!$D$2:$E$52,2,0)</f>
        <v>#N/A</v>
      </c>
      <c r="B2024">
        <v>1004600</v>
      </c>
      <c r="C2024" t="s">
        <v>2201</v>
      </c>
      <c r="D2024" t="s">
        <v>878</v>
      </c>
      <c r="E2024" s="107">
        <v>34954</v>
      </c>
      <c r="F2024" s="9">
        <v>24</v>
      </c>
      <c r="G2024" s="9">
        <v>30.414497999999998</v>
      </c>
      <c r="H2024" s="9">
        <v>118.18181800000001</v>
      </c>
      <c r="I2024" s="9">
        <v>55.176008000000003</v>
      </c>
      <c r="J2024" s="9">
        <v>2</v>
      </c>
      <c r="K2024" s="9">
        <v>24</v>
      </c>
      <c r="L2024" s="9">
        <v>31</v>
      </c>
      <c r="M2024" s="9">
        <v>30.414497999999998</v>
      </c>
      <c r="N2024" s="9">
        <v>36.280270999999999</v>
      </c>
      <c r="O2024" s="9">
        <v>118.18181800000001</v>
      </c>
      <c r="P2024" s="9">
        <v>181.81818200000001</v>
      </c>
      <c r="Q2024" s="9">
        <v>55.176008000000003</v>
      </c>
      <c r="R2024" s="9">
        <v>79.605301999999995</v>
      </c>
      <c r="S2024" s="9" t="s">
        <v>1510</v>
      </c>
      <c r="T2024" s="9">
        <v>4445.6023089999999</v>
      </c>
      <c r="U2024" s="9">
        <v>680802.069609</v>
      </c>
      <c r="V2024" t="s">
        <v>935</v>
      </c>
    </row>
    <row r="2025" spans="1:22" x14ac:dyDescent="0.25">
      <c r="A2025" s="70" t="e">
        <f>VLOOKUP(B2025,'Lake Assessments'!$D$2:$E$52,2,0)</f>
        <v>#N/A</v>
      </c>
      <c r="B2025">
        <v>1002200</v>
      </c>
      <c r="C2025" t="s">
        <v>1167</v>
      </c>
      <c r="D2025" t="s">
        <v>878</v>
      </c>
      <c r="E2025" s="107">
        <v>36027</v>
      </c>
      <c r="F2025" s="9">
        <v>36</v>
      </c>
      <c r="G2025" s="9">
        <v>43.833333000000003</v>
      </c>
      <c r="H2025" s="9">
        <v>227.272727</v>
      </c>
      <c r="I2025" s="9">
        <v>123.639456</v>
      </c>
      <c r="J2025" s="9">
        <v>1</v>
      </c>
      <c r="K2025" s="9">
        <v>36</v>
      </c>
      <c r="L2025" s="9">
        <v>36</v>
      </c>
      <c r="M2025" s="9">
        <v>43.833333000000003</v>
      </c>
      <c r="N2025" s="9">
        <v>43.833333000000003</v>
      </c>
      <c r="O2025" s="9">
        <v>227.272727</v>
      </c>
      <c r="P2025" s="9">
        <v>227.272727</v>
      </c>
      <c r="Q2025" s="9">
        <v>123.639456</v>
      </c>
      <c r="R2025" s="9">
        <v>123.639456</v>
      </c>
      <c r="S2025" s="9" t="s">
        <v>1510</v>
      </c>
      <c r="T2025" s="9">
        <v>7741.1460189999998</v>
      </c>
      <c r="U2025" s="9">
        <v>986102.66182200005</v>
      </c>
      <c r="V2025" t="s">
        <v>935</v>
      </c>
    </row>
    <row r="2026" spans="1:22" x14ac:dyDescent="0.25">
      <c r="A2026" s="70" t="e">
        <f>VLOOKUP(B2026,'Lake Assessments'!$D$2:$E$52,2,0)</f>
        <v>#N/A</v>
      </c>
      <c r="B2026">
        <v>1005900</v>
      </c>
      <c r="C2026" t="s">
        <v>1947</v>
      </c>
      <c r="D2026" t="s">
        <v>878</v>
      </c>
      <c r="E2026" s="107">
        <v>38152</v>
      </c>
      <c r="F2026" s="9">
        <v>24</v>
      </c>
      <c r="G2026" s="9">
        <v>32.047491000000001</v>
      </c>
      <c r="H2026" s="9">
        <v>118.18181800000001</v>
      </c>
      <c r="I2026" s="9">
        <v>58.650945</v>
      </c>
      <c r="J2026" s="9">
        <v>2</v>
      </c>
      <c r="K2026" s="9">
        <v>24</v>
      </c>
      <c r="L2026" s="9">
        <v>31</v>
      </c>
      <c r="M2026" s="9">
        <v>32.047491000000001</v>
      </c>
      <c r="N2026" s="9">
        <v>35.921059999999997</v>
      </c>
      <c r="O2026" s="9">
        <v>118.18181800000001</v>
      </c>
      <c r="P2026" s="9">
        <v>181.81818200000001</v>
      </c>
      <c r="Q2026" s="9">
        <v>58.650945</v>
      </c>
      <c r="R2026" s="9">
        <v>83.270715999999993</v>
      </c>
      <c r="S2026" s="9" t="s">
        <v>1510</v>
      </c>
      <c r="T2026" s="9">
        <v>3408.216187</v>
      </c>
      <c r="U2026" s="9">
        <v>521541.22781299998</v>
      </c>
      <c r="V2026" t="s">
        <v>935</v>
      </c>
    </row>
    <row r="2027" spans="1:22" x14ac:dyDescent="0.25">
      <c r="A2027" s="70" t="e">
        <f>VLOOKUP(B2027,'Lake Assessments'!$D$2:$E$52,2,0)</f>
        <v>#N/A</v>
      </c>
      <c r="B2027">
        <v>1008300</v>
      </c>
      <c r="C2027" t="s">
        <v>1996</v>
      </c>
      <c r="D2027" t="s">
        <v>878</v>
      </c>
      <c r="E2027" s="107">
        <v>36020</v>
      </c>
      <c r="F2027" s="9">
        <v>30</v>
      </c>
      <c r="G2027" s="9">
        <v>41.809488999999999</v>
      </c>
      <c r="H2027" s="9">
        <v>172.727273</v>
      </c>
      <c r="I2027" s="9">
        <v>113.313717</v>
      </c>
      <c r="J2027" s="9">
        <v>2</v>
      </c>
      <c r="K2027" s="9">
        <v>14</v>
      </c>
      <c r="L2027" s="9">
        <v>30</v>
      </c>
      <c r="M2027" s="9">
        <v>25.924340000000001</v>
      </c>
      <c r="N2027" s="9">
        <v>41.809488999999999</v>
      </c>
      <c r="O2027" s="9">
        <v>27.272727</v>
      </c>
      <c r="P2027" s="9">
        <v>172.727273</v>
      </c>
      <c r="Q2027" s="9">
        <v>28.338318999999998</v>
      </c>
      <c r="R2027" s="9">
        <v>113.313717</v>
      </c>
      <c r="S2027" s="9" t="s">
        <v>1510</v>
      </c>
      <c r="T2027" s="9">
        <v>3219.6929030000001</v>
      </c>
      <c r="U2027" s="9">
        <v>272109.26567200001</v>
      </c>
      <c r="V2027" t="s">
        <v>935</v>
      </c>
    </row>
    <row r="2028" spans="1:22" x14ac:dyDescent="0.25">
      <c r="A2028" s="70" t="e">
        <f>VLOOKUP(B2028,'Lake Assessments'!$D$2:$E$52,2,0)</f>
        <v>#N/A</v>
      </c>
      <c r="B2028">
        <v>1013400</v>
      </c>
      <c r="C2028" t="s">
        <v>2202</v>
      </c>
      <c r="D2028" t="s">
        <v>878</v>
      </c>
      <c r="E2028" s="107">
        <v>40416</v>
      </c>
      <c r="F2028" s="9">
        <v>11</v>
      </c>
      <c r="G2028" s="9">
        <v>21.407305000000001</v>
      </c>
      <c r="H2028" s="9">
        <v>57.142856999999999</v>
      </c>
      <c r="I2028" s="9">
        <v>28.959671</v>
      </c>
      <c r="J2028" s="9">
        <v>1</v>
      </c>
      <c r="K2028" s="9">
        <v>11</v>
      </c>
      <c r="L2028" s="9">
        <v>11</v>
      </c>
      <c r="M2028" s="9">
        <v>21.407305000000001</v>
      </c>
      <c r="N2028" s="9">
        <v>21.407305000000001</v>
      </c>
      <c r="O2028" s="9">
        <v>57.142856999999999</v>
      </c>
      <c r="P2028" s="9">
        <v>57.142856999999999</v>
      </c>
      <c r="Q2028" s="9">
        <v>28.959671</v>
      </c>
      <c r="R2028" s="9">
        <v>28.959671</v>
      </c>
      <c r="S2028" s="9" t="s">
        <v>1510</v>
      </c>
      <c r="T2028" s="9">
        <v>1859.1356000000001</v>
      </c>
      <c r="U2028" s="9">
        <v>237661.18755199999</v>
      </c>
      <c r="V2028" t="s">
        <v>935</v>
      </c>
    </row>
    <row r="2029" spans="1:22" x14ac:dyDescent="0.25">
      <c r="A2029" s="70" t="e">
        <f>VLOOKUP(B2029,'Lake Assessments'!$D$2:$E$52,2,0)</f>
        <v>#N/A</v>
      </c>
      <c r="B2029">
        <v>1002300</v>
      </c>
      <c r="C2029" t="s">
        <v>953</v>
      </c>
      <c r="D2029" t="s">
        <v>878</v>
      </c>
      <c r="E2029" s="107">
        <v>41078</v>
      </c>
      <c r="F2029" s="9">
        <v>24</v>
      </c>
      <c r="G2029" s="9">
        <v>31.026869999999999</v>
      </c>
      <c r="H2029" s="9">
        <v>118.18181800000001</v>
      </c>
      <c r="I2029" s="9">
        <v>53.598367000000003</v>
      </c>
      <c r="J2029" s="9">
        <v>3</v>
      </c>
      <c r="K2029" s="9">
        <v>17</v>
      </c>
      <c r="L2029" s="9">
        <v>27</v>
      </c>
      <c r="M2029" s="9">
        <v>28.134132999999999</v>
      </c>
      <c r="N2029" s="9">
        <v>33.486316000000002</v>
      </c>
      <c r="O2029" s="9">
        <v>54.545454999999997</v>
      </c>
      <c r="P2029" s="9">
        <v>145.454545</v>
      </c>
      <c r="Q2029" s="9">
        <v>43.541491999999998</v>
      </c>
      <c r="R2029" s="9">
        <v>65.773840000000007</v>
      </c>
      <c r="S2029" s="9" t="s">
        <v>1510</v>
      </c>
      <c r="T2029" s="9">
        <v>5927.0565260000003</v>
      </c>
      <c r="U2029" s="9">
        <v>2239953.7883029999</v>
      </c>
      <c r="V2029" t="s">
        <v>935</v>
      </c>
    </row>
    <row r="2030" spans="1:22" x14ac:dyDescent="0.25">
      <c r="A2030" s="70" t="e">
        <f>VLOOKUP(B2030,'Lake Assessments'!$D$2:$E$52,2,0)</f>
        <v>#N/A</v>
      </c>
      <c r="B2030">
        <v>31021400</v>
      </c>
      <c r="C2030" t="s">
        <v>1309</v>
      </c>
      <c r="D2030" t="s">
        <v>878</v>
      </c>
      <c r="E2030" s="107">
        <v>36719</v>
      </c>
      <c r="F2030" s="9">
        <v>30</v>
      </c>
      <c r="G2030" s="9">
        <v>35.967115</v>
      </c>
      <c r="H2030" s="9">
        <v>172.727273</v>
      </c>
      <c r="I2030" s="9">
        <v>83.505686999999995</v>
      </c>
      <c r="J2030" s="9">
        <v>1</v>
      </c>
      <c r="K2030" s="9">
        <v>30</v>
      </c>
      <c r="L2030" s="9">
        <v>30</v>
      </c>
      <c r="M2030" s="9">
        <v>35.967115</v>
      </c>
      <c r="N2030" s="9">
        <v>35.967115</v>
      </c>
      <c r="O2030" s="9">
        <v>172.727273</v>
      </c>
      <c r="P2030" s="9">
        <v>172.727273</v>
      </c>
      <c r="Q2030" s="9">
        <v>83.505686999999995</v>
      </c>
      <c r="R2030" s="9">
        <v>83.505686999999995</v>
      </c>
      <c r="S2030" s="9" t="s">
        <v>1510</v>
      </c>
      <c r="T2030" s="9">
        <v>3055.9899209999999</v>
      </c>
      <c r="U2030" s="9">
        <v>532536.18633099995</v>
      </c>
      <c r="V2030" t="s">
        <v>935</v>
      </c>
    </row>
    <row r="2031" spans="1:22" x14ac:dyDescent="0.25">
      <c r="A2031" s="70" t="e">
        <f>VLOOKUP(B2031,'Lake Assessments'!$D$2:$E$52,2,0)</f>
        <v>#N/A</v>
      </c>
      <c r="B2031">
        <v>1006100</v>
      </c>
      <c r="C2031" t="s">
        <v>2112</v>
      </c>
      <c r="D2031" t="s">
        <v>878</v>
      </c>
      <c r="E2031" s="107">
        <v>40753</v>
      </c>
      <c r="F2031" s="9">
        <v>13</v>
      </c>
      <c r="G2031" s="9">
        <v>21.078607000000002</v>
      </c>
      <c r="H2031" s="9">
        <v>85.714286000000001</v>
      </c>
      <c r="I2031" s="9">
        <v>26.979562999999999</v>
      </c>
      <c r="J2031" s="9">
        <v>2</v>
      </c>
      <c r="K2031" s="9">
        <v>13</v>
      </c>
      <c r="L2031" s="9">
        <v>22</v>
      </c>
      <c r="M2031" s="9">
        <v>21.078607000000002</v>
      </c>
      <c r="N2031" s="9">
        <v>25.797287000000001</v>
      </c>
      <c r="O2031" s="9">
        <v>85.714286000000001</v>
      </c>
      <c r="P2031" s="9">
        <v>266.66666700000002</v>
      </c>
      <c r="Q2031" s="9">
        <v>26.979562999999999</v>
      </c>
      <c r="R2031" s="9">
        <v>84.266333000000003</v>
      </c>
      <c r="S2031" s="9" t="s">
        <v>1510</v>
      </c>
      <c r="T2031" s="9">
        <v>18766.182374</v>
      </c>
      <c r="U2031" s="9">
        <v>2958929.3635</v>
      </c>
      <c r="V2031" t="s">
        <v>935</v>
      </c>
    </row>
    <row r="2032" spans="1:22" x14ac:dyDescent="0.25">
      <c r="A2032" s="70" t="e">
        <f>VLOOKUP(B2032,'Lake Assessments'!$D$2:$E$52,2,0)</f>
        <v>#N/A</v>
      </c>
      <c r="B2032">
        <v>1042700</v>
      </c>
      <c r="C2032" t="s">
        <v>2203</v>
      </c>
      <c r="D2032" t="s">
        <v>878</v>
      </c>
      <c r="E2032" s="107">
        <v>41442</v>
      </c>
      <c r="F2032" s="9">
        <v>16</v>
      </c>
      <c r="G2032" s="9">
        <v>27.75</v>
      </c>
      <c r="H2032" s="9">
        <v>128.57142899999999</v>
      </c>
      <c r="I2032" s="9">
        <v>67.168674999999993</v>
      </c>
      <c r="J2032" s="9">
        <v>1</v>
      </c>
      <c r="K2032" s="9">
        <v>16</v>
      </c>
      <c r="L2032" s="9">
        <v>16</v>
      </c>
      <c r="M2032" s="9">
        <v>27.75</v>
      </c>
      <c r="N2032" s="9">
        <v>27.75</v>
      </c>
      <c r="O2032" s="9">
        <v>128.57142899999999</v>
      </c>
      <c r="P2032" s="9">
        <v>128.57142899999999</v>
      </c>
      <c r="Q2032" s="9">
        <v>67.168674999999993</v>
      </c>
      <c r="R2032" s="9">
        <v>67.168674999999993</v>
      </c>
      <c r="S2032" s="9" t="s">
        <v>1510</v>
      </c>
      <c r="T2032" s="9">
        <v>536.07135200000005</v>
      </c>
      <c r="U2032" s="9">
        <v>15830.826870999999</v>
      </c>
      <c r="V2032" t="s">
        <v>935</v>
      </c>
    </row>
    <row r="2033" spans="1:22" x14ac:dyDescent="0.25">
      <c r="A2033" s="70" t="e">
        <f>VLOOKUP(B2033,'Lake Assessments'!$D$2:$E$52,2,0)</f>
        <v>#N/A</v>
      </c>
      <c r="B2033">
        <v>31057000</v>
      </c>
      <c r="C2033" t="s">
        <v>615</v>
      </c>
      <c r="D2033" t="s">
        <v>878</v>
      </c>
      <c r="E2033" s="107">
        <v>36732</v>
      </c>
      <c r="F2033" s="9">
        <v>30</v>
      </c>
      <c r="G2033" s="9">
        <v>33.776223999999999</v>
      </c>
      <c r="H2033" s="9">
        <v>172.727273</v>
      </c>
      <c r="I2033" s="9">
        <v>72.327674999999999</v>
      </c>
      <c r="J2033" s="9">
        <v>1</v>
      </c>
      <c r="K2033" s="9">
        <v>30</v>
      </c>
      <c r="L2033" s="9">
        <v>30</v>
      </c>
      <c r="M2033" s="9">
        <v>33.776223999999999</v>
      </c>
      <c r="N2033" s="9">
        <v>33.776223999999999</v>
      </c>
      <c r="O2033" s="9">
        <v>172.727273</v>
      </c>
      <c r="P2033" s="9">
        <v>172.727273</v>
      </c>
      <c r="Q2033" s="9">
        <v>72.327674999999999</v>
      </c>
      <c r="R2033" s="9">
        <v>72.327674999999999</v>
      </c>
      <c r="S2033" s="9" t="s">
        <v>1510</v>
      </c>
      <c r="T2033" s="9">
        <v>5797.1279350000004</v>
      </c>
      <c r="U2033" s="9">
        <v>544255.53507700004</v>
      </c>
      <c r="V2033" t="s">
        <v>935</v>
      </c>
    </row>
    <row r="2034" spans="1:22" x14ac:dyDescent="0.25">
      <c r="A2034" s="70" t="e">
        <f>VLOOKUP(B2034,'Lake Assessments'!$D$2:$E$52,2,0)</f>
        <v>#N/A</v>
      </c>
      <c r="B2034">
        <v>31008200</v>
      </c>
      <c r="C2034" t="s">
        <v>1140</v>
      </c>
      <c r="D2034" t="s">
        <v>878</v>
      </c>
      <c r="E2034" s="107">
        <v>37467</v>
      </c>
      <c r="F2034" s="9">
        <v>29</v>
      </c>
      <c r="G2034" s="9">
        <v>36.210591000000001</v>
      </c>
      <c r="H2034" s="9">
        <v>163.63636399999999</v>
      </c>
      <c r="I2034" s="9">
        <v>84.747912999999997</v>
      </c>
      <c r="J2034" s="9">
        <v>2</v>
      </c>
      <c r="K2034" s="9">
        <v>27</v>
      </c>
      <c r="L2034" s="9">
        <v>29</v>
      </c>
      <c r="M2034" s="9">
        <v>35.025916000000002</v>
      </c>
      <c r="N2034" s="9">
        <v>36.210591000000001</v>
      </c>
      <c r="O2034" s="9">
        <v>145.454545</v>
      </c>
      <c r="P2034" s="9">
        <v>163.63636399999999</v>
      </c>
      <c r="Q2034" s="9">
        <v>73.395624999999995</v>
      </c>
      <c r="R2034" s="9">
        <v>84.747912999999997</v>
      </c>
      <c r="S2034" s="9" t="s">
        <v>1510</v>
      </c>
      <c r="T2034" s="9">
        <v>3811.971137</v>
      </c>
      <c r="U2034" s="9">
        <v>457829.10231699998</v>
      </c>
      <c r="V2034" t="s">
        <v>935</v>
      </c>
    </row>
    <row r="2035" spans="1:22" x14ac:dyDescent="0.25">
      <c r="A2035" s="70" t="e">
        <f>VLOOKUP(B2035,'Lake Assessments'!$D$2:$E$52,2,0)</f>
        <v>#N/A</v>
      </c>
      <c r="B2035">
        <v>1003800</v>
      </c>
      <c r="C2035" t="s">
        <v>2204</v>
      </c>
      <c r="D2035" t="s">
        <v>878</v>
      </c>
      <c r="E2035" s="107">
        <v>41869</v>
      </c>
      <c r="F2035" s="9">
        <v>11</v>
      </c>
      <c r="G2035" s="9">
        <v>23.216373999999998</v>
      </c>
      <c r="H2035" s="9">
        <v>0</v>
      </c>
      <c r="I2035" s="9">
        <v>14.932542</v>
      </c>
      <c r="J2035" s="9">
        <v>2</v>
      </c>
      <c r="K2035" s="9">
        <v>11</v>
      </c>
      <c r="L2035" s="9">
        <v>24</v>
      </c>
      <c r="M2035" s="9">
        <v>23.216373999999998</v>
      </c>
      <c r="N2035" s="9">
        <v>34.905228999999999</v>
      </c>
      <c r="O2035" s="9">
        <v>0</v>
      </c>
      <c r="P2035" s="9">
        <v>118.18181800000001</v>
      </c>
      <c r="Q2035" s="9">
        <v>14.932542</v>
      </c>
      <c r="R2035" s="9">
        <v>78.087902</v>
      </c>
      <c r="S2035" s="9" t="s">
        <v>1510</v>
      </c>
      <c r="T2035" s="9">
        <v>6705.8491830000003</v>
      </c>
      <c r="U2035" s="9">
        <v>540887.79300599999</v>
      </c>
      <c r="V2035" t="s">
        <v>935</v>
      </c>
    </row>
    <row r="2036" spans="1:22" x14ac:dyDescent="0.25">
      <c r="A2036" s="70" t="e">
        <f>VLOOKUP(B2036,'Lake Assessments'!$D$2:$E$52,2,0)</f>
        <v>#N/A</v>
      </c>
      <c r="B2036">
        <v>1002400</v>
      </c>
      <c r="C2036" t="s">
        <v>987</v>
      </c>
      <c r="D2036" t="s">
        <v>878</v>
      </c>
      <c r="E2036" s="107">
        <v>35322</v>
      </c>
      <c r="F2036" s="9">
        <v>6</v>
      </c>
      <c r="G2036" s="9">
        <v>19.595918000000001</v>
      </c>
      <c r="H2036" s="9">
        <v>-45.454545000000003</v>
      </c>
      <c r="I2036" s="9">
        <v>-2.0826999999999998E-2</v>
      </c>
      <c r="J2036" s="9">
        <v>1</v>
      </c>
      <c r="K2036" s="9">
        <v>6</v>
      </c>
      <c r="L2036" s="9">
        <v>6</v>
      </c>
      <c r="M2036" s="9">
        <v>19.595918000000001</v>
      </c>
      <c r="N2036" s="9">
        <v>19.595918000000001</v>
      </c>
      <c r="O2036" s="9">
        <v>-45.454545000000003</v>
      </c>
      <c r="P2036" s="9">
        <v>-45.454545000000003</v>
      </c>
      <c r="Q2036" s="9">
        <v>-2.0826999999999998E-2</v>
      </c>
      <c r="R2036" s="9">
        <v>-2.0826999999999998E-2</v>
      </c>
      <c r="S2036" s="9" t="s">
        <v>1510</v>
      </c>
      <c r="T2036" s="9">
        <v>1842.2859330000001</v>
      </c>
      <c r="U2036" s="9">
        <v>138362.61358999999</v>
      </c>
      <c r="V2036" t="s">
        <v>932</v>
      </c>
    </row>
    <row r="2037" spans="1:22" x14ac:dyDescent="0.25">
      <c r="A2037" s="70" t="e">
        <f>VLOOKUP(B2037,'Lake Assessments'!$D$2:$E$52,2,0)</f>
        <v>#N/A</v>
      </c>
      <c r="B2037">
        <v>1011000</v>
      </c>
      <c r="C2037" t="s">
        <v>2205</v>
      </c>
      <c r="D2037" t="s">
        <v>878</v>
      </c>
      <c r="E2037" s="107">
        <v>34947</v>
      </c>
      <c r="F2037" s="9">
        <v>19</v>
      </c>
      <c r="G2037" s="9">
        <v>25.694562000000001</v>
      </c>
      <c r="H2037" s="9">
        <v>216.66666699999999</v>
      </c>
      <c r="I2037" s="9">
        <v>83.532587000000007</v>
      </c>
      <c r="J2037" s="9">
        <v>1</v>
      </c>
      <c r="K2037" s="9">
        <v>19</v>
      </c>
      <c r="L2037" s="9">
        <v>19</v>
      </c>
      <c r="M2037" s="9">
        <v>25.694562000000001</v>
      </c>
      <c r="N2037" s="9">
        <v>25.694562000000001</v>
      </c>
      <c r="O2037" s="9">
        <v>216.66666699999999</v>
      </c>
      <c r="P2037" s="9">
        <v>216.66666699999999</v>
      </c>
      <c r="Q2037" s="9">
        <v>83.532587000000007</v>
      </c>
      <c r="R2037" s="9">
        <v>83.532587000000007</v>
      </c>
      <c r="S2037" s="9" t="s">
        <v>1510</v>
      </c>
      <c r="T2037" s="9">
        <v>1162.2112500000001</v>
      </c>
      <c r="U2037" s="9">
        <v>79554.245181000006</v>
      </c>
      <c r="V2037" t="s">
        <v>935</v>
      </c>
    </row>
    <row r="2038" spans="1:22" x14ac:dyDescent="0.25">
      <c r="A2038" s="70" t="e">
        <f>VLOOKUP(B2038,'Lake Assessments'!$D$2:$E$52,2,0)</f>
        <v>#N/A</v>
      </c>
      <c r="B2038">
        <v>1028700</v>
      </c>
      <c r="C2038" t="s">
        <v>2206</v>
      </c>
      <c r="D2038" t="s">
        <v>878</v>
      </c>
      <c r="E2038" s="107">
        <v>40361</v>
      </c>
      <c r="F2038" s="9">
        <v>17</v>
      </c>
      <c r="G2038" s="9">
        <v>27.406525999999999</v>
      </c>
      <c r="H2038" s="9">
        <v>142.85714300000001</v>
      </c>
      <c r="I2038" s="9">
        <v>65.099552000000003</v>
      </c>
      <c r="J2038" s="9">
        <v>1</v>
      </c>
      <c r="K2038" s="9">
        <v>17</v>
      </c>
      <c r="L2038" s="9">
        <v>17</v>
      </c>
      <c r="M2038" s="9">
        <v>27.406525999999999</v>
      </c>
      <c r="N2038" s="9">
        <v>27.406525999999999</v>
      </c>
      <c r="O2038" s="9">
        <v>142.85714300000001</v>
      </c>
      <c r="P2038" s="9">
        <v>142.85714300000001</v>
      </c>
      <c r="Q2038" s="9">
        <v>65.099552000000003</v>
      </c>
      <c r="R2038" s="9">
        <v>65.099552000000003</v>
      </c>
      <c r="S2038" s="9" t="s">
        <v>1510</v>
      </c>
      <c r="T2038" s="9">
        <v>1935.5798709999999</v>
      </c>
      <c r="U2038" s="9">
        <v>202201.25407699999</v>
      </c>
      <c r="V2038" t="s">
        <v>935</v>
      </c>
    </row>
    <row r="2039" spans="1:22" x14ac:dyDescent="0.25">
      <c r="A2039" s="70" t="e">
        <f>VLOOKUP(B2039,'Lake Assessments'!$D$2:$E$52,2,0)</f>
        <v>#N/A</v>
      </c>
      <c r="B2039">
        <v>31035300</v>
      </c>
      <c r="C2039" t="s">
        <v>2207</v>
      </c>
      <c r="D2039" t="s">
        <v>878</v>
      </c>
      <c r="E2039" s="107">
        <v>39657</v>
      </c>
      <c r="F2039" s="9">
        <v>30</v>
      </c>
      <c r="G2039" s="9">
        <v>32.133057000000001</v>
      </c>
      <c r="H2039" s="9">
        <v>172.727273</v>
      </c>
      <c r="I2039" s="9">
        <v>59.074537999999997</v>
      </c>
      <c r="J2039" s="9">
        <v>2</v>
      </c>
      <c r="K2039" s="9">
        <v>30</v>
      </c>
      <c r="L2039" s="9">
        <v>35</v>
      </c>
      <c r="M2039" s="9">
        <v>32.133057000000001</v>
      </c>
      <c r="N2039" s="9">
        <v>34.144232000000002</v>
      </c>
      <c r="O2039" s="9">
        <v>172.727273</v>
      </c>
      <c r="P2039" s="9">
        <v>218.18181799999999</v>
      </c>
      <c r="Q2039" s="9">
        <v>59.074537999999997</v>
      </c>
      <c r="R2039" s="9">
        <v>74.205264999999997</v>
      </c>
      <c r="S2039" s="9" t="s">
        <v>1510</v>
      </c>
      <c r="T2039" s="9">
        <v>11853.008102</v>
      </c>
      <c r="U2039" s="9">
        <v>5518763.3776439996</v>
      </c>
      <c r="V2039" t="s">
        <v>935</v>
      </c>
    </row>
    <row r="2040" spans="1:22" x14ac:dyDescent="0.25">
      <c r="A2040" s="70" t="e">
        <f>VLOOKUP(B2040,'Lake Assessments'!$D$2:$E$52,2,0)</f>
        <v>#N/A</v>
      </c>
      <c r="B2040">
        <v>31037200</v>
      </c>
      <c r="C2040" t="s">
        <v>2208</v>
      </c>
      <c r="D2040" t="s">
        <v>878</v>
      </c>
      <c r="E2040" s="107">
        <v>38192</v>
      </c>
      <c r="F2040" s="9">
        <v>18</v>
      </c>
      <c r="G2040" s="9">
        <v>27.341462</v>
      </c>
      <c r="H2040" s="9">
        <v>63.636364</v>
      </c>
      <c r="I2040" s="9">
        <v>35.353772999999997</v>
      </c>
      <c r="J2040" s="9">
        <v>2</v>
      </c>
      <c r="K2040" s="9">
        <v>17</v>
      </c>
      <c r="L2040" s="9">
        <v>18</v>
      </c>
      <c r="M2040" s="9">
        <v>25.708776</v>
      </c>
      <c r="N2040" s="9">
        <v>27.341462</v>
      </c>
      <c r="O2040" s="9">
        <v>54.545454999999997</v>
      </c>
      <c r="P2040" s="9">
        <v>63.636364</v>
      </c>
      <c r="Q2040" s="9">
        <v>31.167225999999999</v>
      </c>
      <c r="R2040" s="9">
        <v>35.353772999999997</v>
      </c>
      <c r="S2040" s="9" t="s">
        <v>1510</v>
      </c>
      <c r="T2040" s="9">
        <v>1690.7761909999999</v>
      </c>
      <c r="U2040" s="9">
        <v>157692.48077299999</v>
      </c>
      <c r="V2040" t="s">
        <v>935</v>
      </c>
    </row>
    <row r="2041" spans="1:22" x14ac:dyDescent="0.25">
      <c r="A2041" s="70" t="e">
        <f>VLOOKUP(B2041,'Lake Assessments'!$D$2:$E$52,2,0)</f>
        <v>#N/A</v>
      </c>
      <c r="B2041">
        <v>31036100</v>
      </c>
      <c r="C2041" t="s">
        <v>2209</v>
      </c>
      <c r="D2041" t="s">
        <v>878</v>
      </c>
      <c r="E2041" s="107">
        <v>36703</v>
      </c>
      <c r="F2041" s="9">
        <v>22</v>
      </c>
      <c r="G2041" s="9">
        <v>30.487701999999999</v>
      </c>
      <c r="H2041" s="9">
        <v>100</v>
      </c>
      <c r="I2041" s="9">
        <v>55.549501999999997</v>
      </c>
      <c r="J2041" s="9">
        <v>1</v>
      </c>
      <c r="K2041" s="9">
        <v>22</v>
      </c>
      <c r="L2041" s="9">
        <v>22</v>
      </c>
      <c r="M2041" s="9">
        <v>30.487701999999999</v>
      </c>
      <c r="N2041" s="9">
        <v>30.487701999999999</v>
      </c>
      <c r="O2041" s="9">
        <v>100</v>
      </c>
      <c r="P2041" s="9">
        <v>100</v>
      </c>
      <c r="Q2041" s="9">
        <v>55.549501999999997</v>
      </c>
      <c r="R2041" s="9">
        <v>55.549501999999997</v>
      </c>
      <c r="S2041" s="9" t="s">
        <v>1510</v>
      </c>
      <c r="T2041" s="9">
        <v>3812.5757250000001</v>
      </c>
      <c r="U2041" s="9">
        <v>507198.798121</v>
      </c>
      <c r="V2041" t="s">
        <v>935</v>
      </c>
    </row>
    <row r="2042" spans="1:22" x14ac:dyDescent="0.25">
      <c r="A2042" s="70" t="e">
        <f>VLOOKUP(B2042,'Lake Assessments'!$D$2:$E$52,2,0)</f>
        <v>#N/A</v>
      </c>
      <c r="B2042">
        <v>31055500</v>
      </c>
      <c r="C2042" t="s">
        <v>2210</v>
      </c>
      <c r="D2042" t="s">
        <v>878</v>
      </c>
      <c r="E2042" s="107">
        <v>34583</v>
      </c>
      <c r="F2042" s="9">
        <v>23</v>
      </c>
      <c r="G2042" s="9">
        <v>27.940930999999999</v>
      </c>
      <c r="H2042" s="9">
        <v>109.090909</v>
      </c>
      <c r="I2042" s="9">
        <v>38.321443000000002</v>
      </c>
      <c r="J2042" s="9">
        <v>1</v>
      </c>
      <c r="K2042" s="9">
        <v>23</v>
      </c>
      <c r="L2042" s="9">
        <v>23</v>
      </c>
      <c r="M2042" s="9">
        <v>27.940930999999999</v>
      </c>
      <c r="N2042" s="9">
        <v>27.940930999999999</v>
      </c>
      <c r="O2042" s="9">
        <v>109.090909</v>
      </c>
      <c r="P2042" s="9">
        <v>109.090909</v>
      </c>
      <c r="Q2042" s="9">
        <v>38.321443000000002</v>
      </c>
      <c r="R2042" s="9">
        <v>38.321443000000002</v>
      </c>
      <c r="S2042" s="9" t="s">
        <v>1510</v>
      </c>
      <c r="T2042" s="9">
        <v>3735.7176089999998</v>
      </c>
      <c r="U2042" s="9">
        <v>334750.15341700002</v>
      </c>
      <c r="V2042" t="s">
        <v>935</v>
      </c>
    </row>
    <row r="2043" spans="1:22" x14ac:dyDescent="0.25">
      <c r="A2043" s="70" t="e">
        <f>VLOOKUP(B2043,'Lake Assessments'!$D$2:$E$52,2,0)</f>
        <v>#N/A</v>
      </c>
      <c r="B2043">
        <v>31053300</v>
      </c>
      <c r="C2043" t="s">
        <v>2211</v>
      </c>
      <c r="D2043" t="s">
        <v>934</v>
      </c>
      <c r="E2043" s="107">
        <v>41127</v>
      </c>
      <c r="F2043" s="9">
        <v>29</v>
      </c>
      <c r="G2043" s="9">
        <v>33.239466</v>
      </c>
      <c r="H2043" s="9">
        <v>163.63636399999999</v>
      </c>
      <c r="I2043" s="9">
        <v>64.551810000000003</v>
      </c>
      <c r="J2043" s="9">
        <v>1</v>
      </c>
      <c r="K2043" s="9">
        <v>29</v>
      </c>
      <c r="L2043" s="9">
        <v>29</v>
      </c>
      <c r="M2043" s="9">
        <v>33.239466</v>
      </c>
      <c r="N2043" s="9">
        <v>33.239466</v>
      </c>
      <c r="O2043" s="9">
        <v>163.63636399999999</v>
      </c>
      <c r="P2043" s="9">
        <v>163.63636399999999</v>
      </c>
      <c r="Q2043" s="9">
        <v>64.551810000000003</v>
      </c>
      <c r="R2043" s="9">
        <v>64.551810000000003</v>
      </c>
      <c r="S2043" s="9" t="s">
        <v>1510</v>
      </c>
      <c r="T2043" s="9">
        <v>19837.802258</v>
      </c>
      <c r="U2043" s="9">
        <v>1984569.3706730001</v>
      </c>
      <c r="V2043" t="s">
        <v>935</v>
      </c>
    </row>
    <row r="2044" spans="1:22" x14ac:dyDescent="0.25">
      <c r="A2044" s="70" t="e">
        <f>VLOOKUP(B2044,'Lake Assessments'!$D$2:$E$52,2,0)</f>
        <v>#N/A</v>
      </c>
      <c r="B2044">
        <v>31034100</v>
      </c>
      <c r="C2044" t="s">
        <v>2212</v>
      </c>
      <c r="D2044" t="s">
        <v>878</v>
      </c>
      <c r="E2044" s="107">
        <v>36696</v>
      </c>
      <c r="F2044" s="9">
        <v>25</v>
      </c>
      <c r="G2044" s="9">
        <v>26.6</v>
      </c>
      <c r="H2044" s="9">
        <v>127.272727</v>
      </c>
      <c r="I2044" s="9">
        <v>35.714286000000001</v>
      </c>
      <c r="J2044" s="9">
        <v>1</v>
      </c>
      <c r="K2044" s="9">
        <v>25</v>
      </c>
      <c r="L2044" s="9">
        <v>25</v>
      </c>
      <c r="M2044" s="9">
        <v>26.6</v>
      </c>
      <c r="N2044" s="9">
        <v>26.6</v>
      </c>
      <c r="O2044" s="9">
        <v>127.272727</v>
      </c>
      <c r="P2044" s="9">
        <v>127.272727</v>
      </c>
      <c r="Q2044" s="9">
        <v>35.714286000000001</v>
      </c>
      <c r="R2044" s="9">
        <v>35.714286000000001</v>
      </c>
      <c r="S2044" s="9" t="s">
        <v>1510</v>
      </c>
      <c r="T2044" s="9">
        <v>4321.7082049999999</v>
      </c>
      <c r="U2044" s="9">
        <v>987056.11515500001</v>
      </c>
      <c r="V2044" t="s">
        <v>935</v>
      </c>
    </row>
    <row r="2045" spans="1:22" x14ac:dyDescent="0.25">
      <c r="A2045" s="70" t="e">
        <f>VLOOKUP(B2045,'Lake Assessments'!$D$2:$E$52,2,0)</f>
        <v>#N/A</v>
      </c>
      <c r="B2045">
        <v>31071700</v>
      </c>
      <c r="C2045" t="s">
        <v>411</v>
      </c>
      <c r="D2045" t="s">
        <v>878</v>
      </c>
      <c r="E2045" s="107">
        <v>36733</v>
      </c>
      <c r="F2045" s="9">
        <v>31</v>
      </c>
      <c r="G2045" s="9">
        <v>34.304613000000003</v>
      </c>
      <c r="H2045" s="9">
        <v>181.81818200000001</v>
      </c>
      <c r="I2045" s="9">
        <v>75.023533999999998</v>
      </c>
      <c r="J2045" s="9">
        <v>1</v>
      </c>
      <c r="K2045" s="9">
        <v>31</v>
      </c>
      <c r="L2045" s="9">
        <v>31</v>
      </c>
      <c r="M2045" s="9">
        <v>34.304613000000003</v>
      </c>
      <c r="N2045" s="9">
        <v>34.304613000000003</v>
      </c>
      <c r="O2045" s="9">
        <v>181.81818200000001</v>
      </c>
      <c r="P2045" s="9">
        <v>181.81818200000001</v>
      </c>
      <c r="Q2045" s="9">
        <v>75.023533999999998</v>
      </c>
      <c r="R2045" s="9">
        <v>75.023533999999998</v>
      </c>
      <c r="S2045" s="9" t="s">
        <v>1510</v>
      </c>
      <c r="T2045" s="9">
        <v>20078.867464999999</v>
      </c>
      <c r="U2045" s="9">
        <v>3493979.7201359998</v>
      </c>
      <c r="V2045" t="s">
        <v>935</v>
      </c>
    </row>
    <row r="2046" spans="1:22" x14ac:dyDescent="0.25">
      <c r="A2046" s="70" t="e">
        <f>VLOOKUP(B2046,'Lake Assessments'!$D$2:$E$52,2,0)</f>
        <v>#N/A</v>
      </c>
      <c r="B2046">
        <v>1004200</v>
      </c>
      <c r="C2046" t="s">
        <v>2213</v>
      </c>
      <c r="D2046" t="s">
        <v>878</v>
      </c>
      <c r="E2046" s="107">
        <v>36021</v>
      </c>
      <c r="F2046" s="9">
        <v>35</v>
      </c>
      <c r="G2046" s="9">
        <v>41.074497000000001</v>
      </c>
      <c r="H2046" s="9">
        <v>218.18181799999999</v>
      </c>
      <c r="I2046" s="9">
        <v>109.563759</v>
      </c>
      <c r="J2046" s="9">
        <v>1</v>
      </c>
      <c r="K2046" s="9">
        <v>35</v>
      </c>
      <c r="L2046" s="9">
        <v>35</v>
      </c>
      <c r="M2046" s="9">
        <v>41.074497000000001</v>
      </c>
      <c r="N2046" s="9">
        <v>41.074497000000001</v>
      </c>
      <c r="O2046" s="9">
        <v>218.18181799999999</v>
      </c>
      <c r="P2046" s="9">
        <v>218.18181799999999</v>
      </c>
      <c r="Q2046" s="9">
        <v>109.563759</v>
      </c>
      <c r="R2046" s="9">
        <v>109.563759</v>
      </c>
      <c r="S2046" s="9" t="s">
        <v>1510</v>
      </c>
      <c r="T2046" s="9">
        <v>5137.2303510000002</v>
      </c>
      <c r="U2046" s="9">
        <v>546243.66648799996</v>
      </c>
      <c r="V2046" t="s">
        <v>935</v>
      </c>
    </row>
    <row r="2047" spans="1:22" x14ac:dyDescent="0.25">
      <c r="A2047" s="70" t="e">
        <f>VLOOKUP(B2047,'Lake Assessments'!$D$2:$E$52,2,0)</f>
        <v>#N/A</v>
      </c>
      <c r="B2047">
        <v>1004000</v>
      </c>
      <c r="C2047" t="s">
        <v>1989</v>
      </c>
      <c r="D2047" t="s">
        <v>878</v>
      </c>
      <c r="E2047" s="107">
        <v>35263</v>
      </c>
      <c r="F2047" s="9">
        <v>25</v>
      </c>
      <c r="G2047" s="9">
        <v>31</v>
      </c>
      <c r="H2047" s="9">
        <v>127.272727</v>
      </c>
      <c r="I2047" s="9">
        <v>58.163265000000003</v>
      </c>
      <c r="J2047" s="9">
        <v>2</v>
      </c>
      <c r="K2047" s="9">
        <v>25</v>
      </c>
      <c r="L2047" s="9">
        <v>32</v>
      </c>
      <c r="M2047" s="9">
        <v>31</v>
      </c>
      <c r="N2047" s="9">
        <v>35.532116000000002</v>
      </c>
      <c r="O2047" s="9">
        <v>127.272727</v>
      </c>
      <c r="P2047" s="9">
        <v>190.90909099999999</v>
      </c>
      <c r="Q2047" s="9">
        <v>58.163265000000003</v>
      </c>
      <c r="R2047" s="9">
        <v>75.901562999999996</v>
      </c>
      <c r="S2047" s="9" t="s">
        <v>1510</v>
      </c>
      <c r="T2047" s="9">
        <v>21879.041795000001</v>
      </c>
      <c r="U2047" s="9">
        <v>2666137.1679230002</v>
      </c>
      <c r="V2047" t="s">
        <v>935</v>
      </c>
    </row>
    <row r="2048" spans="1:22" x14ac:dyDescent="0.25">
      <c r="A2048" s="70" t="e">
        <f>VLOOKUP(B2048,'Lake Assessments'!$D$2:$E$52,2,0)</f>
        <v>#N/A</v>
      </c>
      <c r="B2048">
        <v>1009900</v>
      </c>
      <c r="C2048" t="s">
        <v>2214</v>
      </c>
      <c r="D2048" t="s">
        <v>878</v>
      </c>
      <c r="E2048" s="107">
        <v>42185</v>
      </c>
      <c r="F2048" s="9">
        <v>46</v>
      </c>
      <c r="G2048" s="9">
        <v>42.315840999999999</v>
      </c>
      <c r="H2048" s="9">
        <v>318.18181800000002</v>
      </c>
      <c r="I2048" s="9">
        <v>109.484363</v>
      </c>
      <c r="J2048" s="9">
        <v>3</v>
      </c>
      <c r="K2048" s="9">
        <v>25</v>
      </c>
      <c r="L2048" s="9">
        <v>46</v>
      </c>
      <c r="M2048" s="9">
        <v>31.6</v>
      </c>
      <c r="N2048" s="9">
        <v>42.315840999999999</v>
      </c>
      <c r="O2048" s="9">
        <v>127.272727</v>
      </c>
      <c r="P2048" s="9">
        <v>318.18181800000002</v>
      </c>
      <c r="Q2048" s="9">
        <v>56.435644000000003</v>
      </c>
      <c r="R2048" s="9">
        <v>109.484363</v>
      </c>
      <c r="S2048" s="9" t="s">
        <v>1510</v>
      </c>
      <c r="T2048" s="9">
        <v>13807.832467</v>
      </c>
      <c r="U2048" s="9">
        <v>2903409.8098510001</v>
      </c>
      <c r="V2048" t="s">
        <v>935</v>
      </c>
    </row>
    <row r="2049" spans="1:22" x14ac:dyDescent="0.25">
      <c r="A2049" s="70" t="e">
        <f>VLOOKUP(B2049,'Lake Assessments'!$D$2:$E$52,2,0)</f>
        <v>#N/A</v>
      </c>
      <c r="B2049">
        <v>31020900</v>
      </c>
      <c r="C2049" t="s">
        <v>953</v>
      </c>
      <c r="D2049" t="s">
        <v>878</v>
      </c>
      <c r="E2049" s="107">
        <v>36719</v>
      </c>
      <c r="F2049" s="9">
        <v>14</v>
      </c>
      <c r="G2049" s="9">
        <v>26.726123999999999</v>
      </c>
      <c r="H2049" s="9">
        <v>27.272727</v>
      </c>
      <c r="I2049" s="9">
        <v>36.357776000000001</v>
      </c>
      <c r="J2049" s="9">
        <v>1</v>
      </c>
      <c r="K2049" s="9">
        <v>14</v>
      </c>
      <c r="L2049" s="9">
        <v>14</v>
      </c>
      <c r="M2049" s="9">
        <v>26.726123999999999</v>
      </c>
      <c r="N2049" s="9">
        <v>26.726123999999999</v>
      </c>
      <c r="O2049" s="9">
        <v>27.272727</v>
      </c>
      <c r="P2049" s="9">
        <v>27.272727</v>
      </c>
      <c r="Q2049" s="9">
        <v>36.357776000000001</v>
      </c>
      <c r="R2049" s="9">
        <v>36.357776000000001</v>
      </c>
      <c r="S2049" s="9" t="s">
        <v>1510</v>
      </c>
      <c r="T2049" s="9">
        <v>2617.0342679999999</v>
      </c>
      <c r="U2049" s="9">
        <v>407141.34836800001</v>
      </c>
      <c r="V2049" t="s">
        <v>935</v>
      </c>
    </row>
    <row r="2050" spans="1:22" x14ac:dyDescent="0.25">
      <c r="A2050" s="70" t="e">
        <f>VLOOKUP(B2050,'Lake Assessments'!$D$2:$E$52,2,0)</f>
        <v>#N/A</v>
      </c>
      <c r="B2050">
        <v>31009600</v>
      </c>
      <c r="C2050" t="s">
        <v>2215</v>
      </c>
      <c r="D2050" t="s">
        <v>878</v>
      </c>
      <c r="E2050" s="107">
        <v>37448</v>
      </c>
      <c r="F2050" s="9">
        <v>23</v>
      </c>
      <c r="G2050" s="9">
        <v>29.192018000000001</v>
      </c>
      <c r="H2050" s="9">
        <v>109.090909</v>
      </c>
      <c r="I2050" s="9">
        <v>48.938867000000002</v>
      </c>
      <c r="J2050" s="9">
        <v>1</v>
      </c>
      <c r="K2050" s="9">
        <v>23</v>
      </c>
      <c r="L2050" s="9">
        <v>23</v>
      </c>
      <c r="M2050" s="9">
        <v>29.192018000000001</v>
      </c>
      <c r="N2050" s="9">
        <v>29.192018000000001</v>
      </c>
      <c r="O2050" s="9">
        <v>109.090909</v>
      </c>
      <c r="P2050" s="9">
        <v>109.090909</v>
      </c>
      <c r="Q2050" s="9">
        <v>48.938867000000002</v>
      </c>
      <c r="R2050" s="9">
        <v>48.938867000000002</v>
      </c>
      <c r="S2050" s="9" t="s">
        <v>1510</v>
      </c>
      <c r="T2050" s="9">
        <v>2162.7799190000001</v>
      </c>
      <c r="U2050" s="9">
        <v>254406.95973</v>
      </c>
      <c r="V2050" t="s">
        <v>935</v>
      </c>
    </row>
    <row r="2051" spans="1:22" x14ac:dyDescent="0.25">
      <c r="A2051" s="70" t="e">
        <f>VLOOKUP(B2051,'Lake Assessments'!$D$2:$E$52,2,0)</f>
        <v>#N/A</v>
      </c>
      <c r="B2051">
        <v>31054700</v>
      </c>
      <c r="C2051" t="s">
        <v>1315</v>
      </c>
      <c r="D2051" t="s">
        <v>878</v>
      </c>
      <c r="E2051" s="107">
        <v>37470</v>
      </c>
      <c r="F2051" s="9">
        <v>29</v>
      </c>
      <c r="G2051" s="9">
        <v>30.454035000000001</v>
      </c>
      <c r="H2051" s="9">
        <v>163.63636399999999</v>
      </c>
      <c r="I2051" s="9">
        <v>55.377732000000002</v>
      </c>
      <c r="J2051" s="9">
        <v>1</v>
      </c>
      <c r="K2051" s="9">
        <v>29</v>
      </c>
      <c r="L2051" s="9">
        <v>29</v>
      </c>
      <c r="M2051" s="9">
        <v>30.454035000000001</v>
      </c>
      <c r="N2051" s="9">
        <v>30.454035000000001</v>
      </c>
      <c r="O2051" s="9">
        <v>163.63636399999999</v>
      </c>
      <c r="P2051" s="9">
        <v>163.63636399999999</v>
      </c>
      <c r="Q2051" s="9">
        <v>55.377732000000002</v>
      </c>
      <c r="R2051" s="9">
        <v>55.377732000000002</v>
      </c>
      <c r="S2051" s="9" t="s">
        <v>1510</v>
      </c>
      <c r="T2051" s="9">
        <v>2290.206115</v>
      </c>
      <c r="U2051" s="9">
        <v>174971.57042100001</v>
      </c>
      <c r="V2051" t="s">
        <v>935</v>
      </c>
    </row>
    <row r="2052" spans="1:22" x14ac:dyDescent="0.25">
      <c r="A2052" s="70" t="e">
        <f>VLOOKUP(B2052,'Lake Assessments'!$D$2:$E$52,2,0)</f>
        <v>#N/A</v>
      </c>
      <c r="B2052">
        <v>1010900</v>
      </c>
      <c r="C2052" t="s">
        <v>1938</v>
      </c>
      <c r="D2052" t="s">
        <v>878</v>
      </c>
      <c r="E2052" s="107">
        <v>34865</v>
      </c>
      <c r="F2052" s="9">
        <v>11</v>
      </c>
      <c r="G2052" s="9">
        <v>21.407305000000001</v>
      </c>
      <c r="H2052" s="9">
        <v>0</v>
      </c>
      <c r="I2052" s="9">
        <v>9.2209459999999996</v>
      </c>
      <c r="J2052" s="9">
        <v>1</v>
      </c>
      <c r="K2052" s="9">
        <v>11</v>
      </c>
      <c r="L2052" s="9">
        <v>11</v>
      </c>
      <c r="M2052" s="9">
        <v>21.407305000000001</v>
      </c>
      <c r="N2052" s="9">
        <v>21.407305000000001</v>
      </c>
      <c r="O2052" s="9">
        <v>0</v>
      </c>
      <c r="P2052" s="9">
        <v>0</v>
      </c>
      <c r="Q2052" s="9">
        <v>9.2209459999999996</v>
      </c>
      <c r="R2052" s="9">
        <v>9.2209459999999996</v>
      </c>
      <c r="S2052" s="9" t="s">
        <v>1510</v>
      </c>
      <c r="T2052" s="9">
        <v>2116.371549</v>
      </c>
      <c r="U2052" s="9">
        <v>222369.670419</v>
      </c>
      <c r="V2052" t="s">
        <v>935</v>
      </c>
    </row>
    <row r="2053" spans="1:22" x14ac:dyDescent="0.25">
      <c r="A2053" s="70" t="e">
        <f>VLOOKUP(B2053,'Lake Assessments'!$D$2:$E$52,2,0)</f>
        <v>#N/A</v>
      </c>
      <c r="B2053">
        <v>1010000</v>
      </c>
      <c r="C2053" t="s">
        <v>2216</v>
      </c>
      <c r="D2053" t="s">
        <v>878</v>
      </c>
      <c r="E2053" s="107">
        <v>38174</v>
      </c>
      <c r="F2053" s="9">
        <v>23</v>
      </c>
      <c r="G2053" s="9">
        <v>30.234590000000001</v>
      </c>
      <c r="H2053" s="9">
        <v>109.090909</v>
      </c>
      <c r="I2053" s="9">
        <v>49.676188000000003</v>
      </c>
      <c r="J2053" s="9">
        <v>2</v>
      </c>
      <c r="K2053" s="9">
        <v>23</v>
      </c>
      <c r="L2053" s="9">
        <v>37</v>
      </c>
      <c r="M2053" s="9">
        <v>30.234590000000001</v>
      </c>
      <c r="N2053" s="9">
        <v>44.058928999999999</v>
      </c>
      <c r="O2053" s="9">
        <v>109.090909</v>
      </c>
      <c r="P2053" s="9">
        <v>236.36363600000001</v>
      </c>
      <c r="Q2053" s="9">
        <v>49.676188000000003</v>
      </c>
      <c r="R2053" s="9">
        <v>124.790452</v>
      </c>
      <c r="S2053" s="9" t="s">
        <v>1510</v>
      </c>
      <c r="T2053" s="9">
        <v>4001.7683050000001</v>
      </c>
      <c r="U2053" s="9">
        <v>461635.16105400003</v>
      </c>
      <c r="V2053" t="s">
        <v>935</v>
      </c>
    </row>
    <row r="2054" spans="1:22" x14ac:dyDescent="0.25">
      <c r="A2054" s="70" t="e">
        <f>VLOOKUP(B2054,'Lake Assessments'!$D$2:$E$52,2,0)</f>
        <v>#N/A</v>
      </c>
      <c r="B2054">
        <v>1042100</v>
      </c>
      <c r="C2054" t="s">
        <v>879</v>
      </c>
      <c r="D2054" t="s">
        <v>878</v>
      </c>
      <c r="E2054" s="107">
        <v>35262</v>
      </c>
      <c r="F2054" s="9">
        <v>12</v>
      </c>
      <c r="G2054" s="9">
        <v>22.516660000000002</v>
      </c>
      <c r="H2054" s="9">
        <v>100</v>
      </c>
      <c r="I2054" s="9">
        <v>60.833289000000001</v>
      </c>
      <c r="J2054" s="9">
        <v>1</v>
      </c>
      <c r="K2054" s="9">
        <v>12</v>
      </c>
      <c r="L2054" s="9">
        <v>12</v>
      </c>
      <c r="M2054" s="9">
        <v>22.516660000000002</v>
      </c>
      <c r="N2054" s="9">
        <v>22.516660000000002</v>
      </c>
      <c r="O2054" s="9">
        <v>100</v>
      </c>
      <c r="P2054" s="9">
        <v>100</v>
      </c>
      <c r="Q2054" s="9">
        <v>60.833289000000001</v>
      </c>
      <c r="R2054" s="9">
        <v>60.833289000000001</v>
      </c>
      <c r="S2054" s="9" t="s">
        <v>1510</v>
      </c>
      <c r="T2054" s="9">
        <v>934.10713799999996</v>
      </c>
      <c r="U2054" s="9">
        <v>34742.891832000001</v>
      </c>
      <c r="V2054" t="s">
        <v>935</v>
      </c>
    </row>
    <row r="2055" spans="1:22" x14ac:dyDescent="0.25">
      <c r="A2055" s="70" t="e">
        <f>VLOOKUP(B2055,'Lake Assessments'!$D$2:$E$52,2,0)</f>
        <v>#N/A</v>
      </c>
      <c r="B2055">
        <v>1004700</v>
      </c>
      <c r="C2055" t="s">
        <v>615</v>
      </c>
      <c r="D2055" t="s">
        <v>878</v>
      </c>
      <c r="E2055" s="107">
        <v>35248</v>
      </c>
      <c r="F2055" s="9">
        <v>11</v>
      </c>
      <c r="G2055" s="9">
        <v>22.311838999999999</v>
      </c>
      <c r="H2055" s="9">
        <v>83.333332999999996</v>
      </c>
      <c r="I2055" s="9">
        <v>59.370282000000003</v>
      </c>
      <c r="J2055" s="9">
        <v>1</v>
      </c>
      <c r="K2055" s="9">
        <v>11</v>
      </c>
      <c r="L2055" s="9">
        <v>11</v>
      </c>
      <c r="M2055" s="9">
        <v>22.311838999999999</v>
      </c>
      <c r="N2055" s="9">
        <v>22.311838999999999</v>
      </c>
      <c r="O2055" s="9">
        <v>83.333332999999996</v>
      </c>
      <c r="P2055" s="9">
        <v>83.333332999999996</v>
      </c>
      <c r="Q2055" s="9">
        <v>59.370282000000003</v>
      </c>
      <c r="R2055" s="9">
        <v>59.370282000000003</v>
      </c>
      <c r="S2055" s="9" t="s">
        <v>1510</v>
      </c>
      <c r="T2055" s="9">
        <v>1491.790317</v>
      </c>
      <c r="U2055" s="9">
        <v>99368.388393999994</v>
      </c>
      <c r="V2055" t="s">
        <v>935</v>
      </c>
    </row>
    <row r="2056" spans="1:22" x14ac:dyDescent="0.25">
      <c r="A2056" s="70" t="e">
        <f>VLOOKUP(B2056,'Lake Assessments'!$D$2:$E$52,2,0)</f>
        <v>#N/A</v>
      </c>
      <c r="B2056">
        <v>31035600</v>
      </c>
      <c r="C2056" t="s">
        <v>2217</v>
      </c>
      <c r="D2056" t="s">
        <v>878</v>
      </c>
      <c r="E2056" s="107">
        <v>38194</v>
      </c>
      <c r="F2056" s="9">
        <v>8</v>
      </c>
      <c r="G2056" s="9">
        <v>18.738330000000001</v>
      </c>
      <c r="H2056" s="9">
        <v>14.285714</v>
      </c>
      <c r="I2056" s="9">
        <v>12.881504</v>
      </c>
      <c r="J2056" s="9">
        <v>2</v>
      </c>
      <c r="K2056" s="9">
        <v>8</v>
      </c>
      <c r="L2056" s="9">
        <v>11</v>
      </c>
      <c r="M2056" s="9">
        <v>17.186146999999998</v>
      </c>
      <c r="N2056" s="9">
        <v>18.738330000000001</v>
      </c>
      <c r="O2056" s="9">
        <v>14.285714</v>
      </c>
      <c r="P2056" s="9">
        <v>83.333332999999996</v>
      </c>
      <c r="Q2056" s="9">
        <v>12.881504</v>
      </c>
      <c r="R2056" s="9">
        <v>22.758189999999999</v>
      </c>
      <c r="S2056" s="9" t="s">
        <v>1510</v>
      </c>
      <c r="T2056" s="9">
        <v>4566.4611880000002</v>
      </c>
      <c r="U2056" s="9">
        <v>984292.80739800003</v>
      </c>
      <c r="V2056" t="s">
        <v>935</v>
      </c>
    </row>
    <row r="2057" spans="1:22" x14ac:dyDescent="0.25">
      <c r="A2057" s="70" t="e">
        <f>VLOOKUP(B2057,'Lake Assessments'!$D$2:$E$52,2,0)</f>
        <v>#N/A</v>
      </c>
      <c r="B2057">
        <v>1005500</v>
      </c>
      <c r="C2057" t="s">
        <v>968</v>
      </c>
      <c r="D2057" t="s">
        <v>878</v>
      </c>
      <c r="E2057" s="107">
        <v>37431</v>
      </c>
      <c r="F2057" s="9">
        <v>16</v>
      </c>
      <c r="G2057" s="9">
        <v>26.25</v>
      </c>
      <c r="H2057" s="9">
        <v>45.454545000000003</v>
      </c>
      <c r="I2057" s="9">
        <v>29.950495</v>
      </c>
      <c r="J2057" s="9">
        <v>2</v>
      </c>
      <c r="K2057" s="9">
        <v>16</v>
      </c>
      <c r="L2057" s="9">
        <v>21</v>
      </c>
      <c r="M2057" s="9">
        <v>26.25</v>
      </c>
      <c r="N2057" s="9">
        <v>30.986940000000001</v>
      </c>
      <c r="O2057" s="9">
        <v>45.454545000000003</v>
      </c>
      <c r="P2057" s="9">
        <v>90.909091000000004</v>
      </c>
      <c r="Q2057" s="9">
        <v>29.950495</v>
      </c>
      <c r="R2057" s="9">
        <v>58.096634999999999</v>
      </c>
      <c r="S2057" s="9" t="s">
        <v>1510</v>
      </c>
      <c r="T2057" s="9">
        <v>3269.5016009999999</v>
      </c>
      <c r="U2057" s="9">
        <v>321614.33078800002</v>
      </c>
      <c r="V2057" t="s">
        <v>935</v>
      </c>
    </row>
    <row r="2058" spans="1:22" x14ac:dyDescent="0.25">
      <c r="A2058" s="70" t="e">
        <f>VLOOKUP(B2058,'Lake Assessments'!$D$2:$E$52,2,0)</f>
        <v>#N/A</v>
      </c>
      <c r="B2058">
        <v>31019800</v>
      </c>
      <c r="C2058" t="s">
        <v>2218</v>
      </c>
      <c r="D2058" t="s">
        <v>878</v>
      </c>
      <c r="E2058" s="107">
        <v>36703</v>
      </c>
      <c r="F2058" s="9">
        <v>21</v>
      </c>
      <c r="G2058" s="9">
        <v>25.313275000000001</v>
      </c>
      <c r="H2058" s="9">
        <v>250</v>
      </c>
      <c r="I2058" s="9">
        <v>80.809109000000007</v>
      </c>
      <c r="J2058" s="9">
        <v>1</v>
      </c>
      <c r="K2058" s="9">
        <v>21</v>
      </c>
      <c r="L2058" s="9">
        <v>21</v>
      </c>
      <c r="M2058" s="9">
        <v>25.313275000000001</v>
      </c>
      <c r="N2058" s="9">
        <v>25.313275000000001</v>
      </c>
      <c r="O2058" s="9">
        <v>250</v>
      </c>
      <c r="P2058" s="9">
        <v>250</v>
      </c>
      <c r="Q2058" s="9">
        <v>80.809109000000007</v>
      </c>
      <c r="R2058" s="9">
        <v>80.809109000000007</v>
      </c>
      <c r="S2058" s="9" t="s">
        <v>1510</v>
      </c>
      <c r="T2058" s="9">
        <v>3922.2802099999999</v>
      </c>
      <c r="U2058" s="9">
        <v>733741.79739399999</v>
      </c>
      <c r="V2058" t="s">
        <v>935</v>
      </c>
    </row>
    <row r="2059" spans="1:22" x14ac:dyDescent="0.25">
      <c r="A2059" s="70" t="e">
        <f>VLOOKUP(B2059,'Lake Assessments'!$D$2:$E$52,2,0)</f>
        <v>#N/A</v>
      </c>
      <c r="B2059">
        <v>1003400</v>
      </c>
      <c r="C2059" t="s">
        <v>1112</v>
      </c>
      <c r="D2059" t="s">
        <v>878</v>
      </c>
      <c r="E2059" s="107">
        <v>40765</v>
      </c>
      <c r="F2059" s="9">
        <v>15</v>
      </c>
      <c r="G2059" s="9">
        <v>25.561689999999999</v>
      </c>
      <c r="H2059" s="9">
        <v>114.285714</v>
      </c>
      <c r="I2059" s="9">
        <v>53.986085000000003</v>
      </c>
      <c r="J2059" s="9">
        <v>3</v>
      </c>
      <c r="K2059" s="9">
        <v>15</v>
      </c>
      <c r="L2059" s="9">
        <v>34</v>
      </c>
      <c r="M2059" s="9">
        <v>25.561689999999999</v>
      </c>
      <c r="N2059" s="9">
        <v>36.529198999999998</v>
      </c>
      <c r="O2059" s="9">
        <v>114.285714</v>
      </c>
      <c r="P2059" s="9">
        <v>385.71428600000002</v>
      </c>
      <c r="Q2059" s="9">
        <v>53.986085000000003</v>
      </c>
      <c r="R2059" s="9">
        <v>127.14285700000001</v>
      </c>
      <c r="S2059" s="9" t="s">
        <v>1510</v>
      </c>
      <c r="T2059" s="9">
        <v>5991.5729579999997</v>
      </c>
      <c r="U2059" s="9">
        <v>971501.24291699997</v>
      </c>
      <c r="V2059" t="s">
        <v>935</v>
      </c>
    </row>
    <row r="2060" spans="1:22" x14ac:dyDescent="0.25">
      <c r="A2060" s="70" t="e">
        <f>VLOOKUP(B2060,'Lake Assessments'!$D$2:$E$52,2,0)</f>
        <v>#N/A</v>
      </c>
      <c r="B2060">
        <v>31009300</v>
      </c>
      <c r="C2060" t="s">
        <v>2219</v>
      </c>
      <c r="D2060" t="s">
        <v>878</v>
      </c>
      <c r="E2060" s="107">
        <v>36719</v>
      </c>
      <c r="F2060" s="9">
        <v>23</v>
      </c>
      <c r="G2060" s="9">
        <v>31.277162000000001</v>
      </c>
      <c r="H2060" s="9">
        <v>109.090909</v>
      </c>
      <c r="I2060" s="9">
        <v>59.577357999999997</v>
      </c>
      <c r="J2060" s="9">
        <v>1</v>
      </c>
      <c r="K2060" s="9">
        <v>23</v>
      </c>
      <c r="L2060" s="9">
        <v>23</v>
      </c>
      <c r="M2060" s="9">
        <v>31.277162000000001</v>
      </c>
      <c r="N2060" s="9">
        <v>31.277162000000001</v>
      </c>
      <c r="O2060" s="9">
        <v>109.090909</v>
      </c>
      <c r="P2060" s="9">
        <v>109.090909</v>
      </c>
      <c r="Q2060" s="9">
        <v>59.577357999999997</v>
      </c>
      <c r="R2060" s="9">
        <v>59.577357999999997</v>
      </c>
      <c r="S2060" s="9" t="s">
        <v>1510</v>
      </c>
      <c r="T2060" s="9">
        <v>4258.4593240000004</v>
      </c>
      <c r="U2060" s="9">
        <v>848828.13299700001</v>
      </c>
      <c r="V2060" t="s">
        <v>935</v>
      </c>
    </row>
    <row r="2061" spans="1:22" x14ac:dyDescent="0.25">
      <c r="A2061" s="70" t="e">
        <f>VLOOKUP(B2061,'Lake Assessments'!$D$2:$E$52,2,0)</f>
        <v>#N/A</v>
      </c>
      <c r="B2061">
        <v>31007800</v>
      </c>
      <c r="C2061" t="s">
        <v>2220</v>
      </c>
      <c r="D2061" t="s">
        <v>878</v>
      </c>
      <c r="E2061" s="107">
        <v>36705</v>
      </c>
      <c r="F2061" s="9">
        <v>21</v>
      </c>
      <c r="G2061" s="9">
        <v>22.912877999999999</v>
      </c>
      <c r="H2061" s="9">
        <v>250</v>
      </c>
      <c r="I2061" s="9">
        <v>63.663418</v>
      </c>
      <c r="J2061" s="9">
        <v>1</v>
      </c>
      <c r="K2061" s="9">
        <v>21</v>
      </c>
      <c r="L2061" s="9">
        <v>21</v>
      </c>
      <c r="M2061" s="9">
        <v>22.912877999999999</v>
      </c>
      <c r="N2061" s="9">
        <v>22.912877999999999</v>
      </c>
      <c r="O2061" s="9">
        <v>250</v>
      </c>
      <c r="P2061" s="9">
        <v>250</v>
      </c>
      <c r="Q2061" s="9">
        <v>63.663418</v>
      </c>
      <c r="R2061" s="9">
        <v>63.663418</v>
      </c>
      <c r="S2061" s="9" t="s">
        <v>1510</v>
      </c>
      <c r="T2061" s="9">
        <v>2337.6157899999998</v>
      </c>
      <c r="U2061" s="9">
        <v>334091.51709899999</v>
      </c>
      <c r="V2061" t="s">
        <v>935</v>
      </c>
    </row>
    <row r="2062" spans="1:22" x14ac:dyDescent="0.25">
      <c r="A2062" s="70" t="e">
        <f>VLOOKUP(B2062,'Lake Assessments'!$D$2:$E$52,2,0)</f>
        <v>#N/A</v>
      </c>
      <c r="B2062">
        <v>1014700</v>
      </c>
      <c r="C2062" t="s">
        <v>2221</v>
      </c>
      <c r="D2062" t="s">
        <v>878</v>
      </c>
      <c r="E2062" s="107">
        <v>42206</v>
      </c>
      <c r="F2062" s="9">
        <v>19</v>
      </c>
      <c r="G2062" s="9">
        <v>29.135798000000001</v>
      </c>
      <c r="H2062" s="9">
        <v>72.727272999999997</v>
      </c>
      <c r="I2062" s="9">
        <v>44.236624999999997</v>
      </c>
      <c r="J2062" s="9">
        <v>3</v>
      </c>
      <c r="K2062" s="9">
        <v>19</v>
      </c>
      <c r="L2062" s="9">
        <v>22</v>
      </c>
      <c r="M2062" s="9">
        <v>26.223687999999999</v>
      </c>
      <c r="N2062" s="9">
        <v>29.135798000000001</v>
      </c>
      <c r="O2062" s="9">
        <v>72.727272999999997</v>
      </c>
      <c r="P2062" s="9">
        <v>100</v>
      </c>
      <c r="Q2062" s="9">
        <v>33.794327000000003</v>
      </c>
      <c r="R2062" s="9">
        <v>44.236624999999997</v>
      </c>
      <c r="S2062" s="9" t="s">
        <v>1510</v>
      </c>
      <c r="T2062" s="9">
        <v>9936.6235350000006</v>
      </c>
      <c r="U2062" s="9">
        <v>3387423.0694599999</v>
      </c>
      <c r="V2062" t="s">
        <v>935</v>
      </c>
    </row>
    <row r="2063" spans="1:22" x14ac:dyDescent="0.25">
      <c r="A2063" s="70" t="e">
        <f>VLOOKUP(B2063,'Lake Assessments'!$D$2:$E$52,2,0)</f>
        <v>#N/A</v>
      </c>
      <c r="B2063">
        <v>1010600</v>
      </c>
      <c r="C2063" t="s">
        <v>984</v>
      </c>
      <c r="D2063" t="s">
        <v>878</v>
      </c>
      <c r="E2063" s="107">
        <v>40723</v>
      </c>
      <c r="F2063" s="9">
        <v>11</v>
      </c>
      <c r="G2063" s="9">
        <v>20.804283000000002</v>
      </c>
      <c r="H2063" s="9">
        <v>57.142856999999999</v>
      </c>
      <c r="I2063" s="9">
        <v>25.327005</v>
      </c>
      <c r="J2063" s="9">
        <v>1</v>
      </c>
      <c r="K2063" s="9">
        <v>11</v>
      </c>
      <c r="L2063" s="9">
        <v>11</v>
      </c>
      <c r="M2063" s="9">
        <v>20.804283000000002</v>
      </c>
      <c r="N2063" s="9">
        <v>20.804283000000002</v>
      </c>
      <c r="O2063" s="9">
        <v>57.142856999999999</v>
      </c>
      <c r="P2063" s="9">
        <v>57.142856999999999</v>
      </c>
      <c r="Q2063" s="9">
        <v>25.327005</v>
      </c>
      <c r="R2063" s="9">
        <v>25.327005</v>
      </c>
      <c r="S2063" s="9" t="s">
        <v>1510</v>
      </c>
      <c r="T2063" s="9">
        <v>2048.8272470000002</v>
      </c>
      <c r="U2063" s="9">
        <v>116516.508952</v>
      </c>
      <c r="V2063" t="s">
        <v>935</v>
      </c>
    </row>
    <row r="2064" spans="1:22" x14ac:dyDescent="0.25">
      <c r="A2064" s="70" t="e">
        <f>VLOOKUP(B2064,'Lake Assessments'!$D$2:$E$52,2,0)</f>
        <v>#N/A</v>
      </c>
      <c r="B2064">
        <v>1003600</v>
      </c>
      <c r="C2064" t="s">
        <v>1476</v>
      </c>
      <c r="D2064" t="s">
        <v>878</v>
      </c>
      <c r="E2064" s="107">
        <v>41470</v>
      </c>
      <c r="F2064" s="9">
        <v>18</v>
      </c>
      <c r="G2064" s="9">
        <v>30.169889000000001</v>
      </c>
      <c r="H2064" s="9">
        <v>63.636364</v>
      </c>
      <c r="I2064" s="9">
        <v>49.355888</v>
      </c>
      <c r="J2064" s="9">
        <v>3</v>
      </c>
      <c r="K2064" s="9">
        <v>18</v>
      </c>
      <c r="L2064" s="9">
        <v>28</v>
      </c>
      <c r="M2064" s="9">
        <v>30.169889000000001</v>
      </c>
      <c r="N2064" s="9">
        <v>35.717643000000002</v>
      </c>
      <c r="O2064" s="9">
        <v>63.636364</v>
      </c>
      <c r="P2064" s="9">
        <v>154.545455</v>
      </c>
      <c r="Q2064" s="9">
        <v>49.355888</v>
      </c>
      <c r="R2064" s="9">
        <v>82.232871000000003</v>
      </c>
      <c r="S2064" s="9" t="s">
        <v>1510</v>
      </c>
      <c r="T2064" s="9">
        <v>5383.9911000000002</v>
      </c>
      <c r="U2064" s="9">
        <v>663355.97652400006</v>
      </c>
      <c r="V2064" t="s">
        <v>935</v>
      </c>
    </row>
    <row r="2065" spans="1:22" x14ac:dyDescent="0.25">
      <c r="A2065" s="70" t="e">
        <f>VLOOKUP(B2065,'Lake Assessments'!$D$2:$E$52,2,0)</f>
        <v>#N/A</v>
      </c>
      <c r="B2065">
        <v>1008000</v>
      </c>
      <c r="C2065" t="s">
        <v>2222</v>
      </c>
      <c r="D2065" t="s">
        <v>878</v>
      </c>
      <c r="E2065" s="107">
        <v>40758</v>
      </c>
      <c r="F2065" s="9">
        <v>18</v>
      </c>
      <c r="G2065" s="9">
        <v>30.641293999999998</v>
      </c>
      <c r="H2065" s="9">
        <v>157.14285699999999</v>
      </c>
      <c r="I2065" s="9">
        <v>84.586107999999996</v>
      </c>
      <c r="J2065" s="9">
        <v>1</v>
      </c>
      <c r="K2065" s="9">
        <v>18</v>
      </c>
      <c r="L2065" s="9">
        <v>18</v>
      </c>
      <c r="M2065" s="9">
        <v>30.641293999999998</v>
      </c>
      <c r="N2065" s="9">
        <v>30.641293999999998</v>
      </c>
      <c r="O2065" s="9">
        <v>157.14285699999999</v>
      </c>
      <c r="P2065" s="9">
        <v>157.14285699999999</v>
      </c>
      <c r="Q2065" s="9">
        <v>84.586107999999996</v>
      </c>
      <c r="R2065" s="9">
        <v>84.586107999999996</v>
      </c>
      <c r="S2065" s="9" t="s">
        <v>1510</v>
      </c>
      <c r="T2065" s="9">
        <v>2474.1957360000001</v>
      </c>
      <c r="U2065" s="9">
        <v>290447.229375</v>
      </c>
      <c r="V2065" t="s">
        <v>935</v>
      </c>
    </row>
    <row r="2066" spans="1:22" x14ac:dyDescent="0.25">
      <c r="A2066" s="70" t="e">
        <f>VLOOKUP(B2066,'Lake Assessments'!$D$2:$E$52,2,0)</f>
        <v>#N/A</v>
      </c>
      <c r="B2066">
        <v>31053200</v>
      </c>
      <c r="C2066" t="s">
        <v>1533</v>
      </c>
      <c r="D2066" t="s">
        <v>878</v>
      </c>
      <c r="E2066" s="107">
        <v>39667</v>
      </c>
      <c r="F2066" s="9">
        <v>24</v>
      </c>
      <c r="G2066" s="9">
        <v>29.598001</v>
      </c>
      <c r="H2066" s="9">
        <v>118.18181800000001</v>
      </c>
      <c r="I2066" s="9">
        <v>46.524757999999999</v>
      </c>
      <c r="J2066" s="9">
        <v>2</v>
      </c>
      <c r="K2066" s="9">
        <v>24</v>
      </c>
      <c r="L2066" s="9">
        <v>36</v>
      </c>
      <c r="M2066" s="9">
        <v>29.598001</v>
      </c>
      <c r="N2066" s="9">
        <v>36.5</v>
      </c>
      <c r="O2066" s="9">
        <v>118.18181800000001</v>
      </c>
      <c r="P2066" s="9">
        <v>227.272727</v>
      </c>
      <c r="Q2066" s="9">
        <v>46.524757999999999</v>
      </c>
      <c r="R2066" s="9">
        <v>86.224490000000003</v>
      </c>
      <c r="S2066" s="9" t="s">
        <v>1510</v>
      </c>
      <c r="T2066" s="9">
        <v>92972.760026999997</v>
      </c>
      <c r="U2066" s="9">
        <v>27152924.326269999</v>
      </c>
      <c r="V2066" t="s">
        <v>935</v>
      </c>
    </row>
    <row r="2067" spans="1:22" x14ac:dyDescent="0.25">
      <c r="A2067" s="70" t="e">
        <f>VLOOKUP(B2067,'Lake Assessments'!$D$2:$E$52,2,0)</f>
        <v>#N/A</v>
      </c>
      <c r="B2067">
        <v>1013700</v>
      </c>
      <c r="C2067" t="s">
        <v>953</v>
      </c>
      <c r="D2067" t="s">
        <v>878</v>
      </c>
      <c r="E2067" s="107">
        <v>42205</v>
      </c>
      <c r="F2067" s="9">
        <v>32</v>
      </c>
      <c r="G2067" s="9">
        <v>35.708891999999999</v>
      </c>
      <c r="H2067" s="9">
        <v>190.90909099999999</v>
      </c>
      <c r="I2067" s="9">
        <v>76.776695000000004</v>
      </c>
      <c r="J2067" s="9">
        <v>3</v>
      </c>
      <c r="K2067" s="9">
        <v>10</v>
      </c>
      <c r="L2067" s="9">
        <v>32</v>
      </c>
      <c r="M2067" s="9">
        <v>19.289894</v>
      </c>
      <c r="N2067" s="9">
        <v>35.708891999999999</v>
      </c>
      <c r="O2067" s="9">
        <v>-9.0909089999999999</v>
      </c>
      <c r="P2067" s="9">
        <v>190.90909099999999</v>
      </c>
      <c r="Q2067" s="9">
        <v>-1.5821750000000001</v>
      </c>
      <c r="R2067" s="9">
        <v>76.776695000000004</v>
      </c>
      <c r="S2067" s="9" t="s">
        <v>1510</v>
      </c>
      <c r="T2067" s="9">
        <v>5926.0855240000001</v>
      </c>
      <c r="U2067" s="9">
        <v>2564900.4234110001</v>
      </c>
      <c r="V2067" t="s">
        <v>935</v>
      </c>
    </row>
    <row r="2068" spans="1:22" x14ac:dyDescent="0.25">
      <c r="A2068" s="70" t="e">
        <f>VLOOKUP(B2068,'Lake Assessments'!$D$2:$E$52,2,0)</f>
        <v>#N/A</v>
      </c>
      <c r="B2068">
        <v>1010100</v>
      </c>
      <c r="C2068" t="s">
        <v>615</v>
      </c>
      <c r="D2068" t="s">
        <v>878</v>
      </c>
      <c r="E2068" s="107">
        <v>34921</v>
      </c>
      <c r="F2068" s="9">
        <v>26</v>
      </c>
      <c r="G2068" s="9">
        <v>38.046529999999997</v>
      </c>
      <c r="H2068" s="9">
        <v>136.36363600000001</v>
      </c>
      <c r="I2068" s="9">
        <v>94.114949999999993</v>
      </c>
      <c r="J2068" s="9">
        <v>2</v>
      </c>
      <c r="K2068" s="9">
        <v>16</v>
      </c>
      <c r="L2068" s="9">
        <v>26</v>
      </c>
      <c r="M2068" s="9">
        <v>29.5</v>
      </c>
      <c r="N2068" s="9">
        <v>38.046529999999997</v>
      </c>
      <c r="O2068" s="9">
        <v>45.454545000000003</v>
      </c>
      <c r="P2068" s="9">
        <v>136.36363600000001</v>
      </c>
      <c r="Q2068" s="9">
        <v>46.039603999999997</v>
      </c>
      <c r="R2068" s="9">
        <v>94.114949999999993</v>
      </c>
      <c r="S2068" s="9" t="s">
        <v>1510</v>
      </c>
      <c r="T2068" s="9">
        <v>2524.2822510000001</v>
      </c>
      <c r="U2068" s="9">
        <v>140253.67667399999</v>
      </c>
      <c r="V2068" t="s">
        <v>935</v>
      </c>
    </row>
    <row r="2069" spans="1:22" x14ac:dyDescent="0.25">
      <c r="A2069" s="70" t="e">
        <f>VLOOKUP(B2069,'Lake Assessments'!$D$2:$E$52,2,0)</f>
        <v>#N/A</v>
      </c>
      <c r="B2069">
        <v>1005700</v>
      </c>
      <c r="C2069" t="s">
        <v>2223</v>
      </c>
      <c r="D2069" t="s">
        <v>878</v>
      </c>
      <c r="E2069" s="107">
        <v>38880</v>
      </c>
      <c r="F2069" s="9">
        <v>23</v>
      </c>
      <c r="G2069" s="9">
        <v>28.774989000000001</v>
      </c>
      <c r="H2069" s="9">
        <v>109.090909</v>
      </c>
      <c r="I2069" s="9">
        <v>42.450440999999998</v>
      </c>
      <c r="J2069" s="9">
        <v>2</v>
      </c>
      <c r="K2069" s="9">
        <v>23</v>
      </c>
      <c r="L2069" s="9">
        <v>30</v>
      </c>
      <c r="M2069" s="9">
        <v>28.774989000000001</v>
      </c>
      <c r="N2069" s="9">
        <v>32.863352999999996</v>
      </c>
      <c r="O2069" s="9">
        <v>109.090909</v>
      </c>
      <c r="P2069" s="9">
        <v>172.727273</v>
      </c>
      <c r="Q2069" s="9">
        <v>42.450440999999998</v>
      </c>
      <c r="R2069" s="9">
        <v>67.670170999999996</v>
      </c>
      <c r="S2069" s="9" t="s">
        <v>1510</v>
      </c>
      <c r="T2069" s="9">
        <v>2532.7219559999999</v>
      </c>
      <c r="U2069" s="9">
        <v>150742.91672099999</v>
      </c>
      <c r="V2069" t="s">
        <v>935</v>
      </c>
    </row>
    <row r="2070" spans="1:22" x14ac:dyDescent="0.25">
      <c r="A2070" s="70" t="e">
        <f>VLOOKUP(B2070,'Lake Assessments'!$D$2:$E$52,2,0)</f>
        <v>#N/A</v>
      </c>
      <c r="B2070">
        <v>31055200</v>
      </c>
      <c r="C2070" t="s">
        <v>1328</v>
      </c>
      <c r="D2070" t="s">
        <v>878</v>
      </c>
      <c r="E2070" s="107">
        <v>37439</v>
      </c>
      <c r="F2070" s="9">
        <v>28</v>
      </c>
      <c r="G2070" s="9">
        <v>29.103263999999999</v>
      </c>
      <c r="H2070" s="9">
        <v>366.66666700000002</v>
      </c>
      <c r="I2070" s="9">
        <v>107.88046</v>
      </c>
      <c r="J2070" s="9">
        <v>1</v>
      </c>
      <c r="K2070" s="9">
        <v>28</v>
      </c>
      <c r="L2070" s="9">
        <v>28</v>
      </c>
      <c r="M2070" s="9">
        <v>29.103263999999999</v>
      </c>
      <c r="N2070" s="9">
        <v>29.103263999999999</v>
      </c>
      <c r="O2070" s="9">
        <v>366.66666700000002</v>
      </c>
      <c r="P2070" s="9">
        <v>366.66666700000002</v>
      </c>
      <c r="Q2070" s="9">
        <v>107.88046</v>
      </c>
      <c r="R2070" s="9">
        <v>107.88046</v>
      </c>
      <c r="S2070" s="9" t="s">
        <v>1510</v>
      </c>
      <c r="T2070" s="9">
        <v>1782.5585040000001</v>
      </c>
      <c r="U2070" s="9">
        <v>145655.69157299999</v>
      </c>
      <c r="V2070" t="s">
        <v>935</v>
      </c>
    </row>
    <row r="2071" spans="1:22" x14ac:dyDescent="0.25">
      <c r="A2071" s="70" t="e">
        <f>VLOOKUP(B2071,'Lake Assessments'!$D$2:$E$52,2,0)</f>
        <v>#N/A</v>
      </c>
      <c r="B2071">
        <v>1007000</v>
      </c>
      <c r="C2071" t="s">
        <v>953</v>
      </c>
      <c r="D2071" t="s">
        <v>878</v>
      </c>
      <c r="E2071" s="107">
        <v>39979</v>
      </c>
      <c r="F2071" s="9">
        <v>27</v>
      </c>
      <c r="G2071" s="9">
        <v>31.561814999999999</v>
      </c>
      <c r="H2071" s="9">
        <v>145.454545</v>
      </c>
      <c r="I2071" s="9">
        <v>56.246608000000002</v>
      </c>
      <c r="J2071" s="9">
        <v>2</v>
      </c>
      <c r="K2071" s="9">
        <v>23</v>
      </c>
      <c r="L2071" s="9">
        <v>27</v>
      </c>
      <c r="M2071" s="9">
        <v>30.651619</v>
      </c>
      <c r="N2071" s="9">
        <v>31.561814999999999</v>
      </c>
      <c r="O2071" s="9">
        <v>109.090909</v>
      </c>
      <c r="P2071" s="9">
        <v>145.454545</v>
      </c>
      <c r="Q2071" s="9">
        <v>56.246608000000002</v>
      </c>
      <c r="R2071" s="9">
        <v>56.385810999999997</v>
      </c>
      <c r="S2071" s="9" t="s">
        <v>1510</v>
      </c>
      <c r="T2071" s="9">
        <v>3715.498877</v>
      </c>
      <c r="U2071" s="9">
        <v>748818.88839900005</v>
      </c>
      <c r="V2071" t="s">
        <v>935</v>
      </c>
    </row>
    <row r="2072" spans="1:22" x14ac:dyDescent="0.25">
      <c r="A2072" s="70" t="e">
        <f>VLOOKUP(B2072,'Lake Assessments'!$D$2:$E$52,2,0)</f>
        <v>#N/A</v>
      </c>
      <c r="B2072">
        <v>31037400</v>
      </c>
      <c r="C2072" t="s">
        <v>1492</v>
      </c>
      <c r="D2072" t="s">
        <v>878</v>
      </c>
      <c r="E2072" s="107">
        <v>36734</v>
      </c>
      <c r="F2072" s="9">
        <v>19</v>
      </c>
      <c r="G2072" s="9">
        <v>23.170988999999999</v>
      </c>
      <c r="H2072" s="9">
        <v>72.727272999999997</v>
      </c>
      <c r="I2072" s="9">
        <v>18.219332000000001</v>
      </c>
      <c r="J2072" s="9">
        <v>1</v>
      </c>
      <c r="K2072" s="9">
        <v>19</v>
      </c>
      <c r="L2072" s="9">
        <v>19</v>
      </c>
      <c r="M2072" s="9">
        <v>23.170988999999999</v>
      </c>
      <c r="N2072" s="9">
        <v>23.170988999999999</v>
      </c>
      <c r="O2072" s="9">
        <v>72.727272999999997</v>
      </c>
      <c r="P2072" s="9">
        <v>72.727272999999997</v>
      </c>
      <c r="Q2072" s="9">
        <v>18.219332000000001</v>
      </c>
      <c r="R2072" s="9">
        <v>18.219332000000001</v>
      </c>
      <c r="S2072" s="9" t="s">
        <v>1510</v>
      </c>
      <c r="T2072" s="9">
        <v>1668.238713</v>
      </c>
      <c r="U2072" s="9">
        <v>150969.269072</v>
      </c>
      <c r="V2072" t="s">
        <v>935</v>
      </c>
    </row>
    <row r="2073" spans="1:22" x14ac:dyDescent="0.25">
      <c r="A2073" s="70" t="e">
        <f>VLOOKUP(B2073,'Lake Assessments'!$D$2:$E$52,2,0)</f>
        <v>#N/A</v>
      </c>
      <c r="B2073">
        <v>1007600</v>
      </c>
      <c r="C2073" t="s">
        <v>2224</v>
      </c>
      <c r="D2073" t="s">
        <v>878</v>
      </c>
      <c r="E2073" s="107">
        <v>40722</v>
      </c>
      <c r="F2073" s="9">
        <v>8</v>
      </c>
      <c r="G2073" s="9">
        <v>15.202795999999999</v>
      </c>
      <c r="H2073" s="9">
        <v>14.285714</v>
      </c>
      <c r="I2073" s="9">
        <v>-8.416893</v>
      </c>
      <c r="J2073" s="9">
        <v>1</v>
      </c>
      <c r="K2073" s="9">
        <v>8</v>
      </c>
      <c r="L2073" s="9">
        <v>8</v>
      </c>
      <c r="M2073" s="9">
        <v>15.202795999999999</v>
      </c>
      <c r="N2073" s="9">
        <v>15.202795999999999</v>
      </c>
      <c r="O2073" s="9">
        <v>14.285714</v>
      </c>
      <c r="P2073" s="9">
        <v>14.285714</v>
      </c>
      <c r="Q2073" s="9">
        <v>-8.416893</v>
      </c>
      <c r="R2073" s="9">
        <v>-8.416893</v>
      </c>
      <c r="S2073" s="9" t="s">
        <v>1510</v>
      </c>
      <c r="T2073" s="9">
        <v>1476.0043639999999</v>
      </c>
      <c r="U2073" s="9">
        <v>141007.65722200001</v>
      </c>
      <c r="V2073" t="s">
        <v>935</v>
      </c>
    </row>
    <row r="2074" spans="1:22" x14ac:dyDescent="0.25">
      <c r="A2074" s="70" t="e">
        <f>VLOOKUP(B2074,'Lake Assessments'!$D$2:$E$52,2,0)</f>
        <v>#N/A</v>
      </c>
      <c r="B2074">
        <v>1006000</v>
      </c>
      <c r="C2074" t="s">
        <v>2225</v>
      </c>
      <c r="D2074" t="s">
        <v>878</v>
      </c>
      <c r="E2074" s="107">
        <v>40009</v>
      </c>
      <c r="F2074" s="9">
        <v>15</v>
      </c>
      <c r="G2074" s="9">
        <v>24.787092999999999</v>
      </c>
      <c r="H2074" s="9">
        <v>114.285714</v>
      </c>
      <c r="I2074" s="9">
        <v>49.319839999999999</v>
      </c>
      <c r="J2074" s="9">
        <v>2</v>
      </c>
      <c r="K2074" s="9">
        <v>15</v>
      </c>
      <c r="L2074" s="9">
        <v>22</v>
      </c>
      <c r="M2074" s="9">
        <v>24.787092999999999</v>
      </c>
      <c r="N2074" s="9">
        <v>26.436889000000001</v>
      </c>
      <c r="O2074" s="9">
        <v>114.285714</v>
      </c>
      <c r="P2074" s="9">
        <v>266.66666700000002</v>
      </c>
      <c r="Q2074" s="9">
        <v>49.319839999999999</v>
      </c>
      <c r="R2074" s="9">
        <v>88.834919999999997</v>
      </c>
      <c r="S2074" s="9" t="s">
        <v>1510</v>
      </c>
      <c r="T2074" s="9">
        <v>8044.9639569999999</v>
      </c>
      <c r="U2074" s="9">
        <v>1351095.8235760001</v>
      </c>
      <c r="V2074" t="s">
        <v>935</v>
      </c>
    </row>
    <row r="2075" spans="1:22" x14ac:dyDescent="0.25">
      <c r="A2075" s="70" t="e">
        <f>VLOOKUP(B2075,'Lake Assessments'!$D$2:$E$52,2,0)</f>
        <v>#N/A</v>
      </c>
      <c r="B2075">
        <v>1013600</v>
      </c>
      <c r="C2075" t="s">
        <v>2226</v>
      </c>
      <c r="D2075" t="s">
        <v>878</v>
      </c>
      <c r="E2075" s="107">
        <v>42208</v>
      </c>
      <c r="F2075" s="9">
        <v>41</v>
      </c>
      <c r="G2075" s="9">
        <v>39.043439999999997</v>
      </c>
      <c r="H2075" s="9">
        <v>272.72727300000003</v>
      </c>
      <c r="I2075" s="9">
        <v>93.284358999999995</v>
      </c>
      <c r="J2075" s="9">
        <v>3</v>
      </c>
      <c r="K2075" s="9">
        <v>26</v>
      </c>
      <c r="L2075" s="9">
        <v>41</v>
      </c>
      <c r="M2075" s="9">
        <v>28.43684</v>
      </c>
      <c r="N2075" s="9">
        <v>39.043439999999997</v>
      </c>
      <c r="O2075" s="9">
        <v>136.36363600000001</v>
      </c>
      <c r="P2075" s="9">
        <v>272.72727300000003</v>
      </c>
      <c r="Q2075" s="9">
        <v>45.085915999999997</v>
      </c>
      <c r="R2075" s="9">
        <v>93.284358999999995</v>
      </c>
      <c r="S2075" s="9" t="s">
        <v>1510</v>
      </c>
      <c r="T2075" s="9">
        <v>7894.4477129999996</v>
      </c>
      <c r="U2075" s="9">
        <v>2695561.6139429999</v>
      </c>
      <c r="V2075" t="s">
        <v>935</v>
      </c>
    </row>
    <row r="2076" spans="1:22" x14ac:dyDescent="0.25">
      <c r="A2076" s="70" t="e">
        <f>VLOOKUP(B2076,'Lake Assessments'!$D$2:$E$52,2,0)</f>
        <v>#N/A</v>
      </c>
      <c r="B2076">
        <v>31057100</v>
      </c>
      <c r="C2076" t="s">
        <v>987</v>
      </c>
      <c r="D2076" t="s">
        <v>878</v>
      </c>
      <c r="E2076" s="107">
        <v>36704</v>
      </c>
      <c r="F2076" s="9">
        <v>20</v>
      </c>
      <c r="G2076" s="9">
        <v>26.832816000000001</v>
      </c>
      <c r="H2076" s="9">
        <v>81.818181999999993</v>
      </c>
      <c r="I2076" s="9">
        <v>36.902121000000001</v>
      </c>
      <c r="J2076" s="9">
        <v>1</v>
      </c>
      <c r="K2076" s="9">
        <v>20</v>
      </c>
      <c r="L2076" s="9">
        <v>20</v>
      </c>
      <c r="M2076" s="9">
        <v>26.832816000000001</v>
      </c>
      <c r="N2076" s="9">
        <v>26.832816000000001</v>
      </c>
      <c r="O2076" s="9">
        <v>81.818181999999993</v>
      </c>
      <c r="P2076" s="9">
        <v>81.818181999999993</v>
      </c>
      <c r="Q2076" s="9">
        <v>36.902121000000001</v>
      </c>
      <c r="R2076" s="9">
        <v>36.902121000000001</v>
      </c>
      <c r="S2076" s="9" t="s">
        <v>1510</v>
      </c>
      <c r="T2076" s="9">
        <v>5811.6380230000004</v>
      </c>
      <c r="U2076" s="9">
        <v>934767.14292799996</v>
      </c>
      <c r="V2076" t="s">
        <v>935</v>
      </c>
    </row>
    <row r="2077" spans="1:22" x14ac:dyDescent="0.25">
      <c r="A2077" s="70" t="e">
        <f>VLOOKUP(B2077,'Lake Assessments'!$D$2:$E$52,2,0)</f>
        <v>#N/A</v>
      </c>
      <c r="B2077">
        <v>31055400</v>
      </c>
      <c r="C2077" t="s">
        <v>2227</v>
      </c>
      <c r="D2077" t="s">
        <v>878</v>
      </c>
      <c r="E2077" s="107">
        <v>41148</v>
      </c>
      <c r="F2077" s="9">
        <v>1</v>
      </c>
      <c r="G2077" s="9">
        <v>6</v>
      </c>
      <c r="H2077" s="9">
        <v>-90.909091000000004</v>
      </c>
      <c r="I2077" s="9">
        <v>-70.297030000000007</v>
      </c>
      <c r="J2077" s="9">
        <v>3</v>
      </c>
      <c r="K2077" s="9">
        <v>1</v>
      </c>
      <c r="L2077" s="9">
        <v>31</v>
      </c>
      <c r="M2077" s="9">
        <v>6</v>
      </c>
      <c r="N2077" s="9">
        <v>34.843429</v>
      </c>
      <c r="O2077" s="9">
        <v>-90.909091000000004</v>
      </c>
      <c r="P2077" s="9">
        <v>181.81818200000001</v>
      </c>
      <c r="Q2077" s="9">
        <v>-70.297030000000007</v>
      </c>
      <c r="R2077" s="9">
        <v>72.492221000000001</v>
      </c>
      <c r="S2077" s="9" t="s">
        <v>1510</v>
      </c>
      <c r="T2077" s="9">
        <v>9320.4958719999995</v>
      </c>
      <c r="U2077" s="9">
        <v>4896585.7832559999</v>
      </c>
      <c r="V2077" t="s">
        <v>932</v>
      </c>
    </row>
    <row r="2078" spans="1:22" x14ac:dyDescent="0.25">
      <c r="A2078" s="70" t="e">
        <f>VLOOKUP(B2078,'Lake Assessments'!$D$2:$E$52,2,0)</f>
        <v>#N/A</v>
      </c>
      <c r="B2078">
        <v>31021600</v>
      </c>
      <c r="C2078" t="s">
        <v>2228</v>
      </c>
      <c r="D2078" t="s">
        <v>878</v>
      </c>
      <c r="E2078" s="107">
        <v>38552</v>
      </c>
      <c r="F2078" s="9">
        <v>29</v>
      </c>
      <c r="G2078" s="9">
        <v>31.011120999999999</v>
      </c>
      <c r="H2078" s="9">
        <v>163.63636399999999</v>
      </c>
      <c r="I2078" s="9">
        <v>53.520403000000002</v>
      </c>
      <c r="J2078" s="9">
        <v>3</v>
      </c>
      <c r="K2078" s="9">
        <v>29</v>
      </c>
      <c r="L2078" s="9">
        <v>32</v>
      </c>
      <c r="M2078" s="9">
        <v>31.011120999999999</v>
      </c>
      <c r="N2078" s="9">
        <v>34.117902000000001</v>
      </c>
      <c r="O2078" s="9">
        <v>163.63636399999999</v>
      </c>
      <c r="P2078" s="9">
        <v>190.90909099999999</v>
      </c>
      <c r="Q2078" s="9">
        <v>53.520403000000002</v>
      </c>
      <c r="R2078" s="9">
        <v>68.900505999999993</v>
      </c>
      <c r="S2078" s="9" t="s">
        <v>1510</v>
      </c>
      <c r="T2078" s="9">
        <v>22726.163539000001</v>
      </c>
      <c r="U2078" s="9">
        <v>7503732.7055620002</v>
      </c>
      <c r="V2078" t="s">
        <v>935</v>
      </c>
    </row>
    <row r="2079" spans="1:22" x14ac:dyDescent="0.25">
      <c r="A2079" s="70" t="e">
        <f>VLOOKUP(B2079,'Lake Assessments'!$D$2:$E$52,2,0)</f>
        <v>#N/A</v>
      </c>
      <c r="B2079">
        <v>31008400</v>
      </c>
      <c r="C2079" t="s">
        <v>1803</v>
      </c>
      <c r="D2079" t="s">
        <v>878</v>
      </c>
      <c r="E2079" s="107">
        <v>36705</v>
      </c>
      <c r="F2079" s="9">
        <v>28</v>
      </c>
      <c r="G2079" s="9">
        <v>35.906624999999998</v>
      </c>
      <c r="H2079" s="9">
        <v>154.545455</v>
      </c>
      <c r="I2079" s="9">
        <v>83.197066000000007</v>
      </c>
      <c r="J2079" s="9">
        <v>1</v>
      </c>
      <c r="K2079" s="9">
        <v>28</v>
      </c>
      <c r="L2079" s="9">
        <v>28</v>
      </c>
      <c r="M2079" s="9">
        <v>35.906624999999998</v>
      </c>
      <c r="N2079" s="9">
        <v>35.906624999999998</v>
      </c>
      <c r="O2079" s="9">
        <v>154.545455</v>
      </c>
      <c r="P2079" s="9">
        <v>154.545455</v>
      </c>
      <c r="Q2079" s="9">
        <v>83.197066000000007</v>
      </c>
      <c r="R2079" s="9">
        <v>83.197066000000007</v>
      </c>
      <c r="S2079" s="9" t="s">
        <v>1510</v>
      </c>
      <c r="T2079" s="9">
        <v>8234.2327879999993</v>
      </c>
      <c r="U2079" s="9">
        <v>2181065.113078</v>
      </c>
      <c r="V2079" t="s">
        <v>935</v>
      </c>
    </row>
    <row r="2080" spans="1:22" x14ac:dyDescent="0.25">
      <c r="A2080" s="70" t="e">
        <f>VLOOKUP(B2080,'Lake Assessments'!$D$2:$E$52,2,0)</f>
        <v>#N/A</v>
      </c>
      <c r="B2080">
        <v>31037300</v>
      </c>
      <c r="C2080" t="s">
        <v>2209</v>
      </c>
      <c r="D2080" t="s">
        <v>878</v>
      </c>
      <c r="E2080" s="107">
        <v>36739</v>
      </c>
      <c r="F2080" s="9">
        <v>27</v>
      </c>
      <c r="G2080" s="9">
        <v>32.524065</v>
      </c>
      <c r="H2080" s="9">
        <v>145.454545</v>
      </c>
      <c r="I2080" s="9">
        <v>65.939108000000004</v>
      </c>
      <c r="J2080" s="9">
        <v>1</v>
      </c>
      <c r="K2080" s="9">
        <v>27</v>
      </c>
      <c r="L2080" s="9">
        <v>27</v>
      </c>
      <c r="M2080" s="9">
        <v>32.524065</v>
      </c>
      <c r="N2080" s="9">
        <v>32.524065</v>
      </c>
      <c r="O2080" s="9">
        <v>145.454545</v>
      </c>
      <c r="P2080" s="9">
        <v>145.454545</v>
      </c>
      <c r="Q2080" s="9">
        <v>65.939108000000004</v>
      </c>
      <c r="R2080" s="9">
        <v>65.939108000000004</v>
      </c>
      <c r="S2080" s="9" t="s">
        <v>1510</v>
      </c>
      <c r="T2080" s="9">
        <v>4956.3390099999997</v>
      </c>
      <c r="U2080" s="9">
        <v>527570.59626000002</v>
      </c>
      <c r="V2080" t="s">
        <v>935</v>
      </c>
    </row>
    <row r="2081" spans="1:22" x14ac:dyDescent="0.25">
      <c r="A2081" s="70" t="e">
        <f>VLOOKUP(B2081,'Lake Assessments'!$D$2:$E$52,2,0)</f>
        <v>#N/A</v>
      </c>
      <c r="B2081">
        <v>11009600</v>
      </c>
      <c r="C2081" t="s">
        <v>245</v>
      </c>
      <c r="D2081" t="s">
        <v>941</v>
      </c>
      <c r="E2081" s="107">
        <v>40023</v>
      </c>
      <c r="F2081" s="9">
        <v>18</v>
      </c>
      <c r="G2081" s="9">
        <v>23.570226000000002</v>
      </c>
      <c r="H2081" s="9">
        <v>200</v>
      </c>
      <c r="I2081" s="9">
        <v>68.358756999999997</v>
      </c>
      <c r="J2081" s="9">
        <v>1</v>
      </c>
      <c r="K2081" s="9">
        <v>18</v>
      </c>
      <c r="L2081" s="9">
        <v>18</v>
      </c>
      <c r="M2081" s="9">
        <v>23.570226000000002</v>
      </c>
      <c r="N2081" s="9">
        <v>23.570226000000002</v>
      </c>
      <c r="O2081" s="9">
        <v>200</v>
      </c>
      <c r="P2081" s="9">
        <v>200</v>
      </c>
      <c r="Q2081" s="9">
        <v>68.358756999999997</v>
      </c>
      <c r="R2081" s="9">
        <v>68.358756999999997</v>
      </c>
      <c r="S2081" s="9" t="s">
        <v>1510</v>
      </c>
      <c r="T2081" s="9">
        <v>8451.7169180000001</v>
      </c>
      <c r="U2081" s="9">
        <v>2944960.9273959999</v>
      </c>
      <c r="V2081" t="s">
        <v>935</v>
      </c>
    </row>
    <row r="2082" spans="1:22" x14ac:dyDescent="0.25">
      <c r="A2082" s="70" t="e">
        <f>VLOOKUP(B2082,'Lake Assessments'!$D$2:$E$52,2,0)</f>
        <v>#N/A</v>
      </c>
      <c r="B2082">
        <v>11009200</v>
      </c>
      <c r="C2082" t="s">
        <v>2219</v>
      </c>
      <c r="D2082" t="s">
        <v>878</v>
      </c>
      <c r="E2082" s="107">
        <v>38524</v>
      </c>
      <c r="F2082" s="9">
        <v>20</v>
      </c>
      <c r="G2082" s="9">
        <v>28.621670000000002</v>
      </c>
      <c r="H2082" s="9">
        <v>233.33333300000001</v>
      </c>
      <c r="I2082" s="9">
        <v>104.440501</v>
      </c>
      <c r="J2082" s="9">
        <v>1</v>
      </c>
      <c r="K2082" s="9">
        <v>20</v>
      </c>
      <c r="L2082" s="9">
        <v>20</v>
      </c>
      <c r="M2082" s="9">
        <v>28.621670000000002</v>
      </c>
      <c r="N2082" s="9">
        <v>28.621670000000002</v>
      </c>
      <c r="O2082" s="9">
        <v>233.33333300000001</v>
      </c>
      <c r="P2082" s="9">
        <v>233.33333300000001</v>
      </c>
      <c r="Q2082" s="9">
        <v>104.440501</v>
      </c>
      <c r="R2082" s="9">
        <v>104.440501</v>
      </c>
      <c r="S2082" s="9" t="s">
        <v>1510</v>
      </c>
      <c r="T2082" s="9">
        <v>6514.4037669999998</v>
      </c>
      <c r="U2082" s="9">
        <v>1654702.6288699999</v>
      </c>
      <c r="V2082" t="s">
        <v>935</v>
      </c>
    </row>
    <row r="2083" spans="1:22" x14ac:dyDescent="0.25">
      <c r="A2083" s="70" t="e">
        <f>VLOOKUP(B2083,'Lake Assessments'!$D$2:$E$52,2,0)</f>
        <v>#N/A</v>
      </c>
      <c r="B2083">
        <v>11000200</v>
      </c>
      <c r="C2083" t="s">
        <v>2229</v>
      </c>
      <c r="D2083" t="s">
        <v>878</v>
      </c>
      <c r="E2083" s="107">
        <v>39323</v>
      </c>
      <c r="F2083" s="9">
        <v>7</v>
      </c>
      <c r="G2083" s="9">
        <v>16.630437000000001</v>
      </c>
      <c r="H2083" s="9">
        <v>0</v>
      </c>
      <c r="I2083" s="9">
        <v>0.18335399999999999</v>
      </c>
      <c r="J2083" s="9">
        <v>1</v>
      </c>
      <c r="K2083" s="9">
        <v>7</v>
      </c>
      <c r="L2083" s="9">
        <v>7</v>
      </c>
      <c r="M2083" s="9">
        <v>16.630437000000001</v>
      </c>
      <c r="N2083" s="9">
        <v>16.630437000000001</v>
      </c>
      <c r="O2083" s="9">
        <v>0</v>
      </c>
      <c r="P2083" s="9">
        <v>0</v>
      </c>
      <c r="Q2083" s="9">
        <v>0.18335399999999999</v>
      </c>
      <c r="R2083" s="9">
        <v>0.18335399999999999</v>
      </c>
      <c r="S2083" s="9" t="s">
        <v>1510</v>
      </c>
      <c r="T2083" s="9">
        <v>763.41128800000001</v>
      </c>
      <c r="U2083" s="9">
        <v>41620.065963000001</v>
      </c>
      <c r="V2083" t="s">
        <v>935</v>
      </c>
    </row>
    <row r="2084" spans="1:22" x14ac:dyDescent="0.25">
      <c r="A2084" s="70" t="e">
        <f>VLOOKUP(B2084,'Lake Assessments'!$D$2:$E$52,2,0)</f>
        <v>#N/A</v>
      </c>
      <c r="B2084">
        <v>18022100</v>
      </c>
      <c r="C2084" t="s">
        <v>2230</v>
      </c>
      <c r="D2084" t="s">
        <v>878</v>
      </c>
      <c r="E2084" s="107">
        <v>39685</v>
      </c>
      <c r="F2084" s="9">
        <v>20</v>
      </c>
      <c r="G2084" s="9">
        <v>33.093806000000001</v>
      </c>
      <c r="H2084" s="9">
        <v>233.33333300000001</v>
      </c>
      <c r="I2084" s="9">
        <v>136.38432900000001</v>
      </c>
      <c r="J2084" s="9">
        <v>1</v>
      </c>
      <c r="K2084" s="9">
        <v>20</v>
      </c>
      <c r="L2084" s="9">
        <v>20</v>
      </c>
      <c r="M2084" s="9">
        <v>33.093806000000001</v>
      </c>
      <c r="N2084" s="9">
        <v>33.093806000000001</v>
      </c>
      <c r="O2084" s="9">
        <v>233.33333300000001</v>
      </c>
      <c r="P2084" s="9">
        <v>233.33333300000001</v>
      </c>
      <c r="Q2084" s="9">
        <v>136.38432900000001</v>
      </c>
      <c r="R2084" s="9">
        <v>136.38432900000001</v>
      </c>
      <c r="S2084" s="9" t="s">
        <v>1510</v>
      </c>
      <c r="T2084" s="9">
        <v>1773.4426989999999</v>
      </c>
      <c r="U2084" s="9">
        <v>121469.533881</v>
      </c>
      <c r="V2084" t="s">
        <v>935</v>
      </c>
    </row>
    <row r="2085" spans="1:22" x14ac:dyDescent="0.25">
      <c r="A2085" s="70" t="e">
        <f>VLOOKUP(B2085,'Lake Assessments'!$D$2:$E$52,2,0)</f>
        <v>#N/A</v>
      </c>
      <c r="B2085">
        <v>11002300</v>
      </c>
      <c r="C2085" t="s">
        <v>615</v>
      </c>
      <c r="D2085" t="s">
        <v>878</v>
      </c>
      <c r="E2085" s="107">
        <v>39657</v>
      </c>
      <c r="F2085" s="9">
        <v>32</v>
      </c>
      <c r="G2085" s="9">
        <v>35.001786000000003</v>
      </c>
      <c r="H2085" s="9">
        <v>190.90909099999999</v>
      </c>
      <c r="I2085" s="9">
        <v>78.580539000000002</v>
      </c>
      <c r="J2085" s="9">
        <v>1</v>
      </c>
      <c r="K2085" s="9">
        <v>32</v>
      </c>
      <c r="L2085" s="9">
        <v>32</v>
      </c>
      <c r="M2085" s="9">
        <v>35.001786000000003</v>
      </c>
      <c r="N2085" s="9">
        <v>35.001786000000003</v>
      </c>
      <c r="O2085" s="9">
        <v>190.90909099999999</v>
      </c>
      <c r="P2085" s="9">
        <v>190.90909099999999</v>
      </c>
      <c r="Q2085" s="9">
        <v>78.580539000000002</v>
      </c>
      <c r="R2085" s="9">
        <v>78.580539000000002</v>
      </c>
      <c r="S2085" s="9" t="s">
        <v>1510</v>
      </c>
      <c r="T2085" s="9">
        <v>3843.9257170000001</v>
      </c>
      <c r="U2085" s="9">
        <v>463647.08720399998</v>
      </c>
      <c r="V2085" t="s">
        <v>935</v>
      </c>
    </row>
    <row r="2086" spans="1:22" x14ac:dyDescent="0.25">
      <c r="A2086" s="70" t="e">
        <f>VLOOKUP(B2086,'Lake Assessments'!$D$2:$E$52,2,0)</f>
        <v>#N/A</v>
      </c>
      <c r="B2086">
        <v>1018800</v>
      </c>
      <c r="C2086" t="s">
        <v>2231</v>
      </c>
      <c r="D2086" t="s">
        <v>878</v>
      </c>
      <c r="E2086" s="107">
        <v>42186</v>
      </c>
      <c r="F2086" s="9">
        <v>35</v>
      </c>
      <c r="G2086" s="9">
        <v>35.834539999999997</v>
      </c>
      <c r="H2086" s="9">
        <v>218.18181799999999</v>
      </c>
      <c r="I2086" s="9">
        <v>77.398714999999996</v>
      </c>
      <c r="J2086" s="9">
        <v>4</v>
      </c>
      <c r="K2086" s="9">
        <v>16</v>
      </c>
      <c r="L2086" s="9">
        <v>35</v>
      </c>
      <c r="M2086" s="9">
        <v>23.5</v>
      </c>
      <c r="N2086" s="9">
        <v>35.834539999999997</v>
      </c>
      <c r="O2086" s="9">
        <v>45.454545000000003</v>
      </c>
      <c r="P2086" s="9">
        <v>218.18181799999999</v>
      </c>
      <c r="Q2086" s="9">
        <v>16.336634</v>
      </c>
      <c r="R2086" s="9">
        <v>77.398714999999996</v>
      </c>
      <c r="S2086" s="9" t="s">
        <v>1510</v>
      </c>
      <c r="T2086" s="9">
        <v>7429.5002489999997</v>
      </c>
      <c r="U2086" s="9">
        <v>1298231.650348</v>
      </c>
      <c r="V2086" t="s">
        <v>935</v>
      </c>
    </row>
    <row r="2087" spans="1:22" x14ac:dyDescent="0.25">
      <c r="A2087" s="70" t="e">
        <f>VLOOKUP(B2087,'Lake Assessments'!$D$2:$E$52,2,0)</f>
        <v>#N/A</v>
      </c>
      <c r="B2087">
        <v>18019800</v>
      </c>
      <c r="C2087" t="s">
        <v>120</v>
      </c>
      <c r="D2087" t="s">
        <v>878</v>
      </c>
      <c r="E2087" s="107">
        <v>38568</v>
      </c>
      <c r="F2087" s="9">
        <v>15</v>
      </c>
      <c r="G2087" s="9">
        <v>22.721502000000001</v>
      </c>
      <c r="H2087" s="9">
        <v>114.285714</v>
      </c>
      <c r="I2087" s="9">
        <v>36.876519999999999</v>
      </c>
      <c r="J2087" s="9">
        <v>2</v>
      </c>
      <c r="K2087" s="9">
        <v>15</v>
      </c>
      <c r="L2087" s="9">
        <v>25</v>
      </c>
      <c r="M2087" s="9">
        <v>22.721502000000001</v>
      </c>
      <c r="N2087" s="9">
        <v>27.6</v>
      </c>
      <c r="O2087" s="9">
        <v>114.285714</v>
      </c>
      <c r="P2087" s="9">
        <v>316.66666700000002</v>
      </c>
      <c r="Q2087" s="9">
        <v>36.876519999999999</v>
      </c>
      <c r="R2087" s="9">
        <v>97.142857000000006</v>
      </c>
      <c r="S2087" s="9" t="s">
        <v>1510</v>
      </c>
      <c r="T2087" s="9">
        <v>2944.3395049999999</v>
      </c>
      <c r="U2087" s="9">
        <v>280893.40084100002</v>
      </c>
      <c r="V2087" t="s">
        <v>935</v>
      </c>
    </row>
    <row r="2088" spans="1:22" x14ac:dyDescent="0.25">
      <c r="A2088" s="70" t="e">
        <f>VLOOKUP(B2088,'Lake Assessments'!$D$2:$E$52,2,0)</f>
        <v>#N/A</v>
      </c>
      <c r="B2088">
        <v>18022800</v>
      </c>
      <c r="C2088" t="s">
        <v>879</v>
      </c>
      <c r="D2088" t="s">
        <v>878</v>
      </c>
      <c r="E2088" s="107">
        <v>38895</v>
      </c>
      <c r="F2088" s="9">
        <v>12</v>
      </c>
      <c r="G2088" s="9">
        <v>22.227985</v>
      </c>
      <c r="H2088" s="9">
        <v>71.428571000000005</v>
      </c>
      <c r="I2088" s="9">
        <v>33.903525999999999</v>
      </c>
      <c r="J2088" s="9">
        <v>1</v>
      </c>
      <c r="K2088" s="9">
        <v>12</v>
      </c>
      <c r="L2088" s="9">
        <v>12</v>
      </c>
      <c r="M2088" s="9">
        <v>22.227985</v>
      </c>
      <c r="N2088" s="9">
        <v>22.227985</v>
      </c>
      <c r="O2088" s="9">
        <v>71.428571000000005</v>
      </c>
      <c r="P2088" s="9">
        <v>71.428571000000005</v>
      </c>
      <c r="Q2088" s="9">
        <v>33.903525999999999</v>
      </c>
      <c r="R2088" s="9">
        <v>33.903525999999999</v>
      </c>
      <c r="S2088" s="9" t="s">
        <v>1510</v>
      </c>
      <c r="T2088" s="9">
        <v>2971.8488269999998</v>
      </c>
      <c r="U2088" s="9">
        <v>198809.59635199999</v>
      </c>
      <c r="V2088" t="s">
        <v>935</v>
      </c>
    </row>
    <row r="2089" spans="1:22" x14ac:dyDescent="0.25">
      <c r="A2089" s="70" t="e">
        <f>VLOOKUP(B2089,'Lake Assessments'!$D$2:$E$52,2,0)</f>
        <v>#N/A</v>
      </c>
      <c r="B2089">
        <v>11008200</v>
      </c>
      <c r="C2089" t="s">
        <v>258</v>
      </c>
      <c r="D2089" t="s">
        <v>878</v>
      </c>
      <c r="E2089" s="107">
        <v>40011</v>
      </c>
      <c r="F2089" s="9">
        <v>23</v>
      </c>
      <c r="G2089" s="9">
        <v>28.149446000000001</v>
      </c>
      <c r="H2089" s="9">
        <v>109.090909</v>
      </c>
      <c r="I2089" s="9">
        <v>43.619622</v>
      </c>
      <c r="J2089" s="9">
        <v>1</v>
      </c>
      <c r="K2089" s="9">
        <v>23</v>
      </c>
      <c r="L2089" s="9">
        <v>23</v>
      </c>
      <c r="M2089" s="9">
        <v>28.149446000000001</v>
      </c>
      <c r="N2089" s="9">
        <v>28.149446000000001</v>
      </c>
      <c r="O2089" s="9">
        <v>109.090909</v>
      </c>
      <c r="P2089" s="9">
        <v>109.090909</v>
      </c>
      <c r="Q2089" s="9">
        <v>43.619622</v>
      </c>
      <c r="R2089" s="9">
        <v>43.619622</v>
      </c>
      <c r="S2089" s="9" t="s">
        <v>1510</v>
      </c>
      <c r="T2089" s="9">
        <v>1680.5569860000001</v>
      </c>
      <c r="U2089" s="9">
        <v>84203.030994999994</v>
      </c>
      <c r="V2089" t="s">
        <v>935</v>
      </c>
    </row>
    <row r="2090" spans="1:22" x14ac:dyDescent="0.25">
      <c r="A2090" s="70" t="e">
        <f>VLOOKUP(B2090,'Lake Assessments'!$D$2:$E$52,2,0)</f>
        <v>#N/A</v>
      </c>
      <c r="B2090">
        <v>18019500</v>
      </c>
      <c r="C2090" t="s">
        <v>2232</v>
      </c>
      <c r="D2090" t="s">
        <v>878</v>
      </c>
      <c r="E2090" s="107">
        <v>37788</v>
      </c>
      <c r="F2090" s="9">
        <v>18</v>
      </c>
      <c r="G2090" s="9">
        <v>28.284271</v>
      </c>
      <c r="H2090" s="9">
        <v>63.636364</v>
      </c>
      <c r="I2090" s="9">
        <v>40.021144999999997</v>
      </c>
      <c r="J2090" s="9">
        <v>2</v>
      </c>
      <c r="K2090" s="9">
        <v>9</v>
      </c>
      <c r="L2090" s="9">
        <v>18</v>
      </c>
      <c r="M2090" s="9">
        <v>19.333333</v>
      </c>
      <c r="N2090" s="9">
        <v>28.284271</v>
      </c>
      <c r="O2090" s="9">
        <v>-18.181818</v>
      </c>
      <c r="P2090" s="9">
        <v>63.636364</v>
      </c>
      <c r="Q2090" s="9">
        <v>-1.360544</v>
      </c>
      <c r="R2090" s="9">
        <v>40.021144999999997</v>
      </c>
      <c r="S2090" s="9" t="s">
        <v>1510</v>
      </c>
      <c r="T2090" s="9">
        <v>3794.9033159999999</v>
      </c>
      <c r="U2090" s="9">
        <v>1099340.1178280001</v>
      </c>
      <c r="V2090" t="s">
        <v>935</v>
      </c>
    </row>
    <row r="2091" spans="1:22" x14ac:dyDescent="0.25">
      <c r="A2091" s="70" t="e">
        <f>VLOOKUP(B2091,'Lake Assessments'!$D$2:$E$52,2,0)</f>
        <v>#N/A</v>
      </c>
      <c r="B2091">
        <v>31074000</v>
      </c>
      <c r="C2091" t="s">
        <v>2233</v>
      </c>
      <c r="D2091" t="s">
        <v>878</v>
      </c>
      <c r="E2091" s="107">
        <v>36733</v>
      </c>
      <c r="F2091" s="9">
        <v>27</v>
      </c>
      <c r="G2091" s="9">
        <v>27.905263000000001</v>
      </c>
      <c r="H2091" s="9">
        <v>350</v>
      </c>
      <c r="I2091" s="9">
        <v>99.323307</v>
      </c>
      <c r="J2091" s="9">
        <v>1</v>
      </c>
      <c r="K2091" s="9">
        <v>27</v>
      </c>
      <c r="L2091" s="9">
        <v>27</v>
      </c>
      <c r="M2091" s="9">
        <v>27.905263000000001</v>
      </c>
      <c r="N2091" s="9">
        <v>27.905263000000001</v>
      </c>
      <c r="O2091" s="9">
        <v>350</v>
      </c>
      <c r="P2091" s="9">
        <v>350</v>
      </c>
      <c r="Q2091" s="9">
        <v>99.323307</v>
      </c>
      <c r="R2091" s="9">
        <v>99.323307</v>
      </c>
      <c r="S2091" s="9" t="s">
        <v>1510</v>
      </c>
      <c r="T2091" s="9">
        <v>7043.4290250000004</v>
      </c>
      <c r="U2091" s="9">
        <v>2086201.8572199999</v>
      </c>
      <c r="V2091" t="s">
        <v>935</v>
      </c>
    </row>
    <row r="2092" spans="1:22" x14ac:dyDescent="0.25">
      <c r="A2092" s="70" t="e">
        <f>VLOOKUP(B2092,'Lake Assessments'!$D$2:$E$52,2,0)</f>
        <v>#N/A</v>
      </c>
      <c r="B2092">
        <v>18017500</v>
      </c>
      <c r="C2092" t="s">
        <v>2234</v>
      </c>
      <c r="D2092" t="s">
        <v>878</v>
      </c>
      <c r="E2092" s="107">
        <v>40353</v>
      </c>
      <c r="F2092" s="9">
        <v>14</v>
      </c>
      <c r="G2092" s="9">
        <v>24.588034</v>
      </c>
      <c r="H2092" s="9">
        <v>100</v>
      </c>
      <c r="I2092" s="9">
        <v>48.120688000000001</v>
      </c>
      <c r="J2092" s="9">
        <v>1</v>
      </c>
      <c r="K2092" s="9">
        <v>14</v>
      </c>
      <c r="L2092" s="9">
        <v>14</v>
      </c>
      <c r="M2092" s="9">
        <v>24.588034</v>
      </c>
      <c r="N2092" s="9">
        <v>24.588034</v>
      </c>
      <c r="O2092" s="9">
        <v>100</v>
      </c>
      <c r="P2092" s="9">
        <v>100</v>
      </c>
      <c r="Q2092" s="9">
        <v>48.120688000000001</v>
      </c>
      <c r="R2092" s="9">
        <v>48.120688000000001</v>
      </c>
      <c r="S2092" s="9" t="s">
        <v>1510</v>
      </c>
      <c r="T2092" s="9">
        <v>2850.03874</v>
      </c>
      <c r="U2092" s="9">
        <v>161015.19411800001</v>
      </c>
      <c r="V2092" t="s">
        <v>935</v>
      </c>
    </row>
    <row r="2093" spans="1:22" x14ac:dyDescent="0.25">
      <c r="A2093" s="70" t="e">
        <f>VLOOKUP(B2093,'Lake Assessments'!$D$2:$E$52,2,0)</f>
        <v>#N/A</v>
      </c>
      <c r="B2093">
        <v>18021200</v>
      </c>
      <c r="C2093" t="s">
        <v>1908</v>
      </c>
      <c r="D2093" t="s">
        <v>878</v>
      </c>
      <c r="E2093" s="107">
        <v>41092</v>
      </c>
      <c r="F2093" s="9">
        <v>34</v>
      </c>
      <c r="G2093" s="9">
        <v>35.157209999999999</v>
      </c>
      <c r="H2093" s="9">
        <v>209.09090900000001</v>
      </c>
      <c r="I2093" s="9">
        <v>74.045593999999994</v>
      </c>
      <c r="J2093" s="9">
        <v>8</v>
      </c>
      <c r="K2093" s="9">
        <v>19</v>
      </c>
      <c r="L2093" s="9">
        <v>34</v>
      </c>
      <c r="M2093" s="9">
        <v>25.694562000000001</v>
      </c>
      <c r="N2093" s="9">
        <v>35.157209999999999</v>
      </c>
      <c r="O2093" s="9">
        <v>72.727272999999997</v>
      </c>
      <c r="P2093" s="9">
        <v>209.09090900000001</v>
      </c>
      <c r="Q2093" s="9">
        <v>27.200803000000001</v>
      </c>
      <c r="R2093" s="9">
        <v>74.045593999999994</v>
      </c>
      <c r="S2093" s="9" t="s">
        <v>1510</v>
      </c>
      <c r="T2093" s="9">
        <v>8132.2220379999999</v>
      </c>
      <c r="U2093" s="9">
        <v>2424866.0492460001</v>
      </c>
      <c r="V2093" t="s">
        <v>935</v>
      </c>
    </row>
    <row r="2094" spans="1:22" x14ac:dyDescent="0.25">
      <c r="A2094" s="70" t="e">
        <f>VLOOKUP(B2094,'Lake Assessments'!$D$2:$E$52,2,0)</f>
        <v>#N/A</v>
      </c>
      <c r="B2094">
        <v>18018400</v>
      </c>
      <c r="C2094" t="s">
        <v>2235</v>
      </c>
      <c r="D2094" t="s">
        <v>878</v>
      </c>
      <c r="E2094" s="107">
        <v>41470</v>
      </c>
      <c r="F2094" s="9">
        <v>30</v>
      </c>
      <c r="G2094" s="9">
        <v>37.610281999999998</v>
      </c>
      <c r="H2094" s="9">
        <v>172.727273</v>
      </c>
      <c r="I2094" s="9">
        <v>86.189515999999998</v>
      </c>
      <c r="J2094" s="9">
        <v>3</v>
      </c>
      <c r="K2094" s="9">
        <v>14</v>
      </c>
      <c r="L2094" s="9">
        <v>42</v>
      </c>
      <c r="M2094" s="9">
        <v>23.251728</v>
      </c>
      <c r="N2094" s="9">
        <v>46.291004999999998</v>
      </c>
      <c r="O2094" s="9">
        <v>27.272727</v>
      </c>
      <c r="P2094" s="9">
        <v>281.81818199999998</v>
      </c>
      <c r="Q2094" s="9">
        <v>15.107564999999999</v>
      </c>
      <c r="R2094" s="9">
        <v>136.178597</v>
      </c>
      <c r="S2094" s="9" t="s">
        <v>1510</v>
      </c>
      <c r="T2094" s="9">
        <v>4085.5621890000002</v>
      </c>
      <c r="U2094" s="9">
        <v>971207.56435</v>
      </c>
      <c r="V2094" t="s">
        <v>935</v>
      </c>
    </row>
    <row r="2095" spans="1:22" x14ac:dyDescent="0.25">
      <c r="A2095" s="70" t="e">
        <f>VLOOKUP(B2095,'Lake Assessments'!$D$2:$E$52,2,0)</f>
        <v>#N/A</v>
      </c>
      <c r="B2095">
        <v>18029900</v>
      </c>
      <c r="C2095" t="s">
        <v>1140</v>
      </c>
      <c r="D2095" t="s">
        <v>878</v>
      </c>
      <c r="E2095" s="107">
        <v>36038</v>
      </c>
      <c r="F2095" s="9">
        <v>17</v>
      </c>
      <c r="G2095" s="9">
        <v>24.981169000000001</v>
      </c>
      <c r="H2095" s="9">
        <v>183.33333300000001</v>
      </c>
      <c r="I2095" s="9">
        <v>78.436924000000005</v>
      </c>
      <c r="J2095" s="9">
        <v>1</v>
      </c>
      <c r="K2095" s="9">
        <v>17</v>
      </c>
      <c r="L2095" s="9">
        <v>17</v>
      </c>
      <c r="M2095" s="9">
        <v>24.981169000000001</v>
      </c>
      <c r="N2095" s="9">
        <v>24.981169000000001</v>
      </c>
      <c r="O2095" s="9">
        <v>183.33333300000001</v>
      </c>
      <c r="P2095" s="9">
        <v>183.33333300000001</v>
      </c>
      <c r="Q2095" s="9">
        <v>78.436924000000005</v>
      </c>
      <c r="R2095" s="9">
        <v>78.436924000000005</v>
      </c>
      <c r="S2095" s="9" t="s">
        <v>1510</v>
      </c>
      <c r="T2095" s="9">
        <v>2504.6472650000001</v>
      </c>
      <c r="U2095" s="9">
        <v>399440.47122499999</v>
      </c>
      <c r="V2095" t="s">
        <v>935</v>
      </c>
    </row>
    <row r="2096" spans="1:22" x14ac:dyDescent="0.25">
      <c r="A2096" s="70" t="e">
        <f>VLOOKUP(B2096,'Lake Assessments'!$D$2:$E$52,2,0)</f>
        <v>#N/A</v>
      </c>
      <c r="B2096">
        <v>11004500</v>
      </c>
      <c r="C2096" t="s">
        <v>1918</v>
      </c>
      <c r="D2096" t="s">
        <v>878</v>
      </c>
      <c r="E2096" s="107">
        <v>40042</v>
      </c>
      <c r="F2096" s="9">
        <v>12</v>
      </c>
      <c r="G2096" s="9">
        <v>26.846788</v>
      </c>
      <c r="H2096" s="9">
        <v>9.0909089999999999</v>
      </c>
      <c r="I2096" s="9">
        <v>36.973405999999997</v>
      </c>
      <c r="J2096" s="9">
        <v>1</v>
      </c>
      <c r="K2096" s="9">
        <v>12</v>
      </c>
      <c r="L2096" s="9">
        <v>12</v>
      </c>
      <c r="M2096" s="9">
        <v>26.846788</v>
      </c>
      <c r="N2096" s="9">
        <v>26.846788</v>
      </c>
      <c r="O2096" s="9">
        <v>9.0909089999999999</v>
      </c>
      <c r="P2096" s="9">
        <v>9.0909089999999999</v>
      </c>
      <c r="Q2096" s="9">
        <v>36.973405999999997</v>
      </c>
      <c r="R2096" s="9">
        <v>36.973405999999997</v>
      </c>
      <c r="S2096" s="9" t="s">
        <v>1510</v>
      </c>
      <c r="T2096" s="9">
        <v>1170.3062540000001</v>
      </c>
      <c r="U2096" s="9">
        <v>74189.449397000004</v>
      </c>
      <c r="V2096" t="s">
        <v>935</v>
      </c>
    </row>
    <row r="2097" spans="1:22" x14ac:dyDescent="0.25">
      <c r="A2097" s="70" t="e">
        <f>VLOOKUP(B2097,'Lake Assessments'!$D$2:$E$52,2,0)</f>
        <v>#N/A</v>
      </c>
      <c r="B2097">
        <v>18017600</v>
      </c>
      <c r="C2097" t="s">
        <v>2006</v>
      </c>
      <c r="D2097" t="s">
        <v>878</v>
      </c>
      <c r="E2097" s="107">
        <v>39296</v>
      </c>
      <c r="F2097" s="9">
        <v>10</v>
      </c>
      <c r="G2097" s="9">
        <v>19.606121000000002</v>
      </c>
      <c r="H2097" s="9">
        <v>42.857143000000001</v>
      </c>
      <c r="I2097" s="9">
        <v>18.109165999999998</v>
      </c>
      <c r="J2097" s="9">
        <v>1</v>
      </c>
      <c r="K2097" s="9">
        <v>10</v>
      </c>
      <c r="L2097" s="9">
        <v>10</v>
      </c>
      <c r="M2097" s="9">
        <v>19.606121000000002</v>
      </c>
      <c r="N2097" s="9">
        <v>19.606121000000002</v>
      </c>
      <c r="O2097" s="9">
        <v>42.857143000000001</v>
      </c>
      <c r="P2097" s="9">
        <v>42.857143000000001</v>
      </c>
      <c r="Q2097" s="9">
        <v>18.109165999999998</v>
      </c>
      <c r="R2097" s="9">
        <v>18.109165999999998</v>
      </c>
      <c r="S2097" s="9" t="s">
        <v>1510</v>
      </c>
      <c r="T2097" s="9">
        <v>3493.0292490000002</v>
      </c>
      <c r="U2097" s="9">
        <v>486429.29986500001</v>
      </c>
      <c r="V2097" t="s">
        <v>935</v>
      </c>
    </row>
    <row r="2098" spans="1:22" x14ac:dyDescent="0.25">
      <c r="A2098" s="70" t="e">
        <f>VLOOKUP(B2098,'Lake Assessments'!$D$2:$E$52,2,0)</f>
        <v>#N/A</v>
      </c>
      <c r="B2098">
        <v>1033100</v>
      </c>
      <c r="C2098" t="s">
        <v>2236</v>
      </c>
      <c r="D2098" t="s">
        <v>878</v>
      </c>
      <c r="E2098" s="107">
        <v>40710</v>
      </c>
      <c r="F2098" s="9">
        <v>7</v>
      </c>
      <c r="G2098" s="9">
        <v>15.874508000000001</v>
      </c>
      <c r="H2098" s="9">
        <v>0</v>
      </c>
      <c r="I2098" s="9">
        <v>-4.3704349999999996</v>
      </c>
      <c r="J2098" s="9">
        <v>1</v>
      </c>
      <c r="K2098" s="9">
        <v>7</v>
      </c>
      <c r="L2098" s="9">
        <v>7</v>
      </c>
      <c r="M2098" s="9">
        <v>15.874508000000001</v>
      </c>
      <c r="N2098" s="9">
        <v>15.874508000000001</v>
      </c>
      <c r="O2098" s="9">
        <v>0</v>
      </c>
      <c r="P2098" s="9">
        <v>0</v>
      </c>
      <c r="Q2098" s="9">
        <v>-4.3704349999999996</v>
      </c>
      <c r="R2098" s="9">
        <v>-4.3704349999999996</v>
      </c>
      <c r="S2098" s="9" t="s">
        <v>1510</v>
      </c>
      <c r="T2098" s="9">
        <v>672.48485500000004</v>
      </c>
      <c r="U2098" s="9">
        <v>27018.893624</v>
      </c>
      <c r="V2098" t="s">
        <v>935</v>
      </c>
    </row>
    <row r="2099" spans="1:22" x14ac:dyDescent="0.25">
      <c r="A2099" s="70" t="e">
        <f>VLOOKUP(B2099,'Lake Assessments'!$D$2:$E$52,2,0)</f>
        <v>#N/A</v>
      </c>
      <c r="B2099">
        <v>18016700</v>
      </c>
      <c r="C2099" t="s">
        <v>1403</v>
      </c>
      <c r="D2099" t="s">
        <v>878</v>
      </c>
      <c r="E2099" s="107">
        <v>36017</v>
      </c>
      <c r="F2099" s="9">
        <v>30</v>
      </c>
      <c r="G2099" s="9">
        <v>37.975431</v>
      </c>
      <c r="H2099" s="9">
        <v>172.727273</v>
      </c>
      <c r="I2099" s="9">
        <v>93.752196999999995</v>
      </c>
      <c r="J2099" s="9">
        <v>1</v>
      </c>
      <c r="K2099" s="9">
        <v>30</v>
      </c>
      <c r="L2099" s="9">
        <v>30</v>
      </c>
      <c r="M2099" s="9">
        <v>37.975431</v>
      </c>
      <c r="N2099" s="9">
        <v>37.975431</v>
      </c>
      <c r="O2099" s="9">
        <v>172.727273</v>
      </c>
      <c r="P2099" s="9">
        <v>172.727273</v>
      </c>
      <c r="Q2099" s="9">
        <v>93.752196999999995</v>
      </c>
      <c r="R2099" s="9">
        <v>93.752196999999995</v>
      </c>
      <c r="S2099" s="9" t="s">
        <v>1510</v>
      </c>
      <c r="T2099" s="9">
        <v>4088.67166</v>
      </c>
      <c r="U2099" s="9">
        <v>320617.79815799999</v>
      </c>
      <c r="V2099" t="s">
        <v>935</v>
      </c>
    </row>
    <row r="2100" spans="1:22" x14ac:dyDescent="0.25">
      <c r="A2100" s="70" t="e">
        <f>VLOOKUP(B2100,'Lake Assessments'!$D$2:$E$52,2,0)</f>
        <v>#N/A</v>
      </c>
      <c r="B2100">
        <v>18022600</v>
      </c>
      <c r="C2100" t="s">
        <v>2237</v>
      </c>
      <c r="D2100" t="s">
        <v>878</v>
      </c>
      <c r="E2100" s="107">
        <v>41106</v>
      </c>
      <c r="F2100" s="9">
        <v>29</v>
      </c>
      <c r="G2100" s="9">
        <v>33.982247000000001</v>
      </c>
      <c r="H2100" s="9">
        <v>163.63636399999999</v>
      </c>
      <c r="I2100" s="9">
        <v>68.228944999999996</v>
      </c>
      <c r="J2100" s="9">
        <v>2</v>
      </c>
      <c r="K2100" s="9">
        <v>29</v>
      </c>
      <c r="L2100" s="9">
        <v>29</v>
      </c>
      <c r="M2100" s="9">
        <v>33.982247000000001</v>
      </c>
      <c r="N2100" s="9">
        <v>33.982247000000001</v>
      </c>
      <c r="O2100" s="9">
        <v>163.63636399999999</v>
      </c>
      <c r="P2100" s="9">
        <v>163.63636399999999</v>
      </c>
      <c r="Q2100" s="9">
        <v>68.228944999999996</v>
      </c>
      <c r="R2100" s="9">
        <v>73.378810999999999</v>
      </c>
      <c r="S2100" s="9" t="s">
        <v>1510</v>
      </c>
      <c r="T2100" s="9">
        <v>6511.8369210000001</v>
      </c>
      <c r="U2100" s="9">
        <v>1546492.6302410001</v>
      </c>
      <c r="V2100" t="s">
        <v>935</v>
      </c>
    </row>
    <row r="2101" spans="1:22" x14ac:dyDescent="0.25">
      <c r="A2101" s="70" t="e">
        <f>VLOOKUP(B2101,'Lake Assessments'!$D$2:$E$52,2,0)</f>
        <v>#N/A</v>
      </c>
      <c r="B2101">
        <v>18020800</v>
      </c>
      <c r="C2101" t="s">
        <v>2238</v>
      </c>
      <c r="D2101" t="s">
        <v>878</v>
      </c>
      <c r="E2101" s="107">
        <v>36018</v>
      </c>
      <c r="F2101" s="9">
        <v>12</v>
      </c>
      <c r="G2101" s="9">
        <v>23.094010999999998</v>
      </c>
      <c r="H2101" s="9">
        <v>9.0909089999999999</v>
      </c>
      <c r="I2101" s="9">
        <v>17.826585999999999</v>
      </c>
      <c r="J2101" s="9">
        <v>1</v>
      </c>
      <c r="K2101" s="9">
        <v>12</v>
      </c>
      <c r="L2101" s="9">
        <v>12</v>
      </c>
      <c r="M2101" s="9">
        <v>23.094010999999998</v>
      </c>
      <c r="N2101" s="9">
        <v>23.094010999999998</v>
      </c>
      <c r="O2101" s="9">
        <v>9.0909089999999999</v>
      </c>
      <c r="P2101" s="9">
        <v>9.0909089999999999</v>
      </c>
      <c r="Q2101" s="9">
        <v>17.826585999999999</v>
      </c>
      <c r="R2101" s="9">
        <v>17.826585999999999</v>
      </c>
      <c r="S2101" s="9" t="s">
        <v>1510</v>
      </c>
      <c r="T2101" s="9">
        <v>2296.7549479999998</v>
      </c>
      <c r="U2101" s="9">
        <v>179881.91416799999</v>
      </c>
      <c r="V2101" t="s">
        <v>935</v>
      </c>
    </row>
    <row r="2102" spans="1:22" x14ac:dyDescent="0.25">
      <c r="A2102" s="70" t="e">
        <f>VLOOKUP(B2102,'Lake Assessments'!$D$2:$E$52,2,0)</f>
        <v>#N/A</v>
      </c>
      <c r="B2102">
        <v>31073300</v>
      </c>
      <c r="C2102" t="s">
        <v>2239</v>
      </c>
      <c r="D2102" t="s">
        <v>878</v>
      </c>
      <c r="E2102" s="107">
        <v>37445</v>
      </c>
      <c r="F2102" s="9">
        <v>20</v>
      </c>
      <c r="G2102" s="9">
        <v>27.056422999999999</v>
      </c>
      <c r="H2102" s="9">
        <v>233.33333300000001</v>
      </c>
      <c r="I2102" s="9">
        <v>93.260160999999997</v>
      </c>
      <c r="J2102" s="9">
        <v>1</v>
      </c>
      <c r="K2102" s="9">
        <v>20</v>
      </c>
      <c r="L2102" s="9">
        <v>20</v>
      </c>
      <c r="M2102" s="9">
        <v>27.056422999999999</v>
      </c>
      <c r="N2102" s="9">
        <v>27.056422999999999</v>
      </c>
      <c r="O2102" s="9">
        <v>233.33333300000001</v>
      </c>
      <c r="P2102" s="9">
        <v>233.33333300000001</v>
      </c>
      <c r="Q2102" s="9">
        <v>93.260160999999997</v>
      </c>
      <c r="R2102" s="9">
        <v>93.260160999999997</v>
      </c>
      <c r="S2102" s="9" t="s">
        <v>1510</v>
      </c>
      <c r="T2102" s="9">
        <v>7590.7156420000001</v>
      </c>
      <c r="U2102" s="9">
        <v>1187774.9705729999</v>
      </c>
      <c r="V2102" t="s">
        <v>935</v>
      </c>
    </row>
    <row r="2103" spans="1:22" x14ac:dyDescent="0.25">
      <c r="A2103" s="70" t="e">
        <f>VLOOKUP(B2103,'Lake Assessments'!$D$2:$E$52,2,0)</f>
        <v>#N/A</v>
      </c>
      <c r="B2103">
        <v>18020300</v>
      </c>
      <c r="C2103" t="s">
        <v>1129</v>
      </c>
      <c r="D2103" t="s">
        <v>878</v>
      </c>
      <c r="E2103" s="107">
        <v>38894</v>
      </c>
      <c r="F2103" s="9">
        <v>21</v>
      </c>
      <c r="G2103" s="9">
        <v>27.495453999999999</v>
      </c>
      <c r="H2103" s="9">
        <v>200</v>
      </c>
      <c r="I2103" s="9">
        <v>65.635266000000001</v>
      </c>
      <c r="J2103" s="9">
        <v>2</v>
      </c>
      <c r="K2103" s="9">
        <v>21</v>
      </c>
      <c r="L2103" s="9">
        <v>24</v>
      </c>
      <c r="M2103" s="9">
        <v>27.495453999999999</v>
      </c>
      <c r="N2103" s="9">
        <v>30.618621999999998</v>
      </c>
      <c r="O2103" s="9">
        <v>200</v>
      </c>
      <c r="P2103" s="9">
        <v>300</v>
      </c>
      <c r="Q2103" s="9">
        <v>65.635266000000001</v>
      </c>
      <c r="R2103" s="9">
        <v>118.704441</v>
      </c>
      <c r="S2103" s="9" t="s">
        <v>1510</v>
      </c>
      <c r="T2103" s="9">
        <v>8183.6738869999999</v>
      </c>
      <c r="U2103" s="9">
        <v>2916683.0357289999</v>
      </c>
      <c r="V2103" t="s">
        <v>935</v>
      </c>
    </row>
    <row r="2104" spans="1:22" x14ac:dyDescent="0.25">
      <c r="A2104" s="70" t="e">
        <f>VLOOKUP(B2104,'Lake Assessments'!$D$2:$E$52,2,0)</f>
        <v>#N/A</v>
      </c>
      <c r="B2104">
        <v>18021100</v>
      </c>
      <c r="C2104" t="s">
        <v>1550</v>
      </c>
      <c r="D2104" t="s">
        <v>878</v>
      </c>
      <c r="E2104" s="107">
        <v>35320</v>
      </c>
      <c r="F2104" s="9">
        <v>30</v>
      </c>
      <c r="G2104" s="9">
        <v>37.245134</v>
      </c>
      <c r="H2104" s="9">
        <v>172.727273</v>
      </c>
      <c r="I2104" s="9">
        <v>90.026193000000006</v>
      </c>
      <c r="J2104" s="9">
        <v>1</v>
      </c>
      <c r="K2104" s="9">
        <v>30</v>
      </c>
      <c r="L2104" s="9">
        <v>30</v>
      </c>
      <c r="M2104" s="9">
        <v>37.245134</v>
      </c>
      <c r="N2104" s="9">
        <v>37.245134</v>
      </c>
      <c r="O2104" s="9">
        <v>172.727273</v>
      </c>
      <c r="P2104" s="9">
        <v>172.727273</v>
      </c>
      <c r="Q2104" s="9">
        <v>90.026193000000006</v>
      </c>
      <c r="R2104" s="9">
        <v>90.026193000000006</v>
      </c>
      <c r="S2104" s="9" t="s">
        <v>1510</v>
      </c>
      <c r="T2104" s="9">
        <v>3694.244185</v>
      </c>
      <c r="U2104" s="9">
        <v>717589.76758099999</v>
      </c>
      <c r="V2104" t="s">
        <v>935</v>
      </c>
    </row>
    <row r="2105" spans="1:22" x14ac:dyDescent="0.25">
      <c r="A2105" s="70" t="e">
        <f>VLOOKUP(B2105,'Lake Assessments'!$D$2:$E$52,2,0)</f>
        <v>#N/A</v>
      </c>
      <c r="B2105">
        <v>11010100</v>
      </c>
      <c r="C2105" t="s">
        <v>1000</v>
      </c>
      <c r="D2105" t="s">
        <v>878</v>
      </c>
      <c r="E2105" s="107">
        <v>39685</v>
      </c>
      <c r="F2105" s="9">
        <v>24</v>
      </c>
      <c r="G2105" s="9">
        <v>30.210373000000001</v>
      </c>
      <c r="H2105" s="9">
        <v>118.18181800000001</v>
      </c>
      <c r="I2105" s="9">
        <v>54.134559000000003</v>
      </c>
      <c r="J2105" s="9">
        <v>1</v>
      </c>
      <c r="K2105" s="9">
        <v>24</v>
      </c>
      <c r="L2105" s="9">
        <v>24</v>
      </c>
      <c r="M2105" s="9">
        <v>30.210373000000001</v>
      </c>
      <c r="N2105" s="9">
        <v>30.210373000000001</v>
      </c>
      <c r="O2105" s="9">
        <v>118.18181800000001</v>
      </c>
      <c r="P2105" s="9">
        <v>118.18181800000001</v>
      </c>
      <c r="Q2105" s="9">
        <v>54.134559000000003</v>
      </c>
      <c r="R2105" s="9">
        <v>54.134559000000003</v>
      </c>
      <c r="S2105" s="9" t="s">
        <v>1510</v>
      </c>
      <c r="T2105" s="9">
        <v>10921.354353000001</v>
      </c>
      <c r="U2105" s="9">
        <v>2478520.272903</v>
      </c>
      <c r="V2105" t="s">
        <v>935</v>
      </c>
    </row>
    <row r="2106" spans="1:22" x14ac:dyDescent="0.25">
      <c r="A2106" s="70" t="e">
        <f>VLOOKUP(B2106,'Lake Assessments'!$D$2:$E$52,2,0)</f>
        <v>#N/A</v>
      </c>
      <c r="B2106">
        <v>1019500</v>
      </c>
      <c r="C2106" t="s">
        <v>1019</v>
      </c>
      <c r="D2106" t="s">
        <v>878</v>
      </c>
      <c r="E2106" s="107">
        <v>36027</v>
      </c>
      <c r="F2106" s="9">
        <v>23</v>
      </c>
      <c r="G2106" s="9">
        <v>33.779335000000003</v>
      </c>
      <c r="H2106" s="9">
        <v>109.090909</v>
      </c>
      <c r="I2106" s="9">
        <v>72.343546000000003</v>
      </c>
      <c r="J2106" s="9">
        <v>2</v>
      </c>
      <c r="K2106" s="9">
        <v>20</v>
      </c>
      <c r="L2106" s="9">
        <v>23</v>
      </c>
      <c r="M2106" s="9">
        <v>30.857738000000001</v>
      </c>
      <c r="N2106" s="9">
        <v>33.779335000000003</v>
      </c>
      <c r="O2106" s="9">
        <v>81.818181999999993</v>
      </c>
      <c r="P2106" s="9">
        <v>109.090909</v>
      </c>
      <c r="Q2106" s="9">
        <v>52.76108</v>
      </c>
      <c r="R2106" s="9">
        <v>72.343546000000003</v>
      </c>
      <c r="S2106" s="9" t="s">
        <v>1510</v>
      </c>
      <c r="T2106" s="9">
        <v>3043.0157450000002</v>
      </c>
      <c r="U2106" s="9">
        <v>486965.121102</v>
      </c>
      <c r="V2106" t="s">
        <v>935</v>
      </c>
    </row>
    <row r="2107" spans="1:22" x14ac:dyDescent="0.25">
      <c r="A2107" s="70" t="e">
        <f>VLOOKUP(B2107,'Lake Assessments'!$D$2:$E$52,2,0)</f>
        <v>#N/A</v>
      </c>
      <c r="B2107">
        <v>11000900</v>
      </c>
      <c r="C2107" t="s">
        <v>2240</v>
      </c>
      <c r="D2107" t="s">
        <v>878</v>
      </c>
      <c r="E2107" s="107">
        <v>40021</v>
      </c>
      <c r="F2107" s="9">
        <v>25</v>
      </c>
      <c r="G2107" s="9">
        <v>31.4</v>
      </c>
      <c r="H2107" s="9">
        <v>127.272727</v>
      </c>
      <c r="I2107" s="9">
        <v>55.445545000000003</v>
      </c>
      <c r="J2107" s="9">
        <v>2</v>
      </c>
      <c r="K2107" s="9">
        <v>25</v>
      </c>
      <c r="L2107" s="9">
        <v>35</v>
      </c>
      <c r="M2107" s="9">
        <v>31.4</v>
      </c>
      <c r="N2107" s="9">
        <v>34.313262999999999</v>
      </c>
      <c r="O2107" s="9">
        <v>127.272727</v>
      </c>
      <c r="P2107" s="9">
        <v>218.18181799999999</v>
      </c>
      <c r="Q2107" s="9">
        <v>55.445545000000003</v>
      </c>
      <c r="R2107" s="9">
        <v>75.067667</v>
      </c>
      <c r="S2107" s="9" t="s">
        <v>1510</v>
      </c>
      <c r="T2107" s="9">
        <v>9961.589806</v>
      </c>
      <c r="U2107" s="9">
        <v>1044405.947942</v>
      </c>
      <c r="V2107" t="s">
        <v>935</v>
      </c>
    </row>
    <row r="2108" spans="1:22" x14ac:dyDescent="0.25">
      <c r="A2108" s="70" t="e">
        <f>VLOOKUP(B2108,'Lake Assessments'!$D$2:$E$52,2,0)</f>
        <v>#N/A</v>
      </c>
      <c r="B2108">
        <v>11001100</v>
      </c>
      <c r="C2108" t="s">
        <v>2241</v>
      </c>
      <c r="D2108" t="s">
        <v>878</v>
      </c>
      <c r="E2108" s="107">
        <v>37797</v>
      </c>
      <c r="F2108" s="9">
        <v>7</v>
      </c>
      <c r="G2108" s="9">
        <v>20.410081999999999</v>
      </c>
      <c r="H2108" s="9">
        <v>0</v>
      </c>
      <c r="I2108" s="9">
        <v>22.952297999999999</v>
      </c>
      <c r="J2108" s="9">
        <v>1</v>
      </c>
      <c r="K2108" s="9">
        <v>7</v>
      </c>
      <c r="L2108" s="9">
        <v>7</v>
      </c>
      <c r="M2108" s="9">
        <v>20.410081999999999</v>
      </c>
      <c r="N2108" s="9">
        <v>20.410081999999999</v>
      </c>
      <c r="O2108" s="9">
        <v>0</v>
      </c>
      <c r="P2108" s="9">
        <v>0</v>
      </c>
      <c r="Q2108" s="9">
        <v>22.952297999999999</v>
      </c>
      <c r="R2108" s="9">
        <v>22.952297999999999</v>
      </c>
      <c r="S2108" s="9" t="s">
        <v>1510</v>
      </c>
      <c r="T2108" s="9">
        <v>2665.1480240000001</v>
      </c>
      <c r="U2108" s="9">
        <v>268297.27480100002</v>
      </c>
      <c r="V2108" t="s">
        <v>935</v>
      </c>
    </row>
    <row r="2109" spans="1:22" x14ac:dyDescent="0.25">
      <c r="A2109" s="70" t="e">
        <f>VLOOKUP(B2109,'Lake Assessments'!$D$2:$E$52,2,0)</f>
        <v>#N/A</v>
      </c>
      <c r="B2109">
        <v>11004600</v>
      </c>
      <c r="C2109" t="s">
        <v>298</v>
      </c>
      <c r="D2109" t="s">
        <v>878</v>
      </c>
      <c r="E2109" s="107">
        <v>40025</v>
      </c>
      <c r="F2109" s="9">
        <v>13</v>
      </c>
      <c r="G2109" s="9">
        <v>26.625609000000001</v>
      </c>
      <c r="H2109" s="9">
        <v>18.181818</v>
      </c>
      <c r="I2109" s="9">
        <v>35.844946</v>
      </c>
      <c r="J2109" s="9">
        <v>1</v>
      </c>
      <c r="K2109" s="9">
        <v>13</v>
      </c>
      <c r="L2109" s="9">
        <v>13</v>
      </c>
      <c r="M2109" s="9">
        <v>26.625609000000001</v>
      </c>
      <c r="N2109" s="9">
        <v>26.625609000000001</v>
      </c>
      <c r="O2109" s="9">
        <v>18.181818</v>
      </c>
      <c r="P2109" s="9">
        <v>18.181818</v>
      </c>
      <c r="Q2109" s="9">
        <v>35.844946</v>
      </c>
      <c r="R2109" s="9">
        <v>35.844946</v>
      </c>
      <c r="S2109" s="9" t="s">
        <v>1510</v>
      </c>
      <c r="T2109" s="9">
        <v>916.52766199999996</v>
      </c>
      <c r="U2109" s="9">
        <v>47258.136283</v>
      </c>
      <c r="V2109" t="s">
        <v>935</v>
      </c>
    </row>
    <row r="2110" spans="1:22" x14ac:dyDescent="0.25">
      <c r="A2110" s="70" t="e">
        <f>VLOOKUP(B2110,'Lake Assessments'!$D$2:$E$52,2,0)</f>
        <v>#N/A</v>
      </c>
      <c r="B2110">
        <v>1020100</v>
      </c>
      <c r="C2110" t="s">
        <v>2242</v>
      </c>
      <c r="D2110" t="s">
        <v>878</v>
      </c>
      <c r="E2110" s="107">
        <v>35249</v>
      </c>
      <c r="F2110" s="9">
        <v>13</v>
      </c>
      <c r="G2110" s="9">
        <v>19.969207000000001</v>
      </c>
      <c r="H2110" s="9">
        <v>18.181818</v>
      </c>
      <c r="I2110" s="9">
        <v>1.88371</v>
      </c>
      <c r="J2110" s="9">
        <v>1</v>
      </c>
      <c r="K2110" s="9">
        <v>13</v>
      </c>
      <c r="L2110" s="9">
        <v>13</v>
      </c>
      <c r="M2110" s="9">
        <v>19.969207000000001</v>
      </c>
      <c r="N2110" s="9">
        <v>19.969207000000001</v>
      </c>
      <c r="O2110" s="9">
        <v>18.181818</v>
      </c>
      <c r="P2110" s="9">
        <v>18.181818</v>
      </c>
      <c r="Q2110" s="9">
        <v>1.88371</v>
      </c>
      <c r="R2110" s="9">
        <v>1.88371</v>
      </c>
      <c r="S2110" s="9" t="s">
        <v>1510</v>
      </c>
      <c r="T2110" s="9">
        <v>2867.2088330000001</v>
      </c>
      <c r="U2110" s="9">
        <v>369545.12917700002</v>
      </c>
      <c r="V2110" t="s">
        <v>935</v>
      </c>
    </row>
    <row r="2111" spans="1:22" x14ac:dyDescent="0.25">
      <c r="A2111" s="70" t="e">
        <f>VLOOKUP(B2111,'Lake Assessments'!$D$2:$E$52,2,0)</f>
        <v>#N/A</v>
      </c>
      <c r="B2111">
        <v>11097500</v>
      </c>
      <c r="C2111" t="s">
        <v>879</v>
      </c>
      <c r="D2111" t="s">
        <v>878</v>
      </c>
      <c r="E2111" s="107">
        <v>39650</v>
      </c>
      <c r="F2111" s="9">
        <v>21</v>
      </c>
      <c r="G2111" s="9">
        <v>35.569516</v>
      </c>
      <c r="H2111" s="9">
        <v>250</v>
      </c>
      <c r="I2111" s="9">
        <v>154.067972</v>
      </c>
      <c r="J2111" s="9">
        <v>1</v>
      </c>
      <c r="K2111" s="9">
        <v>21</v>
      </c>
      <c r="L2111" s="9">
        <v>21</v>
      </c>
      <c r="M2111" s="9">
        <v>35.569516</v>
      </c>
      <c r="N2111" s="9">
        <v>35.569516</v>
      </c>
      <c r="O2111" s="9">
        <v>250</v>
      </c>
      <c r="P2111" s="9">
        <v>250</v>
      </c>
      <c r="Q2111" s="9">
        <v>154.067972</v>
      </c>
      <c r="R2111" s="9">
        <v>154.067972</v>
      </c>
      <c r="S2111" s="9" t="s">
        <v>1510</v>
      </c>
      <c r="T2111" s="9">
        <v>2896.9301770000002</v>
      </c>
      <c r="U2111" s="9">
        <v>388334.67182699998</v>
      </c>
      <c r="V2111" t="s">
        <v>935</v>
      </c>
    </row>
    <row r="2112" spans="1:22" x14ac:dyDescent="0.25">
      <c r="A2112" s="70" t="e">
        <f>VLOOKUP(B2112,'Lake Assessments'!$D$2:$E$52,2,0)</f>
        <v>#N/A</v>
      </c>
      <c r="B2112">
        <v>18017800</v>
      </c>
      <c r="C2112" t="s">
        <v>1119</v>
      </c>
      <c r="D2112" t="s">
        <v>878</v>
      </c>
      <c r="E2112" s="107">
        <v>40350</v>
      </c>
      <c r="F2112" s="9">
        <v>12</v>
      </c>
      <c r="G2112" s="9">
        <v>21.073284999999998</v>
      </c>
      <c r="H2112" s="9">
        <v>71.428571000000005</v>
      </c>
      <c r="I2112" s="9">
        <v>26.947499000000001</v>
      </c>
      <c r="J2112" s="9">
        <v>1</v>
      </c>
      <c r="K2112" s="9">
        <v>12</v>
      </c>
      <c r="L2112" s="9">
        <v>12</v>
      </c>
      <c r="M2112" s="9">
        <v>21.073284999999998</v>
      </c>
      <c r="N2112" s="9">
        <v>21.073284999999998</v>
      </c>
      <c r="O2112" s="9">
        <v>71.428571000000005</v>
      </c>
      <c r="P2112" s="9">
        <v>71.428571000000005</v>
      </c>
      <c r="Q2112" s="9">
        <v>26.947499000000001</v>
      </c>
      <c r="R2112" s="9">
        <v>26.947499000000001</v>
      </c>
      <c r="S2112" s="9" t="s">
        <v>1510</v>
      </c>
      <c r="T2112" s="9">
        <v>6239.2591609999999</v>
      </c>
      <c r="U2112" s="9">
        <v>527215.094897</v>
      </c>
      <c r="V2112" t="s">
        <v>935</v>
      </c>
    </row>
    <row r="2113" spans="1:22" x14ac:dyDescent="0.25">
      <c r="A2113" s="70" t="e">
        <f>VLOOKUP(B2113,'Lake Assessments'!$D$2:$E$52,2,0)</f>
        <v>#N/A</v>
      </c>
      <c r="B2113">
        <v>11002600</v>
      </c>
      <c r="C2113" t="s">
        <v>1026</v>
      </c>
      <c r="D2113" t="s">
        <v>878</v>
      </c>
      <c r="E2113" s="107">
        <v>40368</v>
      </c>
      <c r="F2113" s="9">
        <v>36</v>
      </c>
      <c r="G2113" s="9">
        <v>37.833333000000003</v>
      </c>
      <c r="H2113" s="9">
        <v>227.272727</v>
      </c>
      <c r="I2113" s="9">
        <v>93.027210999999994</v>
      </c>
      <c r="J2113" s="9">
        <v>1</v>
      </c>
      <c r="K2113" s="9">
        <v>36</v>
      </c>
      <c r="L2113" s="9">
        <v>36</v>
      </c>
      <c r="M2113" s="9">
        <v>37.833333000000003</v>
      </c>
      <c r="N2113" s="9">
        <v>37.833333000000003</v>
      </c>
      <c r="O2113" s="9">
        <v>227.272727</v>
      </c>
      <c r="P2113" s="9">
        <v>227.272727</v>
      </c>
      <c r="Q2113" s="9">
        <v>93.027210999999994</v>
      </c>
      <c r="R2113" s="9">
        <v>93.027210999999994</v>
      </c>
      <c r="S2113" s="9" t="s">
        <v>1510</v>
      </c>
      <c r="T2113" s="9">
        <v>10823.261954</v>
      </c>
      <c r="U2113" s="9">
        <v>2842317.6190999998</v>
      </c>
      <c r="V2113" t="s">
        <v>935</v>
      </c>
    </row>
    <row r="2114" spans="1:22" x14ac:dyDescent="0.25">
      <c r="A2114" s="70" t="e">
        <f>VLOOKUP(B2114,'Lake Assessments'!$D$2:$E$52,2,0)</f>
        <v>#N/A</v>
      </c>
      <c r="B2114">
        <v>11010000</v>
      </c>
      <c r="C2114" t="s">
        <v>120</v>
      </c>
      <c r="D2114" t="s">
        <v>1485</v>
      </c>
      <c r="E2114" s="107">
        <v>40023</v>
      </c>
      <c r="F2114" s="9">
        <v>26</v>
      </c>
      <c r="G2114" s="9">
        <v>29.025188</v>
      </c>
      <c r="H2114" s="9">
        <v>333.33333299999998</v>
      </c>
      <c r="I2114" s="9">
        <v>107.322771</v>
      </c>
      <c r="J2114" s="9">
        <v>1</v>
      </c>
      <c r="K2114" s="9">
        <v>26</v>
      </c>
      <c r="L2114" s="9">
        <v>26</v>
      </c>
      <c r="M2114" s="9">
        <v>29.025188</v>
      </c>
      <c r="N2114" s="9">
        <v>29.025188</v>
      </c>
      <c r="O2114" s="9">
        <v>333.33333299999998</v>
      </c>
      <c r="P2114" s="9">
        <v>333.33333299999998</v>
      </c>
      <c r="Q2114" s="9">
        <v>107.322771</v>
      </c>
      <c r="R2114" s="9">
        <v>107.322771</v>
      </c>
      <c r="S2114" s="9" t="s">
        <v>1510</v>
      </c>
      <c r="T2114" s="9">
        <v>19407.678017999999</v>
      </c>
      <c r="U2114" s="9">
        <v>5591454.8568709996</v>
      </c>
      <c r="V2114" t="s">
        <v>935</v>
      </c>
    </row>
    <row r="2115" spans="1:22" x14ac:dyDescent="0.25">
      <c r="A2115" s="70" t="e">
        <f>VLOOKUP(B2115,'Lake Assessments'!$D$2:$E$52,2,0)</f>
        <v>#N/A</v>
      </c>
      <c r="B2115">
        <v>11010500</v>
      </c>
      <c r="C2115" t="s">
        <v>2243</v>
      </c>
      <c r="D2115" t="s">
        <v>878</v>
      </c>
      <c r="E2115" s="107">
        <v>40017</v>
      </c>
      <c r="F2115" s="9">
        <v>22</v>
      </c>
      <c r="G2115" s="9">
        <v>26.010487000000001</v>
      </c>
      <c r="H2115" s="9">
        <v>100</v>
      </c>
      <c r="I2115" s="9">
        <v>32.706567999999997</v>
      </c>
      <c r="J2115" s="9">
        <v>2</v>
      </c>
      <c r="K2115" s="9">
        <v>20</v>
      </c>
      <c r="L2115" s="9">
        <v>22</v>
      </c>
      <c r="M2115" s="9">
        <v>26.010487000000001</v>
      </c>
      <c r="N2115" s="9">
        <v>26.832816000000001</v>
      </c>
      <c r="O2115" s="9">
        <v>81.818181999999993</v>
      </c>
      <c r="P2115" s="9">
        <v>100</v>
      </c>
      <c r="Q2115" s="9">
        <v>32.706567999999997</v>
      </c>
      <c r="R2115" s="9">
        <v>32.835720999999999</v>
      </c>
      <c r="S2115" s="9" t="s">
        <v>1510</v>
      </c>
      <c r="T2115" s="9">
        <v>6687.2525999999998</v>
      </c>
      <c r="U2115" s="9">
        <v>1705447.1668070001</v>
      </c>
      <c r="V2115" t="s">
        <v>935</v>
      </c>
    </row>
    <row r="2116" spans="1:22" x14ac:dyDescent="0.25">
      <c r="A2116" s="70" t="e">
        <f>VLOOKUP(B2116,'Lake Assessments'!$D$2:$E$52,2,0)</f>
        <v>#N/A</v>
      </c>
      <c r="B2116">
        <v>11006100</v>
      </c>
      <c r="C2116" t="s">
        <v>2240</v>
      </c>
      <c r="D2116" t="s">
        <v>878</v>
      </c>
      <c r="E2116" s="107">
        <v>40004</v>
      </c>
      <c r="F2116" s="9">
        <v>30</v>
      </c>
      <c r="G2116" s="9">
        <v>30.855036999999999</v>
      </c>
      <c r="H2116" s="9">
        <v>172.727273</v>
      </c>
      <c r="I2116" s="9">
        <v>57.423659999999998</v>
      </c>
      <c r="J2116" s="9">
        <v>1</v>
      </c>
      <c r="K2116" s="9">
        <v>30</v>
      </c>
      <c r="L2116" s="9">
        <v>30</v>
      </c>
      <c r="M2116" s="9">
        <v>30.855036999999999</v>
      </c>
      <c r="N2116" s="9">
        <v>30.855036999999999</v>
      </c>
      <c r="O2116" s="9">
        <v>172.727273</v>
      </c>
      <c r="P2116" s="9">
        <v>172.727273</v>
      </c>
      <c r="Q2116" s="9">
        <v>57.423659999999998</v>
      </c>
      <c r="R2116" s="9">
        <v>57.423659999999998</v>
      </c>
      <c r="S2116" s="9" t="s">
        <v>1510</v>
      </c>
      <c r="T2116" s="9">
        <v>4509.9606560000002</v>
      </c>
      <c r="U2116" s="9">
        <v>275547.34511200001</v>
      </c>
      <c r="V2116" t="s">
        <v>935</v>
      </c>
    </row>
    <row r="2117" spans="1:22" x14ac:dyDescent="0.25">
      <c r="A2117" s="70" t="e">
        <f>VLOOKUP(B2117,'Lake Assessments'!$D$2:$E$52,2,0)</f>
        <v>#N/A</v>
      </c>
      <c r="B2117">
        <v>11010200</v>
      </c>
      <c r="C2117" t="s">
        <v>1167</v>
      </c>
      <c r="D2117" t="s">
        <v>878</v>
      </c>
      <c r="E2117" s="107">
        <v>40021</v>
      </c>
      <c r="F2117" s="9">
        <v>39</v>
      </c>
      <c r="G2117" s="9">
        <v>42.433960999999996</v>
      </c>
      <c r="H2117" s="9">
        <v>254.545455</v>
      </c>
      <c r="I2117" s="9">
        <v>116.49979999999999</v>
      </c>
      <c r="J2117" s="9">
        <v>1</v>
      </c>
      <c r="K2117" s="9">
        <v>39</v>
      </c>
      <c r="L2117" s="9">
        <v>39</v>
      </c>
      <c r="M2117" s="9">
        <v>42.433960999999996</v>
      </c>
      <c r="N2117" s="9">
        <v>42.433960999999996</v>
      </c>
      <c r="O2117" s="9">
        <v>254.545455</v>
      </c>
      <c r="P2117" s="9">
        <v>254.545455</v>
      </c>
      <c r="Q2117" s="9">
        <v>116.49979999999999</v>
      </c>
      <c r="R2117" s="9">
        <v>116.49979999999999</v>
      </c>
      <c r="S2117" s="9" t="s">
        <v>1510</v>
      </c>
      <c r="T2117" s="9">
        <v>9334.7371199999998</v>
      </c>
      <c r="U2117" s="9">
        <v>1450005.7824840001</v>
      </c>
      <c r="V2117" t="s">
        <v>935</v>
      </c>
    </row>
    <row r="2118" spans="1:22" x14ac:dyDescent="0.25">
      <c r="A2118" s="70" t="e">
        <f>VLOOKUP(B2118,'Lake Assessments'!$D$2:$E$52,2,0)</f>
        <v>#N/A</v>
      </c>
      <c r="B2118">
        <v>18018300</v>
      </c>
      <c r="C2118" t="s">
        <v>1167</v>
      </c>
      <c r="D2118" t="s">
        <v>878</v>
      </c>
      <c r="E2118" s="107">
        <v>40392</v>
      </c>
      <c r="F2118" s="9">
        <v>34</v>
      </c>
      <c r="G2118" s="9">
        <v>37.558190000000003</v>
      </c>
      <c r="H2118" s="9">
        <v>209.09090900000001</v>
      </c>
      <c r="I2118" s="9">
        <v>85.931634000000003</v>
      </c>
      <c r="J2118" s="9">
        <v>4</v>
      </c>
      <c r="K2118" s="9">
        <v>25</v>
      </c>
      <c r="L2118" s="9">
        <v>34</v>
      </c>
      <c r="M2118" s="9">
        <v>31.574698000000001</v>
      </c>
      <c r="N2118" s="9">
        <v>37.558190000000003</v>
      </c>
      <c r="O2118" s="9">
        <v>127.272727</v>
      </c>
      <c r="P2118" s="9">
        <v>209.09090900000001</v>
      </c>
      <c r="Q2118" s="9">
        <v>60.396039999999999</v>
      </c>
      <c r="R2118" s="9">
        <v>85.931634000000003</v>
      </c>
      <c r="S2118" s="9" t="s">
        <v>1510</v>
      </c>
      <c r="T2118" s="9">
        <v>8767.6655389999996</v>
      </c>
      <c r="U2118" s="9">
        <v>969348.47697299998</v>
      </c>
      <c r="V2118" t="s">
        <v>935</v>
      </c>
    </row>
    <row r="2119" spans="1:22" x14ac:dyDescent="0.25">
      <c r="A2119" s="70" t="e">
        <f>VLOOKUP(B2119,'Lake Assessments'!$D$2:$E$52,2,0)</f>
        <v>#N/A</v>
      </c>
      <c r="B2119">
        <v>11008100</v>
      </c>
      <c r="C2119" t="s">
        <v>2244</v>
      </c>
      <c r="D2119" t="s">
        <v>878</v>
      </c>
      <c r="E2119" s="107">
        <v>40374</v>
      </c>
      <c r="F2119" s="9">
        <v>25</v>
      </c>
      <c r="G2119" s="9">
        <v>30.8</v>
      </c>
      <c r="H2119" s="9">
        <v>127.272727</v>
      </c>
      <c r="I2119" s="9">
        <v>57.142856999999999</v>
      </c>
      <c r="J2119" s="9">
        <v>1</v>
      </c>
      <c r="K2119" s="9">
        <v>25</v>
      </c>
      <c r="L2119" s="9">
        <v>25</v>
      </c>
      <c r="M2119" s="9">
        <v>30.8</v>
      </c>
      <c r="N2119" s="9">
        <v>30.8</v>
      </c>
      <c r="O2119" s="9">
        <v>127.272727</v>
      </c>
      <c r="P2119" s="9">
        <v>127.272727</v>
      </c>
      <c r="Q2119" s="9">
        <v>57.142856999999999</v>
      </c>
      <c r="R2119" s="9">
        <v>57.142856999999999</v>
      </c>
      <c r="S2119" s="9" t="s">
        <v>1510</v>
      </c>
      <c r="T2119" s="9">
        <v>2072.7339510000002</v>
      </c>
      <c r="U2119" s="9">
        <v>98477.940021000002</v>
      </c>
      <c r="V2119" t="s">
        <v>935</v>
      </c>
    </row>
    <row r="2120" spans="1:22" x14ac:dyDescent="0.25">
      <c r="A2120" s="70" t="e">
        <f>VLOOKUP(B2120,'Lake Assessments'!$D$2:$E$52,2,0)</f>
        <v>#N/A</v>
      </c>
      <c r="B2120">
        <v>1019700</v>
      </c>
      <c r="C2120" t="s">
        <v>2245</v>
      </c>
      <c r="D2120" t="s">
        <v>878</v>
      </c>
      <c r="E2120" s="107">
        <v>36027</v>
      </c>
      <c r="F2120" s="9">
        <v>19</v>
      </c>
      <c r="G2120" s="9">
        <v>23.629821</v>
      </c>
      <c r="H2120" s="9">
        <v>216.66666699999999</v>
      </c>
      <c r="I2120" s="9">
        <v>68.784433000000007</v>
      </c>
      <c r="J2120" s="9">
        <v>1</v>
      </c>
      <c r="K2120" s="9">
        <v>19</v>
      </c>
      <c r="L2120" s="9">
        <v>19</v>
      </c>
      <c r="M2120" s="9">
        <v>23.629821</v>
      </c>
      <c r="N2120" s="9">
        <v>23.629821</v>
      </c>
      <c r="O2120" s="9">
        <v>216.66666699999999</v>
      </c>
      <c r="P2120" s="9">
        <v>216.66666699999999</v>
      </c>
      <c r="Q2120" s="9">
        <v>68.784433000000007</v>
      </c>
      <c r="R2120" s="9">
        <v>68.784433000000007</v>
      </c>
      <c r="S2120" s="9" t="s">
        <v>1510</v>
      </c>
      <c r="T2120" s="9">
        <v>1075.9839340000001</v>
      </c>
      <c r="U2120" s="9">
        <v>62896.546383000001</v>
      </c>
      <c r="V2120" t="s">
        <v>935</v>
      </c>
    </row>
    <row r="2121" spans="1:22" x14ac:dyDescent="0.25">
      <c r="A2121" s="70" t="e">
        <f>VLOOKUP(B2121,'Lake Assessments'!$D$2:$E$52,2,0)</f>
        <v>#N/A</v>
      </c>
      <c r="B2121">
        <v>11001000</v>
      </c>
      <c r="C2121" t="s">
        <v>2246</v>
      </c>
      <c r="D2121" t="s">
        <v>878</v>
      </c>
      <c r="E2121" s="107">
        <v>38524</v>
      </c>
      <c r="F2121" s="9">
        <v>18</v>
      </c>
      <c r="G2121" s="9">
        <v>28.519974000000001</v>
      </c>
      <c r="H2121" s="9">
        <v>63.636364</v>
      </c>
      <c r="I2121" s="9">
        <v>45.510069000000001</v>
      </c>
      <c r="J2121" s="9">
        <v>1</v>
      </c>
      <c r="K2121" s="9">
        <v>18</v>
      </c>
      <c r="L2121" s="9">
        <v>18</v>
      </c>
      <c r="M2121" s="9">
        <v>28.519974000000001</v>
      </c>
      <c r="N2121" s="9">
        <v>28.519974000000001</v>
      </c>
      <c r="O2121" s="9">
        <v>63.636364</v>
      </c>
      <c r="P2121" s="9">
        <v>63.636364</v>
      </c>
      <c r="Q2121" s="9">
        <v>45.510069000000001</v>
      </c>
      <c r="R2121" s="9">
        <v>45.510069000000001</v>
      </c>
      <c r="S2121" s="9" t="s">
        <v>1510</v>
      </c>
      <c r="T2121" s="9">
        <v>3201.5835699999998</v>
      </c>
      <c r="U2121" s="9">
        <v>384975.88160800003</v>
      </c>
      <c r="V2121" t="s">
        <v>935</v>
      </c>
    </row>
    <row r="2122" spans="1:22" x14ac:dyDescent="0.25">
      <c r="A2122" s="70" t="e">
        <f>VLOOKUP(B2122,'Lake Assessments'!$D$2:$E$52,2,0)</f>
        <v>#N/A</v>
      </c>
      <c r="B2122">
        <v>11000400</v>
      </c>
      <c r="C2122" t="s">
        <v>2247</v>
      </c>
      <c r="D2122" t="s">
        <v>878</v>
      </c>
      <c r="E2122" s="107">
        <v>39304</v>
      </c>
      <c r="F2122" s="9">
        <v>7</v>
      </c>
      <c r="G2122" s="9">
        <v>14.36265</v>
      </c>
      <c r="H2122" s="9">
        <v>0</v>
      </c>
      <c r="I2122" s="9">
        <v>-13.478012</v>
      </c>
      <c r="J2122" s="9">
        <v>1</v>
      </c>
      <c r="K2122" s="9">
        <v>7</v>
      </c>
      <c r="L2122" s="9">
        <v>7</v>
      </c>
      <c r="M2122" s="9">
        <v>14.36265</v>
      </c>
      <c r="N2122" s="9">
        <v>14.36265</v>
      </c>
      <c r="O2122" s="9">
        <v>0</v>
      </c>
      <c r="P2122" s="9">
        <v>0</v>
      </c>
      <c r="Q2122" s="9">
        <v>-13.478012</v>
      </c>
      <c r="R2122" s="9">
        <v>-13.478012</v>
      </c>
      <c r="S2122" s="9" t="s">
        <v>1510</v>
      </c>
      <c r="T2122" s="9">
        <v>1595.5619340000001</v>
      </c>
      <c r="U2122" s="9">
        <v>137807.50034500001</v>
      </c>
      <c r="V2122" t="s">
        <v>935</v>
      </c>
    </row>
    <row r="2123" spans="1:22" x14ac:dyDescent="0.25">
      <c r="A2123" s="70" t="e">
        <f>VLOOKUP(B2123,'Lake Assessments'!$D$2:$E$52,2,0)</f>
        <v>#N/A</v>
      </c>
      <c r="B2123">
        <v>1019200</v>
      </c>
      <c r="C2123" t="s">
        <v>2248</v>
      </c>
      <c r="D2123" t="s">
        <v>878</v>
      </c>
      <c r="E2123" s="107">
        <v>41113</v>
      </c>
      <c r="F2123" s="9">
        <v>5</v>
      </c>
      <c r="G2123" s="9">
        <v>13.863621</v>
      </c>
      <c r="H2123" s="9">
        <v>-28.571428999999998</v>
      </c>
      <c r="I2123" s="9">
        <v>-16.484207999999999</v>
      </c>
      <c r="J2123" s="9">
        <v>1</v>
      </c>
      <c r="K2123" s="9">
        <v>5</v>
      </c>
      <c r="L2123" s="9">
        <v>5</v>
      </c>
      <c r="M2123" s="9">
        <v>13.863621</v>
      </c>
      <c r="N2123" s="9">
        <v>13.863621</v>
      </c>
      <c r="O2123" s="9">
        <v>-28.571428999999998</v>
      </c>
      <c r="P2123" s="9">
        <v>-28.571428999999998</v>
      </c>
      <c r="Q2123" s="9">
        <v>-16.484207999999999</v>
      </c>
      <c r="R2123" s="9">
        <v>-16.484207999999999</v>
      </c>
      <c r="S2123" s="9" t="s">
        <v>1510</v>
      </c>
      <c r="T2123" s="9">
        <v>1147.624675</v>
      </c>
      <c r="U2123" s="9">
        <v>86867.625396999996</v>
      </c>
      <c r="V2123" t="s">
        <v>932</v>
      </c>
    </row>
    <row r="2124" spans="1:22" x14ac:dyDescent="0.25">
      <c r="A2124" s="70" t="e">
        <f>VLOOKUP(B2124,'Lake Assessments'!$D$2:$E$52,2,0)</f>
        <v>#N/A</v>
      </c>
      <c r="B2124">
        <v>18018000</v>
      </c>
      <c r="C2124" t="s">
        <v>2249</v>
      </c>
      <c r="D2124" t="s">
        <v>878</v>
      </c>
      <c r="E2124" s="107">
        <v>40021</v>
      </c>
      <c r="F2124" s="9">
        <v>13</v>
      </c>
      <c r="G2124" s="9">
        <v>23.852108000000001</v>
      </c>
      <c r="H2124" s="9">
        <v>85.714286000000001</v>
      </c>
      <c r="I2124" s="9">
        <v>43.687399999999997</v>
      </c>
      <c r="J2124" s="9">
        <v>2</v>
      </c>
      <c r="K2124" s="9">
        <v>13</v>
      </c>
      <c r="L2124" s="9">
        <v>20</v>
      </c>
      <c r="M2124" s="9">
        <v>23.852108000000001</v>
      </c>
      <c r="N2124" s="9">
        <v>27.950849999999999</v>
      </c>
      <c r="O2124" s="9">
        <v>85.714286000000001</v>
      </c>
      <c r="P2124" s="9">
        <v>233.33333300000001</v>
      </c>
      <c r="Q2124" s="9">
        <v>43.687399999999997</v>
      </c>
      <c r="R2124" s="9">
        <v>99.648927</v>
      </c>
      <c r="S2124" s="9" t="s">
        <v>1510</v>
      </c>
      <c r="T2124" s="9">
        <v>6156.3498829999999</v>
      </c>
      <c r="U2124" s="9">
        <v>1220646.2146459999</v>
      </c>
      <c r="V2124" t="s">
        <v>935</v>
      </c>
    </row>
    <row r="2125" spans="1:22" x14ac:dyDescent="0.25">
      <c r="A2125" s="70" t="e">
        <f>VLOOKUP(B2125,'Lake Assessments'!$D$2:$E$52,2,0)</f>
        <v>#N/A</v>
      </c>
      <c r="B2125">
        <v>1019600</v>
      </c>
      <c r="C2125" t="s">
        <v>893</v>
      </c>
      <c r="D2125" t="s">
        <v>878</v>
      </c>
      <c r="E2125" s="107">
        <v>40772</v>
      </c>
      <c r="F2125" s="9">
        <v>18</v>
      </c>
      <c r="G2125" s="9">
        <v>28.991378000000001</v>
      </c>
      <c r="H2125" s="9">
        <v>157.14285699999999</v>
      </c>
      <c r="I2125" s="9">
        <v>74.646856</v>
      </c>
      <c r="J2125" s="9">
        <v>1</v>
      </c>
      <c r="K2125" s="9">
        <v>18</v>
      </c>
      <c r="L2125" s="9">
        <v>18</v>
      </c>
      <c r="M2125" s="9">
        <v>28.991378000000001</v>
      </c>
      <c r="N2125" s="9">
        <v>28.991378000000001</v>
      </c>
      <c r="O2125" s="9">
        <v>157.14285699999999</v>
      </c>
      <c r="P2125" s="9">
        <v>157.14285699999999</v>
      </c>
      <c r="Q2125" s="9">
        <v>74.646856</v>
      </c>
      <c r="R2125" s="9">
        <v>74.646856</v>
      </c>
      <c r="S2125" s="9" t="s">
        <v>1510</v>
      </c>
      <c r="T2125" s="9">
        <v>4000.1075599999999</v>
      </c>
      <c r="U2125" s="9">
        <v>513663.00988700002</v>
      </c>
      <c r="V2125" t="s">
        <v>935</v>
      </c>
    </row>
    <row r="2126" spans="1:22" x14ac:dyDescent="0.25">
      <c r="A2126" s="70" t="e">
        <f>VLOOKUP(B2126,'Lake Assessments'!$D$2:$E$52,2,0)</f>
        <v>#N/A</v>
      </c>
      <c r="B2126">
        <v>1021200</v>
      </c>
      <c r="C2126" t="s">
        <v>2250</v>
      </c>
      <c r="D2126" t="s">
        <v>878</v>
      </c>
      <c r="E2126" s="107">
        <v>35289</v>
      </c>
      <c r="F2126" s="9">
        <v>26</v>
      </c>
      <c r="G2126" s="9">
        <v>35.693137</v>
      </c>
      <c r="H2126" s="9">
        <v>136.36363600000001</v>
      </c>
      <c r="I2126" s="9">
        <v>76.698695999999998</v>
      </c>
      <c r="J2126" s="9">
        <v>2</v>
      </c>
      <c r="K2126" s="9">
        <v>20</v>
      </c>
      <c r="L2126" s="9">
        <v>26</v>
      </c>
      <c r="M2126" s="9">
        <v>29.292490999999998</v>
      </c>
      <c r="N2126" s="9">
        <v>35.693137</v>
      </c>
      <c r="O2126" s="9">
        <v>81.818181999999993</v>
      </c>
      <c r="P2126" s="9">
        <v>136.36363600000001</v>
      </c>
      <c r="Q2126" s="9">
        <v>49.451481999999999</v>
      </c>
      <c r="R2126" s="9">
        <v>76.698695999999998</v>
      </c>
      <c r="S2126" s="9" t="s">
        <v>1510</v>
      </c>
      <c r="T2126" s="9">
        <v>6591.808446</v>
      </c>
      <c r="U2126" s="9">
        <v>1043571.2673459999</v>
      </c>
      <c r="V2126" t="s">
        <v>935</v>
      </c>
    </row>
    <row r="2127" spans="1:22" x14ac:dyDescent="0.25">
      <c r="A2127" s="70" t="e">
        <f>VLOOKUP(B2127,'Lake Assessments'!$D$2:$E$52,2,0)</f>
        <v>#N/A</v>
      </c>
      <c r="B2127">
        <v>11000300</v>
      </c>
      <c r="C2127" t="s">
        <v>934</v>
      </c>
      <c r="D2127" t="s">
        <v>878</v>
      </c>
      <c r="E2127" s="107">
        <v>39323</v>
      </c>
      <c r="F2127" s="9">
        <v>12</v>
      </c>
      <c r="G2127" s="9">
        <v>19.629909000000001</v>
      </c>
      <c r="H2127" s="9">
        <v>71.428571000000005</v>
      </c>
      <c r="I2127" s="9">
        <v>18.252465000000001</v>
      </c>
      <c r="J2127" s="9">
        <v>1</v>
      </c>
      <c r="K2127" s="9">
        <v>12</v>
      </c>
      <c r="L2127" s="9">
        <v>12</v>
      </c>
      <c r="M2127" s="9">
        <v>19.629909000000001</v>
      </c>
      <c r="N2127" s="9">
        <v>19.629909000000001</v>
      </c>
      <c r="O2127" s="9">
        <v>71.428571000000005</v>
      </c>
      <c r="P2127" s="9">
        <v>71.428571000000005</v>
      </c>
      <c r="Q2127" s="9">
        <v>18.252465000000001</v>
      </c>
      <c r="R2127" s="9">
        <v>18.252465000000001</v>
      </c>
      <c r="S2127" s="9" t="s">
        <v>1510</v>
      </c>
      <c r="T2127" s="9">
        <v>1857.824623</v>
      </c>
      <c r="U2127" s="9">
        <v>226037.14217599999</v>
      </c>
      <c r="V2127" t="s">
        <v>935</v>
      </c>
    </row>
    <row r="2128" spans="1:22" x14ac:dyDescent="0.25">
      <c r="A2128" s="70" t="e">
        <f>VLOOKUP(B2128,'Lake Assessments'!$D$2:$E$52,2,0)</f>
        <v>#N/A</v>
      </c>
      <c r="B2128">
        <v>11003700</v>
      </c>
      <c r="C2128" t="s">
        <v>2251</v>
      </c>
      <c r="D2128" t="s">
        <v>878</v>
      </c>
      <c r="E2128" s="107">
        <v>39650</v>
      </c>
      <c r="F2128" s="9">
        <v>28</v>
      </c>
      <c r="G2128" s="9">
        <v>33.638838</v>
      </c>
      <c r="H2128" s="9">
        <v>154.545455</v>
      </c>
      <c r="I2128" s="9">
        <v>71.626724999999993</v>
      </c>
      <c r="J2128" s="9">
        <v>2</v>
      </c>
      <c r="K2128" s="9">
        <v>26</v>
      </c>
      <c r="L2128" s="9">
        <v>28</v>
      </c>
      <c r="M2128" s="9">
        <v>31.182465000000001</v>
      </c>
      <c r="N2128" s="9">
        <v>33.638838</v>
      </c>
      <c r="O2128" s="9">
        <v>136.36363600000001</v>
      </c>
      <c r="P2128" s="9">
        <v>154.545455</v>
      </c>
      <c r="Q2128" s="9">
        <v>54.368640999999997</v>
      </c>
      <c r="R2128" s="9">
        <v>71.626724999999993</v>
      </c>
      <c r="S2128" s="9" t="s">
        <v>1510</v>
      </c>
      <c r="T2128" s="9">
        <v>6039.8737060000003</v>
      </c>
      <c r="U2128" s="9">
        <v>491806.53850800003</v>
      </c>
      <c r="V2128" t="s">
        <v>935</v>
      </c>
    </row>
    <row r="2129" spans="1:22" x14ac:dyDescent="0.25">
      <c r="A2129" s="70" t="e">
        <f>VLOOKUP(B2129,'Lake Assessments'!$D$2:$E$52,2,0)</f>
        <v>#N/A</v>
      </c>
      <c r="B2129">
        <v>18016600</v>
      </c>
      <c r="C2129" t="s">
        <v>120</v>
      </c>
      <c r="D2129" t="s">
        <v>878</v>
      </c>
      <c r="E2129" s="107">
        <v>36335</v>
      </c>
      <c r="F2129" s="9">
        <v>23</v>
      </c>
      <c r="G2129" s="9">
        <v>30.651619</v>
      </c>
      <c r="H2129" s="9">
        <v>109.090909</v>
      </c>
      <c r="I2129" s="9">
        <v>51.740687000000001</v>
      </c>
      <c r="J2129" s="9">
        <v>1</v>
      </c>
      <c r="K2129" s="9">
        <v>23</v>
      </c>
      <c r="L2129" s="9">
        <v>23</v>
      </c>
      <c r="M2129" s="9">
        <v>30.651619</v>
      </c>
      <c r="N2129" s="9">
        <v>30.651619</v>
      </c>
      <c r="O2129" s="9">
        <v>109.090909</v>
      </c>
      <c r="P2129" s="9">
        <v>109.090909</v>
      </c>
      <c r="Q2129" s="9">
        <v>51.740687000000001</v>
      </c>
      <c r="R2129" s="9">
        <v>51.740687000000001</v>
      </c>
      <c r="S2129" s="9" t="s">
        <v>1510</v>
      </c>
      <c r="T2129" s="9">
        <v>2534.3345089999998</v>
      </c>
      <c r="U2129" s="9">
        <v>308467.51250900002</v>
      </c>
      <c r="V2129" t="s">
        <v>935</v>
      </c>
    </row>
    <row r="2130" spans="1:22" x14ac:dyDescent="0.25">
      <c r="A2130" s="70" t="e">
        <f>VLOOKUP(B2130,'Lake Assessments'!$D$2:$E$52,2,0)</f>
        <v>#N/A</v>
      </c>
      <c r="B2130">
        <v>11005500</v>
      </c>
      <c r="C2130" t="s">
        <v>2252</v>
      </c>
      <c r="D2130" t="s">
        <v>878</v>
      </c>
      <c r="E2130" s="107">
        <v>40416</v>
      </c>
      <c r="F2130" s="9">
        <v>14</v>
      </c>
      <c r="G2130" s="9">
        <v>28.596952999999999</v>
      </c>
      <c r="H2130" s="9">
        <v>27.272727</v>
      </c>
      <c r="I2130" s="9">
        <v>45.902821000000003</v>
      </c>
      <c r="J2130" s="9">
        <v>1</v>
      </c>
      <c r="K2130" s="9">
        <v>14</v>
      </c>
      <c r="L2130" s="9">
        <v>14</v>
      </c>
      <c r="M2130" s="9">
        <v>28.596952999999999</v>
      </c>
      <c r="N2130" s="9">
        <v>28.596952999999999</v>
      </c>
      <c r="O2130" s="9">
        <v>27.272727</v>
      </c>
      <c r="P2130" s="9">
        <v>27.272727</v>
      </c>
      <c r="Q2130" s="9">
        <v>45.902821000000003</v>
      </c>
      <c r="R2130" s="9">
        <v>45.902821000000003</v>
      </c>
      <c r="S2130" s="9" t="s">
        <v>1510</v>
      </c>
      <c r="T2130" s="9">
        <v>1242.497325</v>
      </c>
      <c r="U2130" s="9">
        <v>71247.813838999995</v>
      </c>
      <c r="V2130" t="s">
        <v>935</v>
      </c>
    </row>
    <row r="2131" spans="1:22" x14ac:dyDescent="0.25">
      <c r="A2131" s="70" t="e">
        <f>VLOOKUP(B2131,'Lake Assessments'!$D$2:$E$52,2,0)</f>
        <v>#N/A</v>
      </c>
      <c r="B2131">
        <v>18020700</v>
      </c>
      <c r="C2131" t="s">
        <v>2253</v>
      </c>
      <c r="D2131" t="s">
        <v>878</v>
      </c>
      <c r="E2131" s="107">
        <v>35308</v>
      </c>
      <c r="F2131" s="9">
        <v>11</v>
      </c>
      <c r="G2131" s="9">
        <v>25.929976</v>
      </c>
      <c r="H2131" s="9">
        <v>0</v>
      </c>
      <c r="I2131" s="9">
        <v>32.295794000000001</v>
      </c>
      <c r="J2131" s="9">
        <v>1</v>
      </c>
      <c r="K2131" s="9">
        <v>11</v>
      </c>
      <c r="L2131" s="9">
        <v>11</v>
      </c>
      <c r="M2131" s="9">
        <v>25.929976</v>
      </c>
      <c r="N2131" s="9">
        <v>25.929976</v>
      </c>
      <c r="O2131" s="9">
        <v>0</v>
      </c>
      <c r="P2131" s="9">
        <v>0</v>
      </c>
      <c r="Q2131" s="9">
        <v>32.295794000000001</v>
      </c>
      <c r="R2131" s="9">
        <v>32.295794000000001</v>
      </c>
      <c r="S2131" s="9" t="s">
        <v>1510</v>
      </c>
      <c r="T2131" s="9">
        <v>2950.1661119999999</v>
      </c>
      <c r="U2131" s="9">
        <v>400229.01582199999</v>
      </c>
      <c r="V2131" t="s">
        <v>935</v>
      </c>
    </row>
    <row r="2132" spans="1:22" x14ac:dyDescent="0.25">
      <c r="A2132" s="70" t="e">
        <f>VLOOKUP(B2132,'Lake Assessments'!$D$2:$E$52,2,0)</f>
        <v>#N/A</v>
      </c>
      <c r="B2132">
        <v>11000100</v>
      </c>
      <c r="C2132" t="s">
        <v>2254</v>
      </c>
      <c r="D2132" t="s">
        <v>878</v>
      </c>
      <c r="E2132" s="107">
        <v>39666</v>
      </c>
      <c r="F2132" s="9">
        <v>19</v>
      </c>
      <c r="G2132" s="9">
        <v>25.006315000000001</v>
      </c>
      <c r="H2132" s="9">
        <v>171.42857100000001</v>
      </c>
      <c r="I2132" s="9">
        <v>50.640452000000003</v>
      </c>
      <c r="J2132" s="9">
        <v>1</v>
      </c>
      <c r="K2132" s="9">
        <v>19</v>
      </c>
      <c r="L2132" s="9">
        <v>19</v>
      </c>
      <c r="M2132" s="9">
        <v>25.006315000000001</v>
      </c>
      <c r="N2132" s="9">
        <v>25.006315000000001</v>
      </c>
      <c r="O2132" s="9">
        <v>171.42857100000001</v>
      </c>
      <c r="P2132" s="9">
        <v>171.42857100000001</v>
      </c>
      <c r="Q2132" s="9">
        <v>50.640452000000003</v>
      </c>
      <c r="R2132" s="9">
        <v>50.640452000000003</v>
      </c>
      <c r="S2132" s="9" t="s">
        <v>1510</v>
      </c>
      <c r="T2132" s="9">
        <v>1699.8118770000001</v>
      </c>
      <c r="U2132" s="9">
        <v>161123.728</v>
      </c>
      <c r="V2132" t="s">
        <v>935</v>
      </c>
    </row>
    <row r="2133" spans="1:22" x14ac:dyDescent="0.25">
      <c r="A2133" s="70" t="e">
        <f>VLOOKUP(B2133,'Lake Assessments'!$D$2:$E$52,2,0)</f>
        <v>#N/A</v>
      </c>
      <c r="B2133">
        <v>31073900</v>
      </c>
      <c r="C2133" t="s">
        <v>2255</v>
      </c>
      <c r="D2133" t="s">
        <v>878</v>
      </c>
      <c r="E2133" s="107">
        <v>37469</v>
      </c>
      <c r="F2133" s="9">
        <v>20</v>
      </c>
      <c r="G2133" s="9">
        <v>25.938389000000001</v>
      </c>
      <c r="H2133" s="9">
        <v>81.818181999999993</v>
      </c>
      <c r="I2133" s="9">
        <v>32.338717000000003</v>
      </c>
      <c r="J2133" s="9">
        <v>1</v>
      </c>
      <c r="K2133" s="9">
        <v>20</v>
      </c>
      <c r="L2133" s="9">
        <v>20</v>
      </c>
      <c r="M2133" s="9">
        <v>25.938389000000001</v>
      </c>
      <c r="N2133" s="9">
        <v>25.938389000000001</v>
      </c>
      <c r="O2133" s="9">
        <v>81.818181999999993</v>
      </c>
      <c r="P2133" s="9">
        <v>81.818181999999993</v>
      </c>
      <c r="Q2133" s="9">
        <v>32.338717000000003</v>
      </c>
      <c r="R2133" s="9">
        <v>32.338717000000003</v>
      </c>
      <c r="S2133" s="9" t="s">
        <v>1510</v>
      </c>
      <c r="T2133" s="9">
        <v>6950.6515209999998</v>
      </c>
      <c r="U2133" s="9">
        <v>987677.843689</v>
      </c>
      <c r="V2133" t="s">
        <v>935</v>
      </c>
    </row>
    <row r="2134" spans="1:22" x14ac:dyDescent="0.25">
      <c r="A2134" s="70" t="e">
        <f>VLOOKUP(B2134,'Lake Assessments'!$D$2:$E$52,2,0)</f>
        <v>#N/A</v>
      </c>
      <c r="B2134">
        <v>18021800</v>
      </c>
      <c r="C2134" t="s">
        <v>2228</v>
      </c>
      <c r="D2134" t="s">
        <v>878</v>
      </c>
      <c r="E2134" s="107">
        <v>37802</v>
      </c>
      <c r="F2134" s="9">
        <v>26</v>
      </c>
      <c r="G2134" s="9">
        <v>31.966930000000001</v>
      </c>
      <c r="H2134" s="9">
        <v>136.36363600000001</v>
      </c>
      <c r="I2134" s="9">
        <v>58.252128999999996</v>
      </c>
      <c r="J2134" s="9">
        <v>2</v>
      </c>
      <c r="K2134" s="9">
        <v>26</v>
      </c>
      <c r="L2134" s="9">
        <v>26</v>
      </c>
      <c r="M2134" s="9">
        <v>31.770814000000001</v>
      </c>
      <c r="N2134" s="9">
        <v>31.966930000000001</v>
      </c>
      <c r="O2134" s="9">
        <v>136.36363600000001</v>
      </c>
      <c r="P2134" s="9">
        <v>136.36363600000001</v>
      </c>
      <c r="Q2134" s="9">
        <v>58.252128999999996</v>
      </c>
      <c r="R2134" s="9">
        <v>62.095989000000003</v>
      </c>
      <c r="S2134" s="9" t="s">
        <v>1510</v>
      </c>
      <c r="T2134" s="9">
        <v>3269.673123</v>
      </c>
      <c r="U2134" s="9">
        <v>474139.53662600002</v>
      </c>
      <c r="V2134" t="s">
        <v>935</v>
      </c>
    </row>
    <row r="2135" spans="1:22" x14ac:dyDescent="0.25">
      <c r="A2135" s="70" t="e">
        <f>VLOOKUP(B2135,'Lake Assessments'!$D$2:$E$52,2,0)</f>
        <v>#N/A</v>
      </c>
      <c r="B2135">
        <v>31077500</v>
      </c>
      <c r="C2135" t="s">
        <v>2256</v>
      </c>
      <c r="D2135" t="s">
        <v>878</v>
      </c>
      <c r="E2135" s="107">
        <v>37469</v>
      </c>
      <c r="F2135" s="9">
        <v>39</v>
      </c>
      <c r="G2135" s="9">
        <v>40.512422999999998</v>
      </c>
      <c r="H2135" s="9">
        <v>254.545455</v>
      </c>
      <c r="I2135" s="9">
        <v>106.69603499999999</v>
      </c>
      <c r="J2135" s="9">
        <v>1</v>
      </c>
      <c r="K2135" s="9">
        <v>39</v>
      </c>
      <c r="L2135" s="9">
        <v>39</v>
      </c>
      <c r="M2135" s="9">
        <v>40.512422999999998</v>
      </c>
      <c r="N2135" s="9">
        <v>40.512422999999998</v>
      </c>
      <c r="O2135" s="9">
        <v>254.545455</v>
      </c>
      <c r="P2135" s="9">
        <v>254.545455</v>
      </c>
      <c r="Q2135" s="9">
        <v>106.69603499999999</v>
      </c>
      <c r="R2135" s="9">
        <v>106.69603499999999</v>
      </c>
      <c r="S2135" s="9" t="s">
        <v>1510</v>
      </c>
      <c r="T2135" s="9">
        <v>4978.5696379999999</v>
      </c>
      <c r="U2135" s="9">
        <v>967833.23296099994</v>
      </c>
      <c r="V2135" t="s">
        <v>935</v>
      </c>
    </row>
    <row r="2136" spans="1:22" x14ac:dyDescent="0.25">
      <c r="A2136" s="70" t="e">
        <f>VLOOKUP(B2136,'Lake Assessments'!$D$2:$E$52,2,0)</f>
        <v>#N/A</v>
      </c>
      <c r="B2136">
        <v>11010400</v>
      </c>
      <c r="C2136" t="s">
        <v>1153</v>
      </c>
      <c r="D2136" t="s">
        <v>878</v>
      </c>
      <c r="E2136" s="107">
        <v>40339</v>
      </c>
      <c r="F2136" s="9">
        <v>19</v>
      </c>
      <c r="G2136" s="9">
        <v>27.529888</v>
      </c>
      <c r="H2136" s="9">
        <v>171.42857100000001</v>
      </c>
      <c r="I2136" s="9">
        <v>65.842698999999996</v>
      </c>
      <c r="J2136" s="9">
        <v>4</v>
      </c>
      <c r="K2136" s="9">
        <v>15</v>
      </c>
      <c r="L2136" s="9">
        <v>22</v>
      </c>
      <c r="M2136" s="9">
        <v>24.787092999999999</v>
      </c>
      <c r="N2136" s="9">
        <v>27.529888</v>
      </c>
      <c r="O2136" s="9">
        <v>114.285714</v>
      </c>
      <c r="P2136" s="9">
        <v>266.66666700000002</v>
      </c>
      <c r="Q2136" s="9">
        <v>49.319839999999999</v>
      </c>
      <c r="R2136" s="9">
        <v>81.220608999999996</v>
      </c>
      <c r="S2136" s="9" t="s">
        <v>1510</v>
      </c>
      <c r="T2136" s="9">
        <v>12596.75303</v>
      </c>
      <c r="U2136" s="9">
        <v>5080721.0596369999</v>
      </c>
      <c r="V2136" t="s">
        <v>935</v>
      </c>
    </row>
    <row r="2137" spans="1:22" x14ac:dyDescent="0.25">
      <c r="A2137" s="70" t="e">
        <f>VLOOKUP(B2137,'Lake Assessments'!$D$2:$E$52,2,0)</f>
        <v>#N/A</v>
      </c>
      <c r="B2137">
        <v>18020000</v>
      </c>
      <c r="C2137" t="s">
        <v>1409</v>
      </c>
      <c r="D2137" t="s">
        <v>878</v>
      </c>
      <c r="E2137" s="107">
        <v>38576</v>
      </c>
      <c r="F2137" s="9">
        <v>14</v>
      </c>
      <c r="G2137" s="9">
        <v>28.864214</v>
      </c>
      <c r="H2137" s="9">
        <v>100</v>
      </c>
      <c r="I2137" s="9">
        <v>73.880808000000002</v>
      </c>
      <c r="J2137" s="9">
        <v>1</v>
      </c>
      <c r="K2137" s="9">
        <v>14</v>
      </c>
      <c r="L2137" s="9">
        <v>14</v>
      </c>
      <c r="M2137" s="9">
        <v>28.864214</v>
      </c>
      <c r="N2137" s="9">
        <v>28.864214</v>
      </c>
      <c r="O2137" s="9">
        <v>100</v>
      </c>
      <c r="P2137" s="9">
        <v>100</v>
      </c>
      <c r="Q2137" s="9">
        <v>73.880808000000002</v>
      </c>
      <c r="R2137" s="9">
        <v>73.880808000000002</v>
      </c>
      <c r="S2137" s="9" t="s">
        <v>1510</v>
      </c>
      <c r="T2137" s="9">
        <v>1822.4349119999999</v>
      </c>
      <c r="U2137" s="9">
        <v>230939.06722</v>
      </c>
      <c r="V2137" t="s">
        <v>935</v>
      </c>
    </row>
    <row r="2138" spans="1:22" x14ac:dyDescent="0.25">
      <c r="A2138" s="70" t="e">
        <f>VLOOKUP(B2138,'Lake Assessments'!$D$2:$E$52,2,0)</f>
        <v>#N/A</v>
      </c>
      <c r="B2138">
        <v>18022000</v>
      </c>
      <c r="C2138" t="s">
        <v>2257</v>
      </c>
      <c r="D2138" t="s">
        <v>878</v>
      </c>
      <c r="E2138" s="107">
        <v>36039</v>
      </c>
      <c r="F2138" s="9">
        <v>27</v>
      </c>
      <c r="G2138" s="9">
        <v>39.837169000000003</v>
      </c>
      <c r="H2138" s="9">
        <v>145.454545</v>
      </c>
      <c r="I2138" s="9">
        <v>103.25086</v>
      </c>
      <c r="J2138" s="9">
        <v>1</v>
      </c>
      <c r="K2138" s="9">
        <v>27</v>
      </c>
      <c r="L2138" s="9">
        <v>27</v>
      </c>
      <c r="M2138" s="9">
        <v>39.837169000000003</v>
      </c>
      <c r="N2138" s="9">
        <v>39.837169000000003</v>
      </c>
      <c r="O2138" s="9">
        <v>145.454545</v>
      </c>
      <c r="P2138" s="9">
        <v>145.454545</v>
      </c>
      <c r="Q2138" s="9">
        <v>103.25086</v>
      </c>
      <c r="R2138" s="9">
        <v>103.25086</v>
      </c>
      <c r="S2138" s="9" t="s">
        <v>1510</v>
      </c>
      <c r="T2138" s="9">
        <v>3284.6593029999999</v>
      </c>
      <c r="U2138" s="9">
        <v>507811.55245000002</v>
      </c>
      <c r="V2138" t="s">
        <v>935</v>
      </c>
    </row>
    <row r="2139" spans="1:22" x14ac:dyDescent="0.25">
      <c r="A2139" s="70" t="e">
        <f>VLOOKUP(B2139,'Lake Assessments'!$D$2:$E$52,2,0)</f>
        <v>#N/A</v>
      </c>
      <c r="B2139">
        <v>11001800</v>
      </c>
      <c r="C2139" t="s">
        <v>1618</v>
      </c>
      <c r="D2139" t="s">
        <v>878</v>
      </c>
      <c r="E2139" s="107">
        <v>39658</v>
      </c>
      <c r="F2139" s="9">
        <v>10</v>
      </c>
      <c r="G2139" s="9">
        <v>17.708755</v>
      </c>
      <c r="H2139" s="9">
        <v>66.666667000000004</v>
      </c>
      <c r="I2139" s="9">
        <v>26.491105999999998</v>
      </c>
      <c r="J2139" s="9">
        <v>1</v>
      </c>
      <c r="K2139" s="9">
        <v>10</v>
      </c>
      <c r="L2139" s="9">
        <v>10</v>
      </c>
      <c r="M2139" s="9">
        <v>17.708755</v>
      </c>
      <c r="N2139" s="9">
        <v>17.708755</v>
      </c>
      <c r="O2139" s="9">
        <v>66.666667000000004</v>
      </c>
      <c r="P2139" s="9">
        <v>66.666667000000004</v>
      </c>
      <c r="Q2139" s="9">
        <v>26.491105999999998</v>
      </c>
      <c r="R2139" s="9">
        <v>26.491105999999998</v>
      </c>
      <c r="S2139" s="9" t="s">
        <v>1510</v>
      </c>
      <c r="T2139" s="9">
        <v>1068.6752570000001</v>
      </c>
      <c r="U2139" s="9">
        <v>67645.928813000006</v>
      </c>
      <c r="V2139" t="s">
        <v>935</v>
      </c>
    </row>
    <row r="2140" spans="1:22" x14ac:dyDescent="0.25">
      <c r="A2140" s="70" t="e">
        <f>VLOOKUP(B2140,'Lake Assessments'!$D$2:$E$52,2,0)</f>
        <v>#N/A</v>
      </c>
      <c r="B2140">
        <v>18022200</v>
      </c>
      <c r="C2140" t="s">
        <v>991</v>
      </c>
      <c r="D2140" t="s">
        <v>878</v>
      </c>
      <c r="E2140" s="107">
        <v>36039</v>
      </c>
      <c r="F2140" s="9">
        <v>20</v>
      </c>
      <c r="G2140" s="9">
        <v>35.777087999999999</v>
      </c>
      <c r="H2140" s="9">
        <v>81.818181999999993</v>
      </c>
      <c r="I2140" s="9">
        <v>82.536161000000007</v>
      </c>
      <c r="J2140" s="9">
        <v>1</v>
      </c>
      <c r="K2140" s="9">
        <v>20</v>
      </c>
      <c r="L2140" s="9">
        <v>20</v>
      </c>
      <c r="M2140" s="9">
        <v>35.777087999999999</v>
      </c>
      <c r="N2140" s="9">
        <v>35.777087999999999</v>
      </c>
      <c r="O2140" s="9">
        <v>81.818181999999993</v>
      </c>
      <c r="P2140" s="9">
        <v>81.818181999999993</v>
      </c>
      <c r="Q2140" s="9">
        <v>82.536161000000007</v>
      </c>
      <c r="R2140" s="9">
        <v>82.536161000000007</v>
      </c>
      <c r="S2140" s="9" t="s">
        <v>1510</v>
      </c>
      <c r="T2140" s="9">
        <v>4465.2062990000004</v>
      </c>
      <c r="U2140" s="9">
        <v>371557.93150200002</v>
      </c>
      <c r="V2140" t="s">
        <v>935</v>
      </c>
    </row>
    <row r="2141" spans="1:22" x14ac:dyDescent="0.25">
      <c r="A2141" s="70" t="e">
        <f>VLOOKUP(B2141,'Lake Assessments'!$D$2:$E$52,2,0)</f>
        <v>#N/A</v>
      </c>
      <c r="B2141">
        <v>18018500</v>
      </c>
      <c r="C2141" t="s">
        <v>1024</v>
      </c>
      <c r="D2141" t="s">
        <v>878</v>
      </c>
      <c r="E2141" s="107">
        <v>35996</v>
      </c>
      <c r="F2141" s="9">
        <v>19</v>
      </c>
      <c r="G2141" s="9">
        <v>25.006315000000001</v>
      </c>
      <c r="H2141" s="9">
        <v>72.727272999999997</v>
      </c>
      <c r="I2141" s="9">
        <v>23.793638999999999</v>
      </c>
      <c r="J2141" s="9">
        <v>1</v>
      </c>
      <c r="K2141" s="9">
        <v>19</v>
      </c>
      <c r="L2141" s="9">
        <v>19</v>
      </c>
      <c r="M2141" s="9">
        <v>25.006315000000001</v>
      </c>
      <c r="N2141" s="9">
        <v>25.006315000000001</v>
      </c>
      <c r="O2141" s="9">
        <v>72.727272999999997</v>
      </c>
      <c r="P2141" s="9">
        <v>72.727272999999997</v>
      </c>
      <c r="Q2141" s="9">
        <v>23.793638999999999</v>
      </c>
      <c r="R2141" s="9">
        <v>23.793638999999999</v>
      </c>
      <c r="S2141" s="9" t="s">
        <v>1510</v>
      </c>
      <c r="T2141" s="9">
        <v>7534.1419290000003</v>
      </c>
      <c r="U2141" s="9">
        <v>1669912.4021389999</v>
      </c>
      <c r="V2141" t="s">
        <v>935</v>
      </c>
    </row>
    <row r="2142" spans="1:22" x14ac:dyDescent="0.25">
      <c r="A2142" s="70" t="e">
        <f>VLOOKUP(B2142,'Lake Assessments'!$D$2:$E$52,2,0)</f>
        <v>#N/A</v>
      </c>
      <c r="B2142">
        <v>11005300</v>
      </c>
      <c r="C2142" t="s">
        <v>1872</v>
      </c>
      <c r="D2142" t="s">
        <v>878</v>
      </c>
      <c r="E2142" s="107">
        <v>39650</v>
      </c>
      <c r="F2142" s="9">
        <v>34</v>
      </c>
      <c r="G2142" s="9">
        <v>38.072685999999997</v>
      </c>
      <c r="H2142" s="9">
        <v>209.09090900000001</v>
      </c>
      <c r="I2142" s="9">
        <v>88.478643000000005</v>
      </c>
      <c r="J2142" s="9">
        <v>3</v>
      </c>
      <c r="K2142" s="9">
        <v>26</v>
      </c>
      <c r="L2142" s="9">
        <v>34</v>
      </c>
      <c r="M2142" s="9">
        <v>31.182465000000001</v>
      </c>
      <c r="N2142" s="9">
        <v>38.072685999999997</v>
      </c>
      <c r="O2142" s="9">
        <v>136.36363600000001</v>
      </c>
      <c r="P2142" s="9">
        <v>209.09090900000001</v>
      </c>
      <c r="Q2142" s="9">
        <v>54.368640999999997</v>
      </c>
      <c r="R2142" s="9">
        <v>88.478643000000005</v>
      </c>
      <c r="S2142" s="9" t="s">
        <v>1510</v>
      </c>
      <c r="T2142" s="9">
        <v>7330.320479</v>
      </c>
      <c r="U2142" s="9">
        <v>910166.79662200005</v>
      </c>
      <c r="V2142" t="s">
        <v>935</v>
      </c>
    </row>
    <row r="2143" spans="1:22" x14ac:dyDescent="0.25">
      <c r="A2143" s="70" t="e">
        <f>VLOOKUP(B2143,'Lake Assessments'!$D$2:$E$52,2,0)</f>
        <v>#N/A</v>
      </c>
      <c r="B2143">
        <v>11000600</v>
      </c>
      <c r="C2143" t="s">
        <v>1567</v>
      </c>
      <c r="D2143" t="s">
        <v>878</v>
      </c>
      <c r="E2143" s="107">
        <v>39652</v>
      </c>
      <c r="F2143" s="9">
        <v>33</v>
      </c>
      <c r="G2143" s="9">
        <v>39.515628</v>
      </c>
      <c r="H2143" s="9">
        <v>200</v>
      </c>
      <c r="I2143" s="9">
        <v>101.61034600000001</v>
      </c>
      <c r="J2143" s="9">
        <v>1</v>
      </c>
      <c r="K2143" s="9">
        <v>33</v>
      </c>
      <c r="L2143" s="9">
        <v>33</v>
      </c>
      <c r="M2143" s="9">
        <v>39.515628</v>
      </c>
      <c r="N2143" s="9">
        <v>39.515628</v>
      </c>
      <c r="O2143" s="9">
        <v>200</v>
      </c>
      <c r="P2143" s="9">
        <v>200</v>
      </c>
      <c r="Q2143" s="9">
        <v>101.61034600000001</v>
      </c>
      <c r="R2143" s="9">
        <v>101.61034600000001</v>
      </c>
      <c r="S2143" s="9" t="s">
        <v>1510</v>
      </c>
      <c r="T2143" s="9">
        <v>3046.957347</v>
      </c>
      <c r="U2143" s="9">
        <v>665212.41218099999</v>
      </c>
      <c r="V2143" t="s">
        <v>935</v>
      </c>
    </row>
    <row r="2144" spans="1:22" x14ac:dyDescent="0.25">
      <c r="A2144" s="70" t="e">
        <f>VLOOKUP(B2144,'Lake Assessments'!$D$2:$E$52,2,0)</f>
        <v>#N/A</v>
      </c>
      <c r="B2144">
        <v>18016500</v>
      </c>
      <c r="C2144" t="s">
        <v>2258</v>
      </c>
      <c r="D2144" t="s">
        <v>878</v>
      </c>
      <c r="E2144" s="107">
        <v>36017</v>
      </c>
      <c r="F2144" s="9">
        <v>35</v>
      </c>
      <c r="G2144" s="9">
        <v>37.355817999999999</v>
      </c>
      <c r="H2144" s="9">
        <v>218.18181799999999</v>
      </c>
      <c r="I2144" s="9">
        <v>90.590907999999999</v>
      </c>
      <c r="J2144" s="9">
        <v>1</v>
      </c>
      <c r="K2144" s="9">
        <v>35</v>
      </c>
      <c r="L2144" s="9">
        <v>35</v>
      </c>
      <c r="M2144" s="9">
        <v>37.355817999999999</v>
      </c>
      <c r="N2144" s="9">
        <v>37.355817999999999</v>
      </c>
      <c r="O2144" s="9">
        <v>218.18181799999999</v>
      </c>
      <c r="P2144" s="9">
        <v>218.18181799999999</v>
      </c>
      <c r="Q2144" s="9">
        <v>90.590907999999999</v>
      </c>
      <c r="R2144" s="9">
        <v>90.590907999999999</v>
      </c>
      <c r="S2144" s="9" t="s">
        <v>1510</v>
      </c>
      <c r="T2144" s="9">
        <v>10668.940200999999</v>
      </c>
      <c r="U2144" s="9">
        <v>1990085.595284</v>
      </c>
      <c r="V2144" t="s">
        <v>935</v>
      </c>
    </row>
    <row r="2145" spans="1:22" x14ac:dyDescent="0.25">
      <c r="A2145" s="70" t="e">
        <f>VLOOKUP(B2145,'Lake Assessments'!$D$2:$E$52,2,0)</f>
        <v>#N/A</v>
      </c>
      <c r="B2145">
        <v>11072000</v>
      </c>
      <c r="C2145" t="s">
        <v>2259</v>
      </c>
      <c r="D2145" t="s">
        <v>878</v>
      </c>
      <c r="E2145" s="107">
        <v>39304</v>
      </c>
      <c r="F2145" s="9">
        <v>6</v>
      </c>
      <c r="G2145" s="9">
        <v>15.513434999999999</v>
      </c>
      <c r="H2145" s="9">
        <v>-14.285714</v>
      </c>
      <c r="I2145" s="9">
        <v>-6.5455719999999999</v>
      </c>
      <c r="J2145" s="9">
        <v>1</v>
      </c>
      <c r="K2145" s="9">
        <v>6</v>
      </c>
      <c r="L2145" s="9">
        <v>6</v>
      </c>
      <c r="M2145" s="9">
        <v>15.513434999999999</v>
      </c>
      <c r="N2145" s="9">
        <v>15.513434999999999</v>
      </c>
      <c r="O2145" s="9">
        <v>-14.285714</v>
      </c>
      <c r="P2145" s="9">
        <v>-14.285714</v>
      </c>
      <c r="Q2145" s="9">
        <v>-6.5455719999999999</v>
      </c>
      <c r="R2145" s="9">
        <v>-6.5455719999999999</v>
      </c>
      <c r="S2145" s="9" t="s">
        <v>1510</v>
      </c>
      <c r="T2145" s="9">
        <v>869.64555099999995</v>
      </c>
      <c r="U2145" s="9">
        <v>53883.421521999997</v>
      </c>
      <c r="V2145" t="s">
        <v>932</v>
      </c>
    </row>
    <row r="2146" spans="1:22" x14ac:dyDescent="0.25">
      <c r="A2146" s="70" t="e">
        <f>VLOOKUP(B2146,'Lake Assessments'!$D$2:$E$52,2,0)</f>
        <v>#N/A</v>
      </c>
      <c r="B2146">
        <v>18017100</v>
      </c>
      <c r="C2146" t="s">
        <v>1235</v>
      </c>
      <c r="D2146" t="s">
        <v>878</v>
      </c>
      <c r="E2146" s="107">
        <v>38576</v>
      </c>
      <c r="F2146" s="9">
        <v>19</v>
      </c>
      <c r="G2146" s="9">
        <v>27.071057</v>
      </c>
      <c r="H2146" s="9">
        <v>72.727272999999997</v>
      </c>
      <c r="I2146" s="9">
        <v>34.015132000000001</v>
      </c>
      <c r="J2146" s="9">
        <v>1</v>
      </c>
      <c r="K2146" s="9">
        <v>19</v>
      </c>
      <c r="L2146" s="9">
        <v>19</v>
      </c>
      <c r="M2146" s="9">
        <v>27.071057</v>
      </c>
      <c r="N2146" s="9">
        <v>27.071057</v>
      </c>
      <c r="O2146" s="9">
        <v>72.727272999999997</v>
      </c>
      <c r="P2146" s="9">
        <v>72.727272999999997</v>
      </c>
      <c r="Q2146" s="9">
        <v>34.015132000000001</v>
      </c>
      <c r="R2146" s="9">
        <v>34.015132000000001</v>
      </c>
      <c r="S2146" s="9" t="s">
        <v>1510</v>
      </c>
      <c r="T2146" s="9">
        <v>1192.3365220000001</v>
      </c>
      <c r="U2146" s="9">
        <v>101937.225016</v>
      </c>
      <c r="V2146" t="s">
        <v>935</v>
      </c>
    </row>
    <row r="2147" spans="1:22" x14ac:dyDescent="0.25">
      <c r="A2147" s="70" t="e">
        <f>VLOOKUP(B2147,'Lake Assessments'!$D$2:$E$52,2,0)</f>
        <v>#N/A</v>
      </c>
      <c r="B2147">
        <v>1020000</v>
      </c>
      <c r="C2147" t="s">
        <v>2260</v>
      </c>
      <c r="D2147" t="s">
        <v>878</v>
      </c>
      <c r="E2147" s="107">
        <v>40717</v>
      </c>
      <c r="F2147" s="9">
        <v>10</v>
      </c>
      <c r="G2147" s="9">
        <v>20.554805000000002</v>
      </c>
      <c r="H2147" s="9">
        <v>42.857143000000001</v>
      </c>
      <c r="I2147" s="9">
        <v>23.824124999999999</v>
      </c>
      <c r="J2147" s="9">
        <v>1</v>
      </c>
      <c r="K2147" s="9">
        <v>10</v>
      </c>
      <c r="L2147" s="9">
        <v>10</v>
      </c>
      <c r="M2147" s="9">
        <v>20.554805000000002</v>
      </c>
      <c r="N2147" s="9">
        <v>20.554805000000002</v>
      </c>
      <c r="O2147" s="9">
        <v>42.857143000000001</v>
      </c>
      <c r="P2147" s="9">
        <v>42.857143000000001</v>
      </c>
      <c r="Q2147" s="9">
        <v>23.824124999999999</v>
      </c>
      <c r="R2147" s="9">
        <v>23.824124999999999</v>
      </c>
      <c r="S2147" s="9" t="s">
        <v>1510</v>
      </c>
      <c r="T2147" s="9">
        <v>4105.1445389999999</v>
      </c>
      <c r="U2147" s="9">
        <v>641075.54929200001</v>
      </c>
      <c r="V2147" t="s">
        <v>935</v>
      </c>
    </row>
    <row r="2148" spans="1:22" x14ac:dyDescent="0.25">
      <c r="A2148" s="70" t="e">
        <f>VLOOKUP(B2148,'Lake Assessments'!$D$2:$E$52,2,0)</f>
        <v>#N/A</v>
      </c>
      <c r="B2148">
        <v>18019900</v>
      </c>
      <c r="C2148" t="s">
        <v>2041</v>
      </c>
      <c r="D2148" t="s">
        <v>878</v>
      </c>
      <c r="E2148" s="107">
        <v>38582</v>
      </c>
      <c r="F2148" s="9">
        <v>15</v>
      </c>
      <c r="G2148" s="9">
        <v>27.110883000000001</v>
      </c>
      <c r="H2148" s="9">
        <v>114.285714</v>
      </c>
      <c r="I2148" s="9">
        <v>63.318575000000003</v>
      </c>
      <c r="J2148" s="9">
        <v>2</v>
      </c>
      <c r="K2148" s="9">
        <v>15</v>
      </c>
      <c r="L2148" s="9">
        <v>22</v>
      </c>
      <c r="M2148" s="9">
        <v>27.110883000000001</v>
      </c>
      <c r="N2148" s="9">
        <v>31.766907</v>
      </c>
      <c r="O2148" s="9">
        <v>114.285714</v>
      </c>
      <c r="P2148" s="9">
        <v>266.66666700000002</v>
      </c>
      <c r="Q2148" s="9">
        <v>63.318575000000003</v>
      </c>
      <c r="R2148" s="9">
        <v>126.906477</v>
      </c>
      <c r="S2148" s="9" t="s">
        <v>1510</v>
      </c>
      <c r="T2148" s="9">
        <v>1809.9448950000001</v>
      </c>
      <c r="U2148" s="9">
        <v>138233.06752499999</v>
      </c>
      <c r="V2148" t="s">
        <v>935</v>
      </c>
    </row>
    <row r="2149" spans="1:22" x14ac:dyDescent="0.25">
      <c r="A2149" s="70" t="e">
        <f>VLOOKUP(B2149,'Lake Assessments'!$D$2:$E$52,2,0)</f>
        <v>#N/A</v>
      </c>
      <c r="B2149">
        <v>18021300</v>
      </c>
      <c r="C2149" t="s">
        <v>1801</v>
      </c>
      <c r="D2149" t="s">
        <v>878</v>
      </c>
      <c r="E2149" s="107">
        <v>36046</v>
      </c>
      <c r="F2149" s="9">
        <v>28</v>
      </c>
      <c r="G2149" s="9">
        <v>34.961714000000001</v>
      </c>
      <c r="H2149" s="9">
        <v>154.545455</v>
      </c>
      <c r="I2149" s="9">
        <v>78.376091000000002</v>
      </c>
      <c r="J2149" s="9">
        <v>1</v>
      </c>
      <c r="K2149" s="9">
        <v>28</v>
      </c>
      <c r="L2149" s="9">
        <v>28</v>
      </c>
      <c r="M2149" s="9">
        <v>34.961714000000001</v>
      </c>
      <c r="N2149" s="9">
        <v>34.961714000000001</v>
      </c>
      <c r="O2149" s="9">
        <v>154.545455</v>
      </c>
      <c r="P2149" s="9">
        <v>154.545455</v>
      </c>
      <c r="Q2149" s="9">
        <v>78.376091000000002</v>
      </c>
      <c r="R2149" s="9">
        <v>78.376091000000002</v>
      </c>
      <c r="S2149" s="9" t="s">
        <v>1510</v>
      </c>
      <c r="T2149" s="9">
        <v>4364.5326139999997</v>
      </c>
      <c r="U2149" s="9">
        <v>453910.99365000002</v>
      </c>
      <c r="V2149" t="s">
        <v>935</v>
      </c>
    </row>
    <row r="2150" spans="1:22" x14ac:dyDescent="0.25">
      <c r="A2150" s="70" t="e">
        <f>VLOOKUP(B2150,'Lake Assessments'!$D$2:$E$52,2,0)</f>
        <v>#N/A</v>
      </c>
      <c r="B2150">
        <v>11008600</v>
      </c>
      <c r="C2150" t="s">
        <v>1982</v>
      </c>
      <c r="D2150" t="s">
        <v>878</v>
      </c>
      <c r="E2150" s="107">
        <v>39657</v>
      </c>
      <c r="F2150" s="9">
        <v>24</v>
      </c>
      <c r="G2150" s="9">
        <v>28.781504000000002</v>
      </c>
      <c r="H2150" s="9">
        <v>118.18181800000001</v>
      </c>
      <c r="I2150" s="9">
        <v>46.844411000000001</v>
      </c>
      <c r="J2150" s="9">
        <v>1</v>
      </c>
      <c r="K2150" s="9">
        <v>24</v>
      </c>
      <c r="L2150" s="9">
        <v>24</v>
      </c>
      <c r="M2150" s="9">
        <v>28.781504000000002</v>
      </c>
      <c r="N2150" s="9">
        <v>28.781504000000002</v>
      </c>
      <c r="O2150" s="9">
        <v>118.18181800000001</v>
      </c>
      <c r="P2150" s="9">
        <v>118.18181800000001</v>
      </c>
      <c r="Q2150" s="9">
        <v>46.844411000000001</v>
      </c>
      <c r="R2150" s="9">
        <v>46.844411000000001</v>
      </c>
      <c r="S2150" s="9" t="s">
        <v>1510</v>
      </c>
      <c r="T2150" s="9">
        <v>9984.8416300000008</v>
      </c>
      <c r="U2150" s="9">
        <v>1506082.7210860001</v>
      </c>
      <c r="V2150" t="s">
        <v>935</v>
      </c>
    </row>
    <row r="2151" spans="1:22" x14ac:dyDescent="0.25">
      <c r="A2151" s="70" t="e">
        <f>VLOOKUP(B2151,'Lake Assessments'!$D$2:$E$52,2,0)</f>
        <v>#N/A</v>
      </c>
      <c r="B2151">
        <v>11002900</v>
      </c>
      <c r="C2151" t="s">
        <v>2261</v>
      </c>
      <c r="D2151" t="s">
        <v>878</v>
      </c>
      <c r="E2151" s="107">
        <v>39658</v>
      </c>
      <c r="F2151" s="9">
        <v>23</v>
      </c>
      <c r="G2151" s="9">
        <v>28.566475000000001</v>
      </c>
      <c r="H2151" s="9">
        <v>109.090909</v>
      </c>
      <c r="I2151" s="9">
        <v>45.747320000000002</v>
      </c>
      <c r="J2151" s="9">
        <v>1</v>
      </c>
      <c r="K2151" s="9">
        <v>23</v>
      </c>
      <c r="L2151" s="9">
        <v>23</v>
      </c>
      <c r="M2151" s="9">
        <v>28.566475000000001</v>
      </c>
      <c r="N2151" s="9">
        <v>28.566475000000001</v>
      </c>
      <c r="O2151" s="9">
        <v>109.090909</v>
      </c>
      <c r="P2151" s="9">
        <v>109.090909</v>
      </c>
      <c r="Q2151" s="9">
        <v>45.747320000000002</v>
      </c>
      <c r="R2151" s="9">
        <v>45.747320000000002</v>
      </c>
      <c r="S2151" s="9" t="s">
        <v>1510</v>
      </c>
      <c r="T2151" s="9">
        <v>8112.8948650000002</v>
      </c>
      <c r="U2151" s="9">
        <v>1660649.085862</v>
      </c>
      <c r="V2151" t="s">
        <v>935</v>
      </c>
    </row>
    <row r="2152" spans="1:22" x14ac:dyDescent="0.25">
      <c r="A2152" s="70" t="e">
        <f>VLOOKUP(B2152,'Lake Assessments'!$D$2:$E$52,2,0)</f>
        <v>#N/A</v>
      </c>
      <c r="B2152">
        <v>11006300</v>
      </c>
      <c r="C2152" t="s">
        <v>2041</v>
      </c>
      <c r="D2152" t="s">
        <v>878</v>
      </c>
      <c r="E2152" s="107">
        <v>39664</v>
      </c>
      <c r="F2152" s="9">
        <v>24</v>
      </c>
      <c r="G2152" s="9">
        <v>32.659863000000001</v>
      </c>
      <c r="H2152" s="9">
        <v>118.18181800000001</v>
      </c>
      <c r="I2152" s="9">
        <v>66.631955000000005</v>
      </c>
      <c r="J2152" s="9">
        <v>1</v>
      </c>
      <c r="K2152" s="9">
        <v>24</v>
      </c>
      <c r="L2152" s="9">
        <v>24</v>
      </c>
      <c r="M2152" s="9">
        <v>32.659863000000001</v>
      </c>
      <c r="N2152" s="9">
        <v>32.659863000000001</v>
      </c>
      <c r="O2152" s="9">
        <v>118.18181800000001</v>
      </c>
      <c r="P2152" s="9">
        <v>118.18181800000001</v>
      </c>
      <c r="Q2152" s="9">
        <v>66.631955000000005</v>
      </c>
      <c r="R2152" s="9">
        <v>66.631955000000005</v>
      </c>
      <c r="S2152" s="9" t="s">
        <v>1510</v>
      </c>
      <c r="T2152" s="9">
        <v>4447.2321679999995</v>
      </c>
      <c r="U2152" s="9">
        <v>561967.42266599997</v>
      </c>
      <c r="V2152" t="s">
        <v>935</v>
      </c>
    </row>
    <row r="2153" spans="1:22" x14ac:dyDescent="0.25">
      <c r="A2153" s="70" t="e">
        <f>VLOOKUP(B2153,'Lake Assessments'!$D$2:$E$52,2,0)</f>
        <v>#N/A</v>
      </c>
      <c r="B2153">
        <v>11009400</v>
      </c>
      <c r="C2153" t="s">
        <v>2262</v>
      </c>
      <c r="D2153" t="s">
        <v>878</v>
      </c>
      <c r="E2153" s="107">
        <v>40023</v>
      </c>
      <c r="F2153" s="9">
        <v>26</v>
      </c>
      <c r="G2153" s="9">
        <v>29.41742</v>
      </c>
      <c r="H2153" s="9">
        <v>136.36363600000001</v>
      </c>
      <c r="I2153" s="9">
        <v>50.088878999999999</v>
      </c>
      <c r="J2153" s="9">
        <v>1</v>
      </c>
      <c r="K2153" s="9">
        <v>26</v>
      </c>
      <c r="L2153" s="9">
        <v>26</v>
      </c>
      <c r="M2153" s="9">
        <v>29.41742</v>
      </c>
      <c r="N2153" s="9">
        <v>29.41742</v>
      </c>
      <c r="O2153" s="9">
        <v>136.36363600000001</v>
      </c>
      <c r="P2153" s="9">
        <v>136.36363600000001</v>
      </c>
      <c r="Q2153" s="9">
        <v>50.088878999999999</v>
      </c>
      <c r="R2153" s="9">
        <v>50.088878999999999</v>
      </c>
      <c r="S2153" s="9" t="s">
        <v>1510</v>
      </c>
      <c r="T2153" s="9">
        <v>3356.2330470000002</v>
      </c>
      <c r="U2153" s="9">
        <v>186058.74993200001</v>
      </c>
      <c r="V2153" t="s">
        <v>935</v>
      </c>
    </row>
    <row r="2154" spans="1:22" x14ac:dyDescent="0.25">
      <c r="A2154" s="70" t="e">
        <f>VLOOKUP(B2154,'Lake Assessments'!$D$2:$E$52,2,0)</f>
        <v>#N/A</v>
      </c>
      <c r="B2154">
        <v>11007700</v>
      </c>
      <c r="C2154" t="s">
        <v>2263</v>
      </c>
      <c r="D2154" t="s">
        <v>878</v>
      </c>
      <c r="E2154" s="107">
        <v>39657</v>
      </c>
      <c r="F2154" s="9">
        <v>30</v>
      </c>
      <c r="G2154" s="9">
        <v>34.141373000000002</v>
      </c>
      <c r="H2154" s="9">
        <v>172.727273</v>
      </c>
      <c r="I2154" s="9">
        <v>74.190676999999994</v>
      </c>
      <c r="J2154" s="9">
        <v>2</v>
      </c>
      <c r="K2154" s="9">
        <v>27</v>
      </c>
      <c r="L2154" s="9">
        <v>30</v>
      </c>
      <c r="M2154" s="9">
        <v>32.908965000000002</v>
      </c>
      <c r="N2154" s="9">
        <v>34.141373000000002</v>
      </c>
      <c r="O2154" s="9">
        <v>145.454545</v>
      </c>
      <c r="P2154" s="9">
        <v>172.727273</v>
      </c>
      <c r="Q2154" s="9">
        <v>62.915669999999999</v>
      </c>
      <c r="R2154" s="9">
        <v>74.190676999999994</v>
      </c>
      <c r="S2154" s="9" t="s">
        <v>1510</v>
      </c>
      <c r="T2154" s="9">
        <v>13543.763308</v>
      </c>
      <c r="U2154" s="9">
        <v>2953933.170831</v>
      </c>
      <c r="V2154" t="s">
        <v>935</v>
      </c>
    </row>
    <row r="2155" spans="1:22" x14ac:dyDescent="0.25">
      <c r="A2155" s="70" t="e">
        <f>VLOOKUP(B2155,'Lake Assessments'!$D$2:$E$52,2,0)</f>
        <v>#N/A</v>
      </c>
      <c r="B2155">
        <v>11007300</v>
      </c>
      <c r="C2155" t="s">
        <v>1604</v>
      </c>
      <c r="D2155" t="s">
        <v>878</v>
      </c>
      <c r="E2155" s="107">
        <v>40338</v>
      </c>
      <c r="F2155" s="9">
        <v>15</v>
      </c>
      <c r="G2155" s="9">
        <v>26.078088000000001</v>
      </c>
      <c r="H2155" s="9">
        <v>114.285714</v>
      </c>
      <c r="I2155" s="9">
        <v>57.096915000000003</v>
      </c>
      <c r="J2155" s="9">
        <v>4</v>
      </c>
      <c r="K2155" s="9">
        <v>13</v>
      </c>
      <c r="L2155" s="9">
        <v>19</v>
      </c>
      <c r="M2155" s="9">
        <v>22.742708</v>
      </c>
      <c r="N2155" s="9">
        <v>28.218135</v>
      </c>
      <c r="O2155" s="9">
        <v>85.714286000000001</v>
      </c>
      <c r="P2155" s="9">
        <v>216.66666699999999</v>
      </c>
      <c r="Q2155" s="9">
        <v>37.004264999999997</v>
      </c>
      <c r="R2155" s="9">
        <v>69.988766999999996</v>
      </c>
      <c r="S2155" s="9" t="s">
        <v>1510</v>
      </c>
      <c r="T2155" s="9">
        <v>20852.084363000002</v>
      </c>
      <c r="U2155" s="9">
        <v>8215261.9909969997</v>
      </c>
      <c r="V2155" t="s">
        <v>935</v>
      </c>
    </row>
    <row r="2156" spans="1:22" x14ac:dyDescent="0.25">
      <c r="A2156" s="70" t="e">
        <f>VLOOKUP(B2156,'Lake Assessments'!$D$2:$E$52,2,0)</f>
        <v>#N/A</v>
      </c>
      <c r="B2156">
        <v>18016900</v>
      </c>
      <c r="C2156" t="s">
        <v>2264</v>
      </c>
      <c r="D2156" t="s">
        <v>878</v>
      </c>
      <c r="E2156" s="107">
        <v>35306</v>
      </c>
      <c r="F2156" s="9">
        <v>33</v>
      </c>
      <c r="G2156" s="9">
        <v>38.993395</v>
      </c>
      <c r="H2156" s="9">
        <v>200</v>
      </c>
      <c r="I2156" s="9">
        <v>98.945892999999998</v>
      </c>
      <c r="J2156" s="9">
        <v>1</v>
      </c>
      <c r="K2156" s="9">
        <v>33</v>
      </c>
      <c r="L2156" s="9">
        <v>33</v>
      </c>
      <c r="M2156" s="9">
        <v>38.993395</v>
      </c>
      <c r="N2156" s="9">
        <v>38.993395</v>
      </c>
      <c r="O2156" s="9">
        <v>200</v>
      </c>
      <c r="P2156" s="9">
        <v>200</v>
      </c>
      <c r="Q2156" s="9">
        <v>98.945892999999998</v>
      </c>
      <c r="R2156" s="9">
        <v>98.945892999999998</v>
      </c>
      <c r="S2156" s="9" t="s">
        <v>1510</v>
      </c>
      <c r="T2156" s="9">
        <v>5844.8950349999996</v>
      </c>
      <c r="U2156" s="9">
        <v>879342.99575400003</v>
      </c>
      <c r="V2156" t="s">
        <v>935</v>
      </c>
    </row>
    <row r="2157" spans="1:22" x14ac:dyDescent="0.25">
      <c r="A2157" s="70" t="e">
        <f>VLOOKUP(B2157,'Lake Assessments'!$D$2:$E$52,2,0)</f>
        <v>#N/A</v>
      </c>
      <c r="B2157">
        <v>11001600</v>
      </c>
      <c r="C2157" t="s">
        <v>2265</v>
      </c>
      <c r="D2157" t="s">
        <v>878</v>
      </c>
      <c r="E2157" s="107">
        <v>39651</v>
      </c>
      <c r="F2157" s="9">
        <v>16</v>
      </c>
      <c r="G2157" s="9">
        <v>28.75</v>
      </c>
      <c r="H2157" s="9">
        <v>166.66666699999999</v>
      </c>
      <c r="I2157" s="9">
        <v>105.35714299999999</v>
      </c>
      <c r="J2157" s="9">
        <v>2</v>
      </c>
      <c r="K2157" s="9">
        <v>16</v>
      </c>
      <c r="L2157" s="9">
        <v>19</v>
      </c>
      <c r="M2157" s="9">
        <v>28.75</v>
      </c>
      <c r="N2157" s="9">
        <v>30.741707999999999</v>
      </c>
      <c r="O2157" s="9">
        <v>166.66666699999999</v>
      </c>
      <c r="P2157" s="9">
        <v>171.42857100000001</v>
      </c>
      <c r="Q2157" s="9">
        <v>85.191013999999996</v>
      </c>
      <c r="R2157" s="9">
        <v>105.35714299999999</v>
      </c>
      <c r="S2157" s="9" t="s">
        <v>1510</v>
      </c>
      <c r="T2157" s="9">
        <v>3844.4291760000001</v>
      </c>
      <c r="U2157" s="9">
        <v>241345.852002</v>
      </c>
      <c r="V2157" t="s">
        <v>935</v>
      </c>
    </row>
    <row r="2158" spans="1:22" x14ac:dyDescent="0.25">
      <c r="A2158" s="70" t="e">
        <f>VLOOKUP(B2158,'Lake Assessments'!$D$2:$E$52,2,0)</f>
        <v>#N/A</v>
      </c>
      <c r="B2158">
        <v>18019600</v>
      </c>
      <c r="C2158" t="s">
        <v>1505</v>
      </c>
      <c r="D2158" t="s">
        <v>878</v>
      </c>
      <c r="E2158" s="107">
        <v>35289</v>
      </c>
      <c r="F2158" s="9">
        <v>16</v>
      </c>
      <c r="G2158" s="9">
        <v>25</v>
      </c>
      <c r="H2158" s="9">
        <v>166.66666699999999</v>
      </c>
      <c r="I2158" s="9">
        <v>78.571428999999995</v>
      </c>
      <c r="J2158" s="9">
        <v>1</v>
      </c>
      <c r="K2158" s="9">
        <v>16</v>
      </c>
      <c r="L2158" s="9">
        <v>16</v>
      </c>
      <c r="M2158" s="9">
        <v>25</v>
      </c>
      <c r="N2158" s="9">
        <v>25</v>
      </c>
      <c r="O2158" s="9">
        <v>166.66666699999999</v>
      </c>
      <c r="P2158" s="9">
        <v>166.66666699999999</v>
      </c>
      <c r="Q2158" s="9">
        <v>78.571428999999995</v>
      </c>
      <c r="R2158" s="9">
        <v>78.571428999999995</v>
      </c>
      <c r="S2158" s="9" t="s">
        <v>1510</v>
      </c>
      <c r="T2158" s="9">
        <v>1302.4458070000001</v>
      </c>
      <c r="U2158" s="9">
        <v>124540.38725499999</v>
      </c>
      <c r="V2158" t="s">
        <v>935</v>
      </c>
    </row>
    <row r="2159" spans="1:22" x14ac:dyDescent="0.25">
      <c r="A2159" s="70" t="e">
        <f>VLOOKUP(B2159,'Lake Assessments'!$D$2:$E$52,2,0)</f>
        <v>#N/A</v>
      </c>
      <c r="B2159">
        <v>11005400</v>
      </c>
      <c r="C2159" t="s">
        <v>2266</v>
      </c>
      <c r="D2159" t="s">
        <v>878</v>
      </c>
      <c r="E2159" s="107">
        <v>38531</v>
      </c>
      <c r="F2159" s="9">
        <v>10</v>
      </c>
      <c r="G2159" s="9">
        <v>24.981994</v>
      </c>
      <c r="H2159" s="9">
        <v>-9.0909089999999999</v>
      </c>
      <c r="I2159" s="9">
        <v>27.459150999999999</v>
      </c>
      <c r="J2159" s="9">
        <v>1</v>
      </c>
      <c r="K2159" s="9">
        <v>10</v>
      </c>
      <c r="L2159" s="9">
        <v>10</v>
      </c>
      <c r="M2159" s="9">
        <v>24.981994</v>
      </c>
      <c r="N2159" s="9">
        <v>24.981994</v>
      </c>
      <c r="O2159" s="9">
        <v>-9.0909089999999999</v>
      </c>
      <c r="P2159" s="9">
        <v>-9.0909089999999999</v>
      </c>
      <c r="Q2159" s="9">
        <v>27.459150999999999</v>
      </c>
      <c r="R2159" s="9">
        <v>27.459150999999999</v>
      </c>
      <c r="S2159" s="9" t="s">
        <v>1510</v>
      </c>
      <c r="T2159" s="9">
        <v>1538.207621</v>
      </c>
      <c r="U2159" s="9">
        <v>110126.900624</v>
      </c>
      <c r="V2159" t="s">
        <v>932</v>
      </c>
    </row>
    <row r="2160" spans="1:22" x14ac:dyDescent="0.25">
      <c r="A2160" s="70" t="e">
        <f>VLOOKUP(B2160,'Lake Assessments'!$D$2:$E$52,2,0)</f>
        <v>#N/A</v>
      </c>
      <c r="B2160">
        <v>11004300</v>
      </c>
      <c r="C2160" t="s">
        <v>2267</v>
      </c>
      <c r="D2160" t="s">
        <v>878</v>
      </c>
      <c r="E2160" s="107">
        <v>39651</v>
      </c>
      <c r="F2160" s="9">
        <v>22</v>
      </c>
      <c r="G2160" s="9">
        <v>28.995297000000001</v>
      </c>
      <c r="H2160" s="9">
        <v>100</v>
      </c>
      <c r="I2160" s="9">
        <v>47.935191000000003</v>
      </c>
      <c r="J2160" s="9">
        <v>3</v>
      </c>
      <c r="K2160" s="9">
        <v>22</v>
      </c>
      <c r="L2160" s="9">
        <v>35</v>
      </c>
      <c r="M2160" s="9">
        <v>28.995297000000001</v>
      </c>
      <c r="N2160" s="9">
        <v>37.69388</v>
      </c>
      <c r="O2160" s="9">
        <v>100</v>
      </c>
      <c r="P2160" s="9">
        <v>218.18181799999999</v>
      </c>
      <c r="Q2160" s="9">
        <v>47.935191000000003</v>
      </c>
      <c r="R2160" s="9">
        <v>86.603364999999997</v>
      </c>
      <c r="S2160" s="9" t="s">
        <v>1510</v>
      </c>
      <c r="T2160" s="9">
        <v>29997.483168999999</v>
      </c>
      <c r="U2160" s="9">
        <v>6113134.8305919999</v>
      </c>
      <c r="V2160" t="s">
        <v>935</v>
      </c>
    </row>
    <row r="2161" spans="1:22" x14ac:dyDescent="0.25">
      <c r="A2161" s="70" t="e">
        <f>VLOOKUP(B2161,'Lake Assessments'!$D$2:$E$52,2,0)</f>
        <v>#N/A</v>
      </c>
      <c r="B2161">
        <v>11005900</v>
      </c>
      <c r="C2161" t="s">
        <v>2198</v>
      </c>
      <c r="D2161" t="s">
        <v>878</v>
      </c>
      <c r="E2161" s="107">
        <v>40014</v>
      </c>
      <c r="F2161" s="9">
        <v>45</v>
      </c>
      <c r="G2161" s="9">
        <v>43.230648000000002</v>
      </c>
      <c r="H2161" s="9">
        <v>309.09090900000001</v>
      </c>
      <c r="I2161" s="9">
        <v>114.01310700000001</v>
      </c>
      <c r="J2161" s="9">
        <v>4</v>
      </c>
      <c r="K2161" s="9">
        <v>28</v>
      </c>
      <c r="L2161" s="9">
        <v>45</v>
      </c>
      <c r="M2161" s="9">
        <v>32.504944999999999</v>
      </c>
      <c r="N2161" s="9">
        <v>43.230648000000002</v>
      </c>
      <c r="O2161" s="9">
        <v>154.545455</v>
      </c>
      <c r="P2161" s="9">
        <v>309.09090900000001</v>
      </c>
      <c r="Q2161" s="9">
        <v>60.915568</v>
      </c>
      <c r="R2161" s="9">
        <v>114.01310700000001</v>
      </c>
      <c r="S2161" s="9" t="s">
        <v>1510</v>
      </c>
      <c r="T2161" s="9">
        <v>31777.949275999999</v>
      </c>
      <c r="U2161" s="9">
        <v>6435312.4698719997</v>
      </c>
      <c r="V2161" t="s">
        <v>935</v>
      </c>
    </row>
    <row r="2162" spans="1:22" x14ac:dyDescent="0.25">
      <c r="A2162" s="70" t="e">
        <f>VLOOKUP(B2162,'Lake Assessments'!$D$2:$E$52,2,0)</f>
        <v>#N/A</v>
      </c>
      <c r="B2162">
        <v>11006900</v>
      </c>
      <c r="C2162" t="s">
        <v>1019</v>
      </c>
      <c r="D2162" t="s">
        <v>878</v>
      </c>
      <c r="E2162" s="107">
        <v>41071</v>
      </c>
      <c r="F2162" s="9">
        <v>18</v>
      </c>
      <c r="G2162" s="9">
        <v>25.927249</v>
      </c>
      <c r="H2162" s="9">
        <v>63.636364</v>
      </c>
      <c r="I2162" s="9">
        <v>28.352716000000001</v>
      </c>
      <c r="J2162" s="9">
        <v>4</v>
      </c>
      <c r="K2162" s="9">
        <v>15</v>
      </c>
      <c r="L2162" s="9">
        <v>34</v>
      </c>
      <c r="M2162" s="9">
        <v>23.754297999999999</v>
      </c>
      <c r="N2162" s="9">
        <v>37.901187</v>
      </c>
      <c r="O2162" s="9">
        <v>36.363636</v>
      </c>
      <c r="P2162" s="9">
        <v>209.09090900000001</v>
      </c>
      <c r="Q2162" s="9">
        <v>17.595534000000001</v>
      </c>
      <c r="R2162" s="9">
        <v>93.373405000000005</v>
      </c>
      <c r="S2162" s="9" t="s">
        <v>1510</v>
      </c>
      <c r="T2162" s="9">
        <v>5431.7476129999995</v>
      </c>
      <c r="U2162" s="9">
        <v>781836.15071399999</v>
      </c>
      <c r="V2162" t="s">
        <v>935</v>
      </c>
    </row>
    <row r="2163" spans="1:22" x14ac:dyDescent="0.25">
      <c r="A2163" s="70" t="e">
        <f>VLOOKUP(B2163,'Lake Assessments'!$D$2:$E$52,2,0)</f>
        <v>#N/A</v>
      </c>
      <c r="B2163">
        <v>11006200</v>
      </c>
      <c r="C2163" t="s">
        <v>1864</v>
      </c>
      <c r="D2163" t="s">
        <v>878</v>
      </c>
      <c r="E2163" s="107">
        <v>41078</v>
      </c>
      <c r="F2163" s="9">
        <v>31</v>
      </c>
      <c r="G2163" s="9">
        <v>34.663823000000001</v>
      </c>
      <c r="H2163" s="9">
        <v>181.81818200000001</v>
      </c>
      <c r="I2163" s="9">
        <v>71.603086000000005</v>
      </c>
      <c r="J2163" s="9">
        <v>4</v>
      </c>
      <c r="K2163" s="9">
        <v>18</v>
      </c>
      <c r="L2163" s="9">
        <v>32</v>
      </c>
      <c r="M2163" s="9">
        <v>23.334523999999998</v>
      </c>
      <c r="N2163" s="9">
        <v>36.062446000000001</v>
      </c>
      <c r="O2163" s="9">
        <v>63.636364</v>
      </c>
      <c r="P2163" s="9">
        <v>190.90909099999999</v>
      </c>
      <c r="Q2163" s="9">
        <v>19.053692999999999</v>
      </c>
      <c r="R2163" s="9">
        <v>78.526960000000003</v>
      </c>
      <c r="S2163" s="9" t="s">
        <v>1510</v>
      </c>
      <c r="T2163" s="9">
        <v>25587.706151999999</v>
      </c>
      <c r="U2163" s="9">
        <v>5450625.82711</v>
      </c>
      <c r="V2163" t="s">
        <v>935</v>
      </c>
    </row>
    <row r="2164" spans="1:22" x14ac:dyDescent="0.25">
      <c r="A2164" s="70" t="e">
        <f>VLOOKUP(B2164,'Lake Assessments'!$D$2:$E$52,2,0)</f>
        <v>#N/A</v>
      </c>
      <c r="B2164">
        <v>18027500</v>
      </c>
      <c r="C2164" t="s">
        <v>2268</v>
      </c>
      <c r="D2164" t="s">
        <v>878</v>
      </c>
      <c r="E2164" s="107">
        <v>36046</v>
      </c>
      <c r="F2164" s="9">
        <v>19</v>
      </c>
      <c r="G2164" s="9">
        <v>29.365214000000002</v>
      </c>
      <c r="H2164" s="9">
        <v>216.66666699999999</v>
      </c>
      <c r="I2164" s="9">
        <v>109.75152799999999</v>
      </c>
      <c r="J2164" s="9">
        <v>1</v>
      </c>
      <c r="K2164" s="9">
        <v>19</v>
      </c>
      <c r="L2164" s="9">
        <v>19</v>
      </c>
      <c r="M2164" s="9">
        <v>29.365214000000002</v>
      </c>
      <c r="N2164" s="9">
        <v>29.365214000000002</v>
      </c>
      <c r="O2164" s="9">
        <v>216.66666699999999</v>
      </c>
      <c r="P2164" s="9">
        <v>216.66666699999999</v>
      </c>
      <c r="Q2164" s="9">
        <v>109.75152799999999</v>
      </c>
      <c r="R2164" s="9">
        <v>109.75152799999999</v>
      </c>
      <c r="S2164" s="9" t="s">
        <v>1510</v>
      </c>
      <c r="T2164" s="9">
        <v>1984.174119</v>
      </c>
      <c r="U2164" s="9">
        <v>180932.90187900001</v>
      </c>
      <c r="V2164" t="s">
        <v>935</v>
      </c>
    </row>
    <row r="2165" spans="1:22" x14ac:dyDescent="0.25">
      <c r="A2165" s="70" t="e">
        <f>VLOOKUP(B2165,'Lake Assessments'!$D$2:$E$52,2,0)</f>
        <v>#N/A</v>
      </c>
      <c r="B2165">
        <v>11073800</v>
      </c>
      <c r="C2165" t="s">
        <v>879</v>
      </c>
      <c r="D2165" t="s">
        <v>878</v>
      </c>
      <c r="E2165" s="107">
        <v>39993</v>
      </c>
      <c r="F2165" s="9">
        <v>4</v>
      </c>
      <c r="G2165" s="9">
        <v>11</v>
      </c>
      <c r="H2165" s="9">
        <v>-42.857143000000001</v>
      </c>
      <c r="I2165" s="9">
        <v>-33.734940000000002</v>
      </c>
      <c r="J2165" s="9">
        <v>1</v>
      </c>
      <c r="K2165" s="9">
        <v>4</v>
      </c>
      <c r="L2165" s="9">
        <v>4</v>
      </c>
      <c r="M2165" s="9">
        <v>11</v>
      </c>
      <c r="N2165" s="9">
        <v>11</v>
      </c>
      <c r="O2165" s="9">
        <v>-42.857143000000001</v>
      </c>
      <c r="P2165" s="9">
        <v>-42.857143000000001</v>
      </c>
      <c r="Q2165" s="9">
        <v>-33.734940000000002</v>
      </c>
      <c r="R2165" s="9">
        <v>-33.734940000000002</v>
      </c>
      <c r="S2165" s="9" t="s">
        <v>1510</v>
      </c>
      <c r="T2165" s="9">
        <v>1589.927048</v>
      </c>
      <c r="U2165" s="9">
        <v>48730.424849000003</v>
      </c>
      <c r="V2165" t="s">
        <v>932</v>
      </c>
    </row>
    <row r="2166" spans="1:22" x14ac:dyDescent="0.25">
      <c r="A2166" s="70" t="e">
        <f>VLOOKUP(B2166,'Lake Assessments'!$D$2:$E$52,2,0)</f>
        <v>#N/A</v>
      </c>
      <c r="B2166">
        <v>11011700</v>
      </c>
      <c r="C2166" t="s">
        <v>2269</v>
      </c>
      <c r="D2166" t="s">
        <v>878</v>
      </c>
      <c r="E2166" s="107">
        <v>40022</v>
      </c>
      <c r="F2166" s="9">
        <v>28</v>
      </c>
      <c r="G2166" s="9">
        <v>38.552376000000002</v>
      </c>
      <c r="H2166" s="9">
        <v>366.66666700000002</v>
      </c>
      <c r="I2166" s="9">
        <v>175.37411599999999</v>
      </c>
      <c r="J2166" s="9">
        <v>1</v>
      </c>
      <c r="K2166" s="9">
        <v>28</v>
      </c>
      <c r="L2166" s="9">
        <v>28</v>
      </c>
      <c r="M2166" s="9">
        <v>38.552376000000002</v>
      </c>
      <c r="N2166" s="9">
        <v>38.552376000000002</v>
      </c>
      <c r="O2166" s="9">
        <v>366.66666700000002</v>
      </c>
      <c r="P2166" s="9">
        <v>366.66666700000002</v>
      </c>
      <c r="Q2166" s="9">
        <v>175.37411599999999</v>
      </c>
      <c r="R2166" s="9">
        <v>175.37411599999999</v>
      </c>
      <c r="S2166" s="9" t="s">
        <v>1510</v>
      </c>
      <c r="T2166" s="9">
        <v>3064.4368519999998</v>
      </c>
      <c r="U2166" s="9">
        <v>439818.76583400002</v>
      </c>
      <c r="V2166" t="s">
        <v>935</v>
      </c>
    </row>
    <row r="2167" spans="1:22" x14ac:dyDescent="0.25">
      <c r="A2167" s="70" t="e">
        <f>VLOOKUP(B2167,'Lake Assessments'!$D$2:$E$52,2,0)</f>
        <v>#N/A</v>
      </c>
      <c r="B2167">
        <v>18029400</v>
      </c>
      <c r="C2167" t="s">
        <v>1373</v>
      </c>
      <c r="D2167" t="s">
        <v>878</v>
      </c>
      <c r="E2167" s="107">
        <v>39629</v>
      </c>
      <c r="F2167" s="9">
        <v>27</v>
      </c>
      <c r="G2167" s="9">
        <v>31.561814999999999</v>
      </c>
      <c r="H2167" s="9">
        <v>145.454545</v>
      </c>
      <c r="I2167" s="9">
        <v>56.246608000000002</v>
      </c>
      <c r="J2167" s="9">
        <v>2</v>
      </c>
      <c r="K2167" s="9">
        <v>25</v>
      </c>
      <c r="L2167" s="9">
        <v>27</v>
      </c>
      <c r="M2167" s="9">
        <v>28</v>
      </c>
      <c r="N2167" s="9">
        <v>31.561814999999999</v>
      </c>
      <c r="O2167" s="9">
        <v>127.272727</v>
      </c>
      <c r="P2167" s="9">
        <v>145.454545</v>
      </c>
      <c r="Q2167" s="9">
        <v>42.857143000000001</v>
      </c>
      <c r="R2167" s="9">
        <v>56.246608000000002</v>
      </c>
      <c r="S2167" s="9" t="s">
        <v>1510</v>
      </c>
      <c r="T2167" s="9">
        <v>7964.9013059999997</v>
      </c>
      <c r="U2167" s="9">
        <v>1736301.8996609999</v>
      </c>
      <c r="V2167" t="s">
        <v>935</v>
      </c>
    </row>
    <row r="2168" spans="1:22" x14ac:dyDescent="0.25">
      <c r="A2168" s="70" t="e">
        <f>VLOOKUP(B2168,'Lake Assessments'!$D$2:$E$52,2,0)</f>
        <v>#N/A</v>
      </c>
      <c r="B2168">
        <v>11014500</v>
      </c>
      <c r="C2168" t="s">
        <v>2270</v>
      </c>
      <c r="D2168" t="s">
        <v>878</v>
      </c>
      <c r="E2168" s="107">
        <v>40050</v>
      </c>
      <c r="F2168" s="9">
        <v>8</v>
      </c>
      <c r="G2168" s="9">
        <v>17.677669999999999</v>
      </c>
      <c r="H2168" s="9">
        <v>14.285714</v>
      </c>
      <c r="I2168" s="9">
        <v>6.4919849999999997</v>
      </c>
      <c r="J2168" s="9">
        <v>1</v>
      </c>
      <c r="K2168" s="9">
        <v>8</v>
      </c>
      <c r="L2168" s="9">
        <v>8</v>
      </c>
      <c r="M2168" s="9">
        <v>17.677669999999999</v>
      </c>
      <c r="N2168" s="9">
        <v>17.677669999999999</v>
      </c>
      <c r="O2168" s="9">
        <v>14.285714</v>
      </c>
      <c r="P2168" s="9">
        <v>14.285714</v>
      </c>
      <c r="Q2168" s="9">
        <v>6.4919849999999997</v>
      </c>
      <c r="R2168" s="9">
        <v>6.4919849999999997</v>
      </c>
      <c r="S2168" s="9" t="s">
        <v>1510</v>
      </c>
      <c r="T2168" s="9">
        <v>4642.6536679999999</v>
      </c>
      <c r="U2168" s="9">
        <v>1610782.672244</v>
      </c>
      <c r="V2168" t="s">
        <v>935</v>
      </c>
    </row>
    <row r="2169" spans="1:22" x14ac:dyDescent="0.25">
      <c r="A2169" s="70" t="e">
        <f>VLOOKUP(B2169,'Lake Assessments'!$D$2:$E$52,2,0)</f>
        <v>#N/A</v>
      </c>
      <c r="B2169">
        <v>18029300</v>
      </c>
      <c r="C2169" t="s">
        <v>2271</v>
      </c>
      <c r="D2169" t="s">
        <v>878</v>
      </c>
      <c r="E2169" s="107">
        <v>37795</v>
      </c>
      <c r="F2169" s="9">
        <v>20</v>
      </c>
      <c r="G2169" s="9">
        <v>26.385601999999999</v>
      </c>
      <c r="H2169" s="9">
        <v>81.818181999999993</v>
      </c>
      <c r="I2169" s="9">
        <v>30.621793</v>
      </c>
      <c r="J2169" s="9">
        <v>2</v>
      </c>
      <c r="K2169" s="9">
        <v>12</v>
      </c>
      <c r="L2169" s="9">
        <v>20</v>
      </c>
      <c r="M2169" s="9">
        <v>16.454483</v>
      </c>
      <c r="N2169" s="9">
        <v>26.385601999999999</v>
      </c>
      <c r="O2169" s="9">
        <v>9.0909089999999999</v>
      </c>
      <c r="P2169" s="9">
        <v>81.818181999999993</v>
      </c>
      <c r="Q2169" s="9">
        <v>-16.048558</v>
      </c>
      <c r="R2169" s="9">
        <v>30.621793</v>
      </c>
      <c r="S2169" s="9" t="s">
        <v>1510</v>
      </c>
      <c r="T2169" s="9">
        <v>6789.9539910000003</v>
      </c>
      <c r="U2169" s="9">
        <v>1198412.451356</v>
      </c>
      <c r="V2169" t="s">
        <v>935</v>
      </c>
    </row>
    <row r="2170" spans="1:22" x14ac:dyDescent="0.25">
      <c r="A2170" s="70" t="e">
        <f>VLOOKUP(B2170,'Lake Assessments'!$D$2:$E$52,2,0)</f>
        <v>#N/A</v>
      </c>
      <c r="B2170">
        <v>18036000</v>
      </c>
      <c r="C2170" t="s">
        <v>2272</v>
      </c>
      <c r="D2170" t="s">
        <v>878</v>
      </c>
      <c r="E2170" s="107">
        <v>34176</v>
      </c>
      <c r="F2170" s="9">
        <v>17</v>
      </c>
      <c r="G2170" s="9">
        <v>23.768491000000001</v>
      </c>
      <c r="H2170" s="9">
        <v>54.545454999999997</v>
      </c>
      <c r="I2170" s="9">
        <v>17.665797999999999</v>
      </c>
      <c r="J2170" s="9">
        <v>1</v>
      </c>
      <c r="K2170" s="9">
        <v>17</v>
      </c>
      <c r="L2170" s="9">
        <v>17</v>
      </c>
      <c r="M2170" s="9">
        <v>23.768491000000001</v>
      </c>
      <c r="N2170" s="9">
        <v>23.768491000000001</v>
      </c>
      <c r="O2170" s="9">
        <v>54.545454999999997</v>
      </c>
      <c r="P2170" s="9">
        <v>54.545454999999997</v>
      </c>
      <c r="Q2170" s="9">
        <v>17.665797999999999</v>
      </c>
      <c r="R2170" s="9">
        <v>17.665797999999999</v>
      </c>
      <c r="S2170" s="9" t="s">
        <v>1510</v>
      </c>
      <c r="T2170" s="9">
        <v>2456.2927439999999</v>
      </c>
      <c r="U2170" s="9">
        <v>199274.74261300001</v>
      </c>
      <c r="V2170" t="s">
        <v>935</v>
      </c>
    </row>
    <row r="2171" spans="1:22" x14ac:dyDescent="0.25">
      <c r="A2171" s="70" t="e">
        <f>VLOOKUP(B2171,'Lake Assessments'!$D$2:$E$52,2,0)</f>
        <v>#N/A</v>
      </c>
      <c r="B2171">
        <v>11012300</v>
      </c>
      <c r="C2171" t="s">
        <v>1403</v>
      </c>
      <c r="D2171" t="s">
        <v>878</v>
      </c>
      <c r="E2171" s="107">
        <v>40368</v>
      </c>
      <c r="F2171" s="9">
        <v>19</v>
      </c>
      <c r="G2171" s="9">
        <v>24.318068</v>
      </c>
      <c r="H2171" s="9">
        <v>216.66666699999999</v>
      </c>
      <c r="I2171" s="9">
        <v>73.700484000000003</v>
      </c>
      <c r="J2171" s="9">
        <v>1</v>
      </c>
      <c r="K2171" s="9">
        <v>19</v>
      </c>
      <c r="L2171" s="9">
        <v>19</v>
      </c>
      <c r="M2171" s="9">
        <v>24.318068</v>
      </c>
      <c r="N2171" s="9">
        <v>24.318068</v>
      </c>
      <c r="O2171" s="9">
        <v>216.66666699999999</v>
      </c>
      <c r="P2171" s="9">
        <v>216.66666699999999</v>
      </c>
      <c r="Q2171" s="9">
        <v>73.700484000000003</v>
      </c>
      <c r="R2171" s="9">
        <v>73.700484000000003</v>
      </c>
      <c r="S2171" s="9" t="s">
        <v>1510</v>
      </c>
      <c r="T2171" s="9">
        <v>4099.0212140000003</v>
      </c>
      <c r="U2171" s="9">
        <v>1123572.547429</v>
      </c>
      <c r="V2171" t="s">
        <v>935</v>
      </c>
    </row>
    <row r="2172" spans="1:22" x14ac:dyDescent="0.25">
      <c r="A2172" s="70" t="e">
        <f>VLOOKUP(B2172,'Lake Assessments'!$D$2:$E$52,2,0)</f>
        <v>#N/A</v>
      </c>
      <c r="B2172">
        <v>11014300</v>
      </c>
      <c r="C2172" t="s">
        <v>2273</v>
      </c>
      <c r="D2172" t="s">
        <v>878</v>
      </c>
      <c r="E2172" s="107">
        <v>40016</v>
      </c>
      <c r="F2172" s="9">
        <v>28</v>
      </c>
      <c r="G2172" s="9">
        <v>28.914282</v>
      </c>
      <c r="H2172" s="9">
        <v>154.545455</v>
      </c>
      <c r="I2172" s="9">
        <v>47.521847999999999</v>
      </c>
      <c r="J2172" s="9">
        <v>3</v>
      </c>
      <c r="K2172" s="9">
        <v>23</v>
      </c>
      <c r="L2172" s="9">
        <v>32</v>
      </c>
      <c r="M2172" s="9">
        <v>28.914282</v>
      </c>
      <c r="N2172" s="9">
        <v>34.825009000000001</v>
      </c>
      <c r="O2172" s="9">
        <v>109.090909</v>
      </c>
      <c r="P2172" s="9">
        <v>190.90909099999999</v>
      </c>
      <c r="Q2172" s="9">
        <v>47.521847999999999</v>
      </c>
      <c r="R2172" s="9">
        <v>72.401034999999993</v>
      </c>
      <c r="S2172" s="9" t="s">
        <v>1510</v>
      </c>
      <c r="T2172" s="9">
        <v>42426.567215000003</v>
      </c>
      <c r="U2172" s="9">
        <v>14026148.163177</v>
      </c>
      <c r="V2172" t="s">
        <v>935</v>
      </c>
    </row>
    <row r="2173" spans="1:22" x14ac:dyDescent="0.25">
      <c r="A2173" s="70" t="e">
        <f>VLOOKUP(B2173,'Lake Assessments'!$D$2:$E$52,2,0)</f>
        <v>#N/A</v>
      </c>
      <c r="B2173">
        <v>18022700</v>
      </c>
      <c r="C2173" t="s">
        <v>2274</v>
      </c>
      <c r="D2173" t="s">
        <v>878</v>
      </c>
      <c r="E2173" s="107">
        <v>41085</v>
      </c>
      <c r="F2173" s="9">
        <v>32</v>
      </c>
      <c r="G2173" s="9">
        <v>35.708891999999999</v>
      </c>
      <c r="H2173" s="9">
        <v>190.90909099999999</v>
      </c>
      <c r="I2173" s="9">
        <v>76.776695000000004</v>
      </c>
      <c r="J2173" s="9">
        <v>2</v>
      </c>
      <c r="K2173" s="9">
        <v>26</v>
      </c>
      <c r="L2173" s="9">
        <v>32</v>
      </c>
      <c r="M2173" s="9">
        <v>30.594117000000001</v>
      </c>
      <c r="N2173" s="9">
        <v>35.708891999999999</v>
      </c>
      <c r="O2173" s="9">
        <v>136.36363600000001</v>
      </c>
      <c r="P2173" s="9">
        <v>190.90909099999999</v>
      </c>
      <c r="Q2173" s="9">
        <v>56.092433999999997</v>
      </c>
      <c r="R2173" s="9">
        <v>76.776695000000004</v>
      </c>
      <c r="S2173" s="9" t="s">
        <v>1510</v>
      </c>
      <c r="T2173" s="9">
        <v>7541.2820149999998</v>
      </c>
      <c r="U2173" s="9">
        <v>751482.01865999994</v>
      </c>
      <c r="V2173" t="s">
        <v>935</v>
      </c>
    </row>
    <row r="2174" spans="1:22" x14ac:dyDescent="0.25">
      <c r="A2174" s="70" t="e">
        <f>VLOOKUP(B2174,'Lake Assessments'!$D$2:$E$52,2,0)</f>
        <v>#N/A</v>
      </c>
      <c r="B2174">
        <v>11013400</v>
      </c>
      <c r="C2174" t="s">
        <v>1849</v>
      </c>
      <c r="D2174" t="s">
        <v>878</v>
      </c>
      <c r="E2174" s="107">
        <v>40374</v>
      </c>
      <c r="F2174" s="9">
        <v>28</v>
      </c>
      <c r="G2174" s="9">
        <v>30.804105</v>
      </c>
      <c r="H2174" s="9">
        <v>366.66666700000002</v>
      </c>
      <c r="I2174" s="9">
        <v>120.029318</v>
      </c>
      <c r="J2174" s="9">
        <v>1</v>
      </c>
      <c r="K2174" s="9">
        <v>28</v>
      </c>
      <c r="L2174" s="9">
        <v>28</v>
      </c>
      <c r="M2174" s="9">
        <v>30.804105</v>
      </c>
      <c r="N2174" s="9">
        <v>30.804105</v>
      </c>
      <c r="O2174" s="9">
        <v>366.66666700000002</v>
      </c>
      <c r="P2174" s="9">
        <v>366.66666700000002</v>
      </c>
      <c r="Q2174" s="9">
        <v>120.029318</v>
      </c>
      <c r="R2174" s="9">
        <v>120.029318</v>
      </c>
      <c r="S2174" s="9" t="s">
        <v>1510</v>
      </c>
      <c r="T2174" s="9">
        <v>3655.4347849999999</v>
      </c>
      <c r="U2174" s="9">
        <v>555204.40765299997</v>
      </c>
      <c r="V2174" t="s">
        <v>935</v>
      </c>
    </row>
    <row r="2175" spans="1:22" x14ac:dyDescent="0.25">
      <c r="A2175" s="70" t="e">
        <f>VLOOKUP(B2175,'Lake Assessments'!$D$2:$E$52,2,0)</f>
        <v>#N/A</v>
      </c>
      <c r="B2175">
        <v>11011600</v>
      </c>
      <c r="C2175" t="s">
        <v>1711</v>
      </c>
      <c r="D2175" t="s">
        <v>878</v>
      </c>
      <c r="E2175" s="107">
        <v>38531</v>
      </c>
      <c r="F2175" s="9">
        <v>26</v>
      </c>
      <c r="G2175" s="9">
        <v>38.242646000000001</v>
      </c>
      <c r="H2175" s="9">
        <v>136.36363600000001</v>
      </c>
      <c r="I2175" s="9">
        <v>95.115543000000002</v>
      </c>
      <c r="J2175" s="9">
        <v>3</v>
      </c>
      <c r="K2175" s="9">
        <v>13</v>
      </c>
      <c r="L2175" s="9">
        <v>26</v>
      </c>
      <c r="M2175" s="9">
        <v>25.238859000000001</v>
      </c>
      <c r="N2175" s="9">
        <v>38.242646000000001</v>
      </c>
      <c r="O2175" s="9">
        <v>18.181818</v>
      </c>
      <c r="P2175" s="9">
        <v>136.36363600000001</v>
      </c>
      <c r="Q2175" s="9">
        <v>24.944845999999998</v>
      </c>
      <c r="R2175" s="9">
        <v>95.115543000000002</v>
      </c>
      <c r="S2175" s="9" t="s">
        <v>1510</v>
      </c>
      <c r="T2175" s="9">
        <v>3692.606002</v>
      </c>
      <c r="U2175" s="9">
        <v>405106.09814299998</v>
      </c>
      <c r="V2175" t="s">
        <v>935</v>
      </c>
    </row>
    <row r="2176" spans="1:22" x14ac:dyDescent="0.25">
      <c r="A2176" s="70" t="e">
        <f>VLOOKUP(B2176,'Lake Assessments'!$D$2:$E$52,2,0)</f>
        <v>#N/A</v>
      </c>
      <c r="B2176">
        <v>11011400</v>
      </c>
      <c r="C2176" t="s">
        <v>2275</v>
      </c>
      <c r="D2176" t="s">
        <v>878</v>
      </c>
      <c r="E2176" s="107">
        <v>40025</v>
      </c>
      <c r="F2176" s="9">
        <v>28</v>
      </c>
      <c r="G2176" s="9">
        <v>35.528660000000002</v>
      </c>
      <c r="H2176" s="9">
        <v>154.545455</v>
      </c>
      <c r="I2176" s="9">
        <v>81.268675999999999</v>
      </c>
      <c r="J2176" s="9">
        <v>1</v>
      </c>
      <c r="K2176" s="9">
        <v>28</v>
      </c>
      <c r="L2176" s="9">
        <v>28</v>
      </c>
      <c r="M2176" s="9">
        <v>35.528660000000002</v>
      </c>
      <c r="N2176" s="9">
        <v>35.528660000000002</v>
      </c>
      <c r="O2176" s="9">
        <v>154.545455</v>
      </c>
      <c r="P2176" s="9">
        <v>154.545455</v>
      </c>
      <c r="Q2176" s="9">
        <v>81.268675999999999</v>
      </c>
      <c r="R2176" s="9">
        <v>81.268675999999999</v>
      </c>
      <c r="S2176" s="9" t="s">
        <v>1510</v>
      </c>
      <c r="T2176" s="9">
        <v>4174.8889079999999</v>
      </c>
      <c r="U2176" s="9">
        <v>455930.119443</v>
      </c>
      <c r="V2176" t="s">
        <v>935</v>
      </c>
    </row>
    <row r="2177" spans="1:22" x14ac:dyDescent="0.25">
      <c r="A2177" s="70" t="e">
        <f>VLOOKUP(B2177,'Lake Assessments'!$D$2:$E$52,2,0)</f>
        <v>#N/A</v>
      </c>
      <c r="B2177">
        <v>11013600</v>
      </c>
      <c r="C2177" t="s">
        <v>2276</v>
      </c>
      <c r="D2177" t="s">
        <v>878</v>
      </c>
      <c r="E2177" s="107">
        <v>40375</v>
      </c>
      <c r="F2177" s="9">
        <v>17</v>
      </c>
      <c r="G2177" s="9">
        <v>21.585671000000001</v>
      </c>
      <c r="H2177" s="9">
        <v>54.545454999999997</v>
      </c>
      <c r="I2177" s="9">
        <v>10.130972999999999</v>
      </c>
      <c r="J2177" s="9">
        <v>1</v>
      </c>
      <c r="K2177" s="9">
        <v>17</v>
      </c>
      <c r="L2177" s="9">
        <v>17</v>
      </c>
      <c r="M2177" s="9">
        <v>21.585671000000001</v>
      </c>
      <c r="N2177" s="9">
        <v>21.585671000000001</v>
      </c>
      <c r="O2177" s="9">
        <v>54.545454999999997</v>
      </c>
      <c r="P2177" s="9">
        <v>54.545454999999997</v>
      </c>
      <c r="Q2177" s="9">
        <v>10.130972999999999</v>
      </c>
      <c r="R2177" s="9">
        <v>10.130972999999999</v>
      </c>
      <c r="S2177" s="9" t="s">
        <v>1510</v>
      </c>
      <c r="T2177" s="9">
        <v>4810.9898139999996</v>
      </c>
      <c r="U2177" s="9">
        <v>1101306.039469</v>
      </c>
      <c r="V2177" t="s">
        <v>935</v>
      </c>
    </row>
    <row r="2178" spans="1:22" x14ac:dyDescent="0.25">
      <c r="A2178" s="70" t="e">
        <f>VLOOKUP(B2178,'Lake Assessments'!$D$2:$E$52,2,0)</f>
        <v>#N/A</v>
      </c>
      <c r="B2178">
        <v>11016700</v>
      </c>
      <c r="C2178" t="s">
        <v>2277</v>
      </c>
      <c r="D2178" t="s">
        <v>878</v>
      </c>
      <c r="E2178" s="107">
        <v>39689</v>
      </c>
      <c r="F2178" s="9">
        <v>24</v>
      </c>
      <c r="G2178" s="9">
        <v>27.965008000000001</v>
      </c>
      <c r="H2178" s="9">
        <v>118.18181800000001</v>
      </c>
      <c r="I2178" s="9">
        <v>42.678612000000001</v>
      </c>
      <c r="J2178" s="9">
        <v>4</v>
      </c>
      <c r="K2178" s="9">
        <v>24</v>
      </c>
      <c r="L2178" s="9">
        <v>32</v>
      </c>
      <c r="M2178" s="9">
        <v>27.965008000000001</v>
      </c>
      <c r="N2178" s="9">
        <v>34.471456000000003</v>
      </c>
      <c r="O2178" s="9">
        <v>118.18181800000001</v>
      </c>
      <c r="P2178" s="9">
        <v>190.90909099999999</v>
      </c>
      <c r="Q2178" s="9">
        <v>42.678612000000001</v>
      </c>
      <c r="R2178" s="9">
        <v>70.650769999999994</v>
      </c>
      <c r="S2178" s="9" t="s">
        <v>1510</v>
      </c>
      <c r="T2178" s="9">
        <v>16123.84827</v>
      </c>
      <c r="U2178" s="9">
        <v>5874726.6834089998</v>
      </c>
      <c r="V2178" t="s">
        <v>935</v>
      </c>
    </row>
    <row r="2179" spans="1:22" x14ac:dyDescent="0.25">
      <c r="A2179" s="70" t="e">
        <f>VLOOKUP(B2179,'Lake Assessments'!$D$2:$E$52,2,0)</f>
        <v>#N/A</v>
      </c>
      <c r="B2179">
        <v>11012100</v>
      </c>
      <c r="C2179" t="s">
        <v>2278</v>
      </c>
      <c r="D2179" t="s">
        <v>878</v>
      </c>
      <c r="E2179" s="107">
        <v>38887</v>
      </c>
      <c r="F2179" s="9">
        <v>15</v>
      </c>
      <c r="G2179" s="9">
        <v>25.561689999999999</v>
      </c>
      <c r="H2179" s="9">
        <v>114.285714</v>
      </c>
      <c r="I2179" s="9">
        <v>53.986085000000003</v>
      </c>
      <c r="J2179" s="9">
        <v>2</v>
      </c>
      <c r="K2179" s="9">
        <v>11</v>
      </c>
      <c r="L2179" s="9">
        <v>15</v>
      </c>
      <c r="M2179" s="9">
        <v>21.105793999999999</v>
      </c>
      <c r="N2179" s="9">
        <v>25.561689999999999</v>
      </c>
      <c r="O2179" s="9">
        <v>83.333332999999996</v>
      </c>
      <c r="P2179" s="9">
        <v>114.285714</v>
      </c>
      <c r="Q2179" s="9">
        <v>50.755671999999997</v>
      </c>
      <c r="R2179" s="9">
        <v>53.986085000000003</v>
      </c>
      <c r="S2179" s="9" t="s">
        <v>1510</v>
      </c>
      <c r="T2179" s="9">
        <v>3459.1679589999999</v>
      </c>
      <c r="U2179" s="9">
        <v>744564.958797</v>
      </c>
      <c r="V2179" t="s">
        <v>935</v>
      </c>
    </row>
    <row r="2180" spans="1:22" x14ac:dyDescent="0.25">
      <c r="A2180" s="70" t="e">
        <f>VLOOKUP(B2180,'Lake Assessments'!$D$2:$E$52,2,0)</f>
        <v>#N/A</v>
      </c>
      <c r="B2180">
        <v>18029600</v>
      </c>
      <c r="C2180" t="s">
        <v>300</v>
      </c>
      <c r="D2180" t="s">
        <v>878</v>
      </c>
      <c r="E2180" s="107">
        <v>35308</v>
      </c>
      <c r="F2180" s="9">
        <v>23</v>
      </c>
      <c r="G2180" s="9">
        <v>28.357959999999999</v>
      </c>
      <c r="H2180" s="9">
        <v>109.090909</v>
      </c>
      <c r="I2180" s="9">
        <v>44.683470999999997</v>
      </c>
      <c r="J2180" s="9">
        <v>1</v>
      </c>
      <c r="K2180" s="9">
        <v>23</v>
      </c>
      <c r="L2180" s="9">
        <v>23</v>
      </c>
      <c r="M2180" s="9">
        <v>28.357959999999999</v>
      </c>
      <c r="N2180" s="9">
        <v>28.357959999999999</v>
      </c>
      <c r="O2180" s="9">
        <v>109.090909</v>
      </c>
      <c r="P2180" s="9">
        <v>109.090909</v>
      </c>
      <c r="Q2180" s="9">
        <v>44.683470999999997</v>
      </c>
      <c r="R2180" s="9">
        <v>44.683470999999997</v>
      </c>
      <c r="S2180" s="9" t="s">
        <v>1510</v>
      </c>
      <c r="T2180" s="9">
        <v>9576.9550629999994</v>
      </c>
      <c r="U2180" s="9">
        <v>1415530.5508040001</v>
      </c>
      <c r="V2180" t="s">
        <v>935</v>
      </c>
    </row>
    <row r="2181" spans="1:22" x14ac:dyDescent="0.25">
      <c r="A2181" s="70" t="e">
        <f>VLOOKUP(B2181,'Lake Assessments'!$D$2:$E$52,2,0)</f>
        <v>#N/A</v>
      </c>
      <c r="B2181">
        <v>18031400</v>
      </c>
      <c r="C2181" t="s">
        <v>1119</v>
      </c>
      <c r="D2181" t="s">
        <v>878</v>
      </c>
      <c r="E2181" s="107">
        <v>35286</v>
      </c>
      <c r="F2181" s="9">
        <v>21</v>
      </c>
      <c r="G2181" s="9">
        <v>25.095057000000001</v>
      </c>
      <c r="H2181" s="9">
        <v>250</v>
      </c>
      <c r="I2181" s="9">
        <v>79.250410000000002</v>
      </c>
      <c r="J2181" s="9">
        <v>1</v>
      </c>
      <c r="K2181" s="9">
        <v>21</v>
      </c>
      <c r="L2181" s="9">
        <v>21</v>
      </c>
      <c r="M2181" s="9">
        <v>25.095057000000001</v>
      </c>
      <c r="N2181" s="9">
        <v>25.095057000000001</v>
      </c>
      <c r="O2181" s="9">
        <v>250</v>
      </c>
      <c r="P2181" s="9">
        <v>250</v>
      </c>
      <c r="Q2181" s="9">
        <v>79.250410000000002</v>
      </c>
      <c r="R2181" s="9">
        <v>79.250410000000002</v>
      </c>
      <c r="S2181" s="9" t="s">
        <v>1510</v>
      </c>
      <c r="T2181" s="9">
        <v>6240.5364330000002</v>
      </c>
      <c r="U2181" s="9">
        <v>598426.431813</v>
      </c>
      <c r="V2181" t="s">
        <v>935</v>
      </c>
    </row>
    <row r="2182" spans="1:22" x14ac:dyDescent="0.25">
      <c r="A2182" s="70" t="e">
        <f>VLOOKUP(B2182,'Lake Assessments'!$D$2:$E$52,2,0)</f>
        <v>#N/A</v>
      </c>
      <c r="B2182">
        <v>11011800</v>
      </c>
      <c r="C2182" t="s">
        <v>2279</v>
      </c>
      <c r="D2182" t="s">
        <v>878</v>
      </c>
      <c r="E2182" s="107">
        <v>40042</v>
      </c>
      <c r="F2182" s="9">
        <v>31</v>
      </c>
      <c r="G2182" s="9">
        <v>42.746062000000002</v>
      </c>
      <c r="H2182" s="9">
        <v>416.66666700000002</v>
      </c>
      <c r="I2182" s="9">
        <v>205.329013</v>
      </c>
      <c r="J2182" s="9">
        <v>1</v>
      </c>
      <c r="K2182" s="9">
        <v>31</v>
      </c>
      <c r="L2182" s="9">
        <v>31</v>
      </c>
      <c r="M2182" s="9">
        <v>42.746062000000002</v>
      </c>
      <c r="N2182" s="9">
        <v>42.746062000000002</v>
      </c>
      <c r="O2182" s="9">
        <v>416.66666700000002</v>
      </c>
      <c r="P2182" s="9">
        <v>416.66666700000002</v>
      </c>
      <c r="Q2182" s="9">
        <v>205.329013</v>
      </c>
      <c r="R2182" s="9">
        <v>205.329013</v>
      </c>
      <c r="S2182" s="9" t="s">
        <v>1510</v>
      </c>
      <c r="T2182" s="9">
        <v>2352.4741450000001</v>
      </c>
      <c r="U2182" s="9">
        <v>347005.439938</v>
      </c>
      <c r="V2182" t="s">
        <v>935</v>
      </c>
    </row>
    <row r="2183" spans="1:22" x14ac:dyDescent="0.25">
      <c r="A2183" s="70" t="e">
        <f>VLOOKUP(B2183,'Lake Assessments'!$D$2:$E$52,2,0)</f>
        <v>#N/A</v>
      </c>
      <c r="B2183">
        <v>11012900</v>
      </c>
      <c r="C2183" t="s">
        <v>2280</v>
      </c>
      <c r="D2183" t="s">
        <v>878</v>
      </c>
      <c r="E2183" s="107">
        <v>39664</v>
      </c>
      <c r="F2183" s="9">
        <v>27</v>
      </c>
      <c r="G2183" s="9">
        <v>30.214663999999999</v>
      </c>
      <c r="H2183" s="9">
        <v>145.454545</v>
      </c>
      <c r="I2183" s="9">
        <v>54.156449000000002</v>
      </c>
      <c r="J2183" s="9">
        <v>2</v>
      </c>
      <c r="K2183" s="9">
        <v>21</v>
      </c>
      <c r="L2183" s="9">
        <v>27</v>
      </c>
      <c r="M2183" s="9">
        <v>28.150107999999999</v>
      </c>
      <c r="N2183" s="9">
        <v>30.214663999999999</v>
      </c>
      <c r="O2183" s="9">
        <v>90.909091000000004</v>
      </c>
      <c r="P2183" s="9">
        <v>145.454545</v>
      </c>
      <c r="Q2183" s="9">
        <v>39.356969999999997</v>
      </c>
      <c r="R2183" s="9">
        <v>54.156449000000002</v>
      </c>
      <c r="S2183" s="9" t="s">
        <v>1510</v>
      </c>
      <c r="T2183" s="9">
        <v>10674.415720999999</v>
      </c>
      <c r="U2183" s="9">
        <v>2500997.3741799998</v>
      </c>
      <c r="V2183" t="s">
        <v>935</v>
      </c>
    </row>
    <row r="2184" spans="1:22" x14ac:dyDescent="0.25">
      <c r="A2184" s="70" t="e">
        <f>VLOOKUP(B2184,'Lake Assessments'!$D$2:$E$52,2,0)</f>
        <v>#N/A</v>
      </c>
      <c r="B2184">
        <v>11017200</v>
      </c>
      <c r="C2184" t="s">
        <v>2281</v>
      </c>
      <c r="D2184" t="s">
        <v>878</v>
      </c>
      <c r="E2184" s="107">
        <v>40381</v>
      </c>
      <c r="F2184" s="9">
        <v>21</v>
      </c>
      <c r="G2184" s="9">
        <v>32.296247999999999</v>
      </c>
      <c r="H2184" s="9">
        <v>250</v>
      </c>
      <c r="I2184" s="9">
        <v>130.68748400000001</v>
      </c>
      <c r="J2184" s="9">
        <v>1</v>
      </c>
      <c r="K2184" s="9">
        <v>21</v>
      </c>
      <c r="L2184" s="9">
        <v>21</v>
      </c>
      <c r="M2184" s="9">
        <v>32.296247999999999</v>
      </c>
      <c r="N2184" s="9">
        <v>32.296247999999999</v>
      </c>
      <c r="O2184" s="9">
        <v>250</v>
      </c>
      <c r="P2184" s="9">
        <v>250</v>
      </c>
      <c r="Q2184" s="9">
        <v>130.68748400000001</v>
      </c>
      <c r="R2184" s="9">
        <v>130.68748400000001</v>
      </c>
      <c r="S2184" s="9" t="s">
        <v>1510</v>
      </c>
      <c r="T2184" s="9">
        <v>2337.3255760000002</v>
      </c>
      <c r="U2184" s="9">
        <v>210680.67647100001</v>
      </c>
      <c r="V2184" t="s">
        <v>935</v>
      </c>
    </row>
    <row r="2185" spans="1:22" x14ac:dyDescent="0.25">
      <c r="A2185" s="70" t="e">
        <f>VLOOKUP(B2185,'Lake Assessments'!$D$2:$E$52,2,0)</f>
        <v>#N/A</v>
      </c>
      <c r="B2185">
        <v>18029700</v>
      </c>
      <c r="C2185" t="s">
        <v>2282</v>
      </c>
      <c r="D2185" t="s">
        <v>878</v>
      </c>
      <c r="E2185" s="107">
        <v>39664</v>
      </c>
      <c r="F2185" s="9">
        <v>29</v>
      </c>
      <c r="G2185" s="9">
        <v>31.939598</v>
      </c>
      <c r="H2185" s="9">
        <v>163.63636399999999</v>
      </c>
      <c r="I2185" s="9">
        <v>58.116822999999997</v>
      </c>
      <c r="J2185" s="9">
        <v>1</v>
      </c>
      <c r="K2185" s="9">
        <v>29</v>
      </c>
      <c r="L2185" s="9">
        <v>29</v>
      </c>
      <c r="M2185" s="9">
        <v>31.939598</v>
      </c>
      <c r="N2185" s="9">
        <v>31.939598</v>
      </c>
      <c r="O2185" s="9">
        <v>163.63636399999999</v>
      </c>
      <c r="P2185" s="9">
        <v>163.63636399999999</v>
      </c>
      <c r="Q2185" s="9">
        <v>58.116822999999997</v>
      </c>
      <c r="R2185" s="9">
        <v>58.116822999999997</v>
      </c>
      <c r="S2185" s="9" t="s">
        <v>1510</v>
      </c>
      <c r="T2185" s="9">
        <v>8335.9770800000006</v>
      </c>
      <c r="U2185" s="9">
        <v>1818737.1060879999</v>
      </c>
      <c r="V2185" t="s">
        <v>935</v>
      </c>
    </row>
    <row r="2186" spans="1:22" x14ac:dyDescent="0.25">
      <c r="A2186" s="70" t="e">
        <f>VLOOKUP(B2186,'Lake Assessments'!$D$2:$E$52,2,0)</f>
        <v>#N/A</v>
      </c>
      <c r="B2186">
        <v>11013300</v>
      </c>
      <c r="C2186" t="s">
        <v>1216</v>
      </c>
      <c r="D2186" t="s">
        <v>878</v>
      </c>
      <c r="E2186" s="107">
        <v>40375</v>
      </c>
      <c r="F2186" s="9">
        <v>34</v>
      </c>
      <c r="G2186" s="9">
        <v>33.956719999999997</v>
      </c>
      <c r="H2186" s="9">
        <v>209.09090900000001</v>
      </c>
      <c r="I2186" s="9">
        <v>73.248570999999998</v>
      </c>
      <c r="J2186" s="9">
        <v>2</v>
      </c>
      <c r="K2186" s="9">
        <v>24</v>
      </c>
      <c r="L2186" s="9">
        <v>34</v>
      </c>
      <c r="M2186" s="9">
        <v>30.822745999999999</v>
      </c>
      <c r="N2186" s="9">
        <v>33.956719999999997</v>
      </c>
      <c r="O2186" s="9">
        <v>118.18181800000001</v>
      </c>
      <c r="P2186" s="9">
        <v>209.09090900000001</v>
      </c>
      <c r="Q2186" s="9">
        <v>52.587851000000001</v>
      </c>
      <c r="R2186" s="9">
        <v>73.248570999999998</v>
      </c>
      <c r="S2186" s="9" t="s">
        <v>1510</v>
      </c>
      <c r="T2186" s="9">
        <v>8973.7599859999991</v>
      </c>
      <c r="U2186" s="9">
        <v>1443062.7060219999</v>
      </c>
      <c r="V2186" t="s">
        <v>935</v>
      </c>
    </row>
    <row r="2187" spans="1:22" x14ac:dyDescent="0.25">
      <c r="A2187" s="70" t="e">
        <f>VLOOKUP(B2187,'Lake Assessments'!$D$2:$E$52,2,0)</f>
        <v>#N/A</v>
      </c>
      <c r="B2187">
        <v>11012000</v>
      </c>
      <c r="C2187" t="s">
        <v>2283</v>
      </c>
      <c r="D2187" t="s">
        <v>878</v>
      </c>
      <c r="E2187" s="107">
        <v>40051</v>
      </c>
      <c r="F2187" s="9">
        <v>29</v>
      </c>
      <c r="G2187" s="9">
        <v>31.011120999999999</v>
      </c>
      <c r="H2187" s="9">
        <v>163.63636399999999</v>
      </c>
      <c r="I2187" s="9">
        <v>58.220008</v>
      </c>
      <c r="J2187" s="9">
        <v>2</v>
      </c>
      <c r="K2187" s="9">
        <v>29</v>
      </c>
      <c r="L2187" s="9">
        <v>30</v>
      </c>
      <c r="M2187" s="9">
        <v>31.011120999999999</v>
      </c>
      <c r="N2187" s="9">
        <v>33.228501999999999</v>
      </c>
      <c r="O2187" s="9">
        <v>163.63636399999999</v>
      </c>
      <c r="P2187" s="9">
        <v>172.727273</v>
      </c>
      <c r="Q2187" s="9">
        <v>58.220008</v>
      </c>
      <c r="R2187" s="9">
        <v>64.497534000000002</v>
      </c>
      <c r="S2187" s="9" t="s">
        <v>1510</v>
      </c>
      <c r="T2187" s="9">
        <v>17689.833259999999</v>
      </c>
      <c r="U2187" s="9">
        <v>4584801.1406370001</v>
      </c>
      <c r="V2187" t="s">
        <v>935</v>
      </c>
    </row>
    <row r="2188" spans="1:22" x14ac:dyDescent="0.25">
      <c r="A2188" s="70" t="e">
        <f>VLOOKUP(B2188,'Lake Assessments'!$D$2:$E$52,2,0)</f>
        <v>#N/A</v>
      </c>
      <c r="B2188">
        <v>18029800</v>
      </c>
      <c r="C2188" t="s">
        <v>2284</v>
      </c>
      <c r="D2188" t="s">
        <v>878</v>
      </c>
      <c r="E2188" s="107">
        <v>39664</v>
      </c>
      <c r="F2188" s="9">
        <v>25</v>
      </c>
      <c r="G2188" s="9">
        <v>29.8</v>
      </c>
      <c r="H2188" s="9">
        <v>127.272727</v>
      </c>
      <c r="I2188" s="9">
        <v>47.524751999999999</v>
      </c>
      <c r="J2188" s="9">
        <v>2</v>
      </c>
      <c r="K2188" s="9">
        <v>25</v>
      </c>
      <c r="L2188" s="9">
        <v>28</v>
      </c>
      <c r="M2188" s="9">
        <v>29.8</v>
      </c>
      <c r="N2188" s="9">
        <v>32.504944999999999</v>
      </c>
      <c r="O2188" s="9">
        <v>127.272727</v>
      </c>
      <c r="P2188" s="9">
        <v>154.545455</v>
      </c>
      <c r="Q2188" s="9">
        <v>47.524751999999999</v>
      </c>
      <c r="R2188" s="9">
        <v>65.841554000000002</v>
      </c>
      <c r="S2188" s="9" t="s">
        <v>1510</v>
      </c>
      <c r="T2188" s="9">
        <v>7216.2849749999996</v>
      </c>
      <c r="U2188" s="9">
        <v>974799.90373500006</v>
      </c>
      <c r="V2188" t="s">
        <v>935</v>
      </c>
    </row>
    <row r="2189" spans="1:22" x14ac:dyDescent="0.25">
      <c r="A2189" s="70" t="e">
        <f>VLOOKUP(B2189,'Lake Assessments'!$D$2:$E$52,2,0)</f>
        <v>#N/A</v>
      </c>
      <c r="B2189">
        <v>11014200</v>
      </c>
      <c r="C2189" t="s">
        <v>615</v>
      </c>
      <c r="D2189" t="s">
        <v>878</v>
      </c>
      <c r="E2189" s="107">
        <v>39251</v>
      </c>
      <c r="F2189" s="9">
        <v>42</v>
      </c>
      <c r="G2189" s="9">
        <v>44.747971</v>
      </c>
      <c r="H2189" s="9">
        <v>281.81818199999998</v>
      </c>
      <c r="I2189" s="9">
        <v>121.52461099999999</v>
      </c>
      <c r="J2189" s="9">
        <v>2</v>
      </c>
      <c r="K2189" s="9">
        <v>24</v>
      </c>
      <c r="L2189" s="9">
        <v>42</v>
      </c>
      <c r="M2189" s="9">
        <v>31.843367000000001</v>
      </c>
      <c r="N2189" s="9">
        <v>44.747971</v>
      </c>
      <c r="O2189" s="9">
        <v>118.18181800000001</v>
      </c>
      <c r="P2189" s="9">
        <v>281.81818199999998</v>
      </c>
      <c r="Q2189" s="9">
        <v>57.640428999999997</v>
      </c>
      <c r="R2189" s="9">
        <v>121.52461099999999</v>
      </c>
      <c r="S2189" s="9" t="s">
        <v>1510</v>
      </c>
      <c r="T2189" s="9">
        <v>25681.113055999998</v>
      </c>
      <c r="U2189" s="9">
        <v>4076831.9578459999</v>
      </c>
      <c r="V2189" t="s">
        <v>935</v>
      </c>
    </row>
    <row r="2190" spans="1:22" x14ac:dyDescent="0.25">
      <c r="A2190" s="70" t="e">
        <f>VLOOKUP(B2190,'Lake Assessments'!$D$2:$E$52,2,0)</f>
        <v>#N/A</v>
      </c>
      <c r="B2190">
        <v>18035900</v>
      </c>
      <c r="C2190" t="s">
        <v>247</v>
      </c>
      <c r="D2190" t="s">
        <v>878</v>
      </c>
      <c r="E2190" s="107">
        <v>34177</v>
      </c>
      <c r="F2190" s="9">
        <v>18</v>
      </c>
      <c r="G2190" s="9">
        <v>25.455843999999999</v>
      </c>
      <c r="H2190" s="9">
        <v>63.636364</v>
      </c>
      <c r="I2190" s="9">
        <v>26.019030000000001</v>
      </c>
      <c r="J2190" s="9">
        <v>1</v>
      </c>
      <c r="K2190" s="9">
        <v>18</v>
      </c>
      <c r="L2190" s="9">
        <v>18</v>
      </c>
      <c r="M2190" s="9">
        <v>25.455843999999999</v>
      </c>
      <c r="N2190" s="9">
        <v>25.455843999999999</v>
      </c>
      <c r="O2190" s="9">
        <v>63.636364</v>
      </c>
      <c r="P2190" s="9">
        <v>63.636364</v>
      </c>
      <c r="Q2190" s="9">
        <v>26.019030000000001</v>
      </c>
      <c r="R2190" s="9">
        <v>26.019030000000001</v>
      </c>
      <c r="S2190" s="9" t="s">
        <v>1510</v>
      </c>
      <c r="T2190" s="9">
        <v>5520.3494600000004</v>
      </c>
      <c r="U2190" s="9">
        <v>515869.35455699998</v>
      </c>
      <c r="V2190" t="s">
        <v>935</v>
      </c>
    </row>
    <row r="2191" spans="1:22" x14ac:dyDescent="0.25">
      <c r="A2191" s="70" t="e">
        <f>VLOOKUP(B2191,'Lake Assessments'!$D$2:$E$52,2,0)</f>
        <v>#N/A</v>
      </c>
      <c r="B2191">
        <v>18031500</v>
      </c>
      <c r="C2191" t="s">
        <v>2285</v>
      </c>
      <c r="D2191" t="s">
        <v>878</v>
      </c>
      <c r="E2191" s="107">
        <v>40380</v>
      </c>
      <c r="F2191" s="9">
        <v>37</v>
      </c>
      <c r="G2191" s="9">
        <v>38.469363000000001</v>
      </c>
      <c r="H2191" s="9">
        <v>236.36363600000001</v>
      </c>
      <c r="I2191" s="9">
        <v>90.442391000000001</v>
      </c>
      <c r="J2191" s="9">
        <v>3</v>
      </c>
      <c r="K2191" s="9">
        <v>22</v>
      </c>
      <c r="L2191" s="9">
        <v>37</v>
      </c>
      <c r="M2191" s="9">
        <v>27.929293999999999</v>
      </c>
      <c r="N2191" s="9">
        <v>38.469363000000001</v>
      </c>
      <c r="O2191" s="9">
        <v>100</v>
      </c>
      <c r="P2191" s="9">
        <v>236.36363600000001</v>
      </c>
      <c r="Q2191" s="9">
        <v>42.496397000000002</v>
      </c>
      <c r="R2191" s="9">
        <v>90.442391000000001</v>
      </c>
      <c r="S2191" s="9" t="s">
        <v>1510</v>
      </c>
      <c r="T2191" s="9">
        <v>13695.846287</v>
      </c>
      <c r="U2191" s="9">
        <v>5516056.1117040003</v>
      </c>
      <c r="V2191" t="s">
        <v>935</v>
      </c>
    </row>
    <row r="2192" spans="1:22" x14ac:dyDescent="0.25">
      <c r="A2192" s="70" t="e">
        <f>VLOOKUP(B2192,'Lake Assessments'!$D$2:$E$52,2,0)</f>
        <v>#N/A</v>
      </c>
      <c r="B2192">
        <v>18031200</v>
      </c>
      <c r="C2192" t="s">
        <v>2286</v>
      </c>
      <c r="D2192" t="s">
        <v>934</v>
      </c>
      <c r="E2192" s="107">
        <v>40346</v>
      </c>
      <c r="F2192" s="9">
        <v>33</v>
      </c>
      <c r="G2192" s="9">
        <v>36.034075000000001</v>
      </c>
      <c r="H2192" s="9">
        <v>200</v>
      </c>
      <c r="I2192" s="9">
        <v>78.386509000000004</v>
      </c>
      <c r="J2192" s="9">
        <v>2</v>
      </c>
      <c r="K2192" s="9">
        <v>21</v>
      </c>
      <c r="L2192" s="9">
        <v>33</v>
      </c>
      <c r="M2192" s="9">
        <v>26.840800000000002</v>
      </c>
      <c r="N2192" s="9">
        <v>36.034075000000001</v>
      </c>
      <c r="O2192" s="9">
        <v>90.909091000000004</v>
      </c>
      <c r="P2192" s="9">
        <v>200</v>
      </c>
      <c r="Q2192" s="9">
        <v>32.875250000000001</v>
      </c>
      <c r="R2192" s="9">
        <v>78.386509000000004</v>
      </c>
      <c r="S2192" s="9" t="s">
        <v>1510</v>
      </c>
      <c r="T2192" s="9">
        <v>35004.717578000003</v>
      </c>
      <c r="U2192" s="9">
        <v>7335631.4926110003</v>
      </c>
      <c r="V2192" t="s">
        <v>935</v>
      </c>
    </row>
    <row r="2193" spans="1:22" x14ac:dyDescent="0.25">
      <c r="A2193" s="70" t="e">
        <f>VLOOKUP(B2193,'Lake Assessments'!$D$2:$E$52,2,0)</f>
        <v>#N/A</v>
      </c>
      <c r="B2193">
        <v>18027100</v>
      </c>
      <c r="C2193" t="s">
        <v>2287</v>
      </c>
      <c r="D2193" t="s">
        <v>878</v>
      </c>
      <c r="E2193" s="107">
        <v>40343</v>
      </c>
      <c r="F2193" s="9">
        <v>26</v>
      </c>
      <c r="G2193" s="9">
        <v>30.986349000000001</v>
      </c>
      <c r="H2193" s="9">
        <v>136.36363600000001</v>
      </c>
      <c r="I2193" s="9">
        <v>53.397768999999997</v>
      </c>
      <c r="J2193" s="9">
        <v>2</v>
      </c>
      <c r="K2193" s="9">
        <v>20</v>
      </c>
      <c r="L2193" s="9">
        <v>26</v>
      </c>
      <c r="M2193" s="9">
        <v>25.714782</v>
      </c>
      <c r="N2193" s="9">
        <v>30.986349000000001</v>
      </c>
      <c r="O2193" s="9">
        <v>81.818181999999993</v>
      </c>
      <c r="P2193" s="9">
        <v>136.36363600000001</v>
      </c>
      <c r="Q2193" s="9">
        <v>27.300899999999999</v>
      </c>
      <c r="R2193" s="9">
        <v>53.397768999999997</v>
      </c>
      <c r="S2193" s="9" t="s">
        <v>1510</v>
      </c>
      <c r="T2193" s="9">
        <v>12103.324508</v>
      </c>
      <c r="U2193" s="9">
        <v>1045200.329903</v>
      </c>
      <c r="V2193" t="s">
        <v>935</v>
      </c>
    </row>
    <row r="2194" spans="1:22" x14ac:dyDescent="0.25">
      <c r="A2194" s="70" t="e">
        <f>VLOOKUP(B2194,'Lake Assessments'!$D$2:$E$52,2,0)</f>
        <v>#N/A</v>
      </c>
      <c r="B2194">
        <v>18026600</v>
      </c>
      <c r="C2194" t="s">
        <v>2006</v>
      </c>
      <c r="D2194" t="s">
        <v>878</v>
      </c>
      <c r="E2194" s="107">
        <v>40331</v>
      </c>
      <c r="F2194" s="9">
        <v>40</v>
      </c>
      <c r="G2194" s="9">
        <v>41.425837000000001</v>
      </c>
      <c r="H2194" s="9">
        <v>263.63636400000001</v>
      </c>
      <c r="I2194" s="9">
        <v>105.07840299999999</v>
      </c>
      <c r="J2194" s="9">
        <v>2</v>
      </c>
      <c r="K2194" s="9">
        <v>21</v>
      </c>
      <c r="L2194" s="9">
        <v>40</v>
      </c>
      <c r="M2194" s="9">
        <v>26.840800000000002</v>
      </c>
      <c r="N2194" s="9">
        <v>41.425837000000001</v>
      </c>
      <c r="O2194" s="9">
        <v>90.909091000000004</v>
      </c>
      <c r="P2194" s="9">
        <v>263.63636400000001</v>
      </c>
      <c r="Q2194" s="9">
        <v>32.875250000000001</v>
      </c>
      <c r="R2194" s="9">
        <v>105.07840299999999</v>
      </c>
      <c r="S2194" s="9" t="s">
        <v>1510</v>
      </c>
      <c r="T2194" s="9">
        <v>9984.4280710000003</v>
      </c>
      <c r="U2194" s="9">
        <v>1334904.6744029999</v>
      </c>
      <c r="V2194" t="s">
        <v>935</v>
      </c>
    </row>
    <row r="2195" spans="1:22" x14ac:dyDescent="0.25">
      <c r="A2195" s="70" t="e">
        <f>VLOOKUP(B2195,'Lake Assessments'!$D$2:$E$52,2,0)</f>
        <v>#N/A</v>
      </c>
      <c r="B2195">
        <v>18031100</v>
      </c>
      <c r="C2195" t="s">
        <v>2288</v>
      </c>
      <c r="D2195" t="s">
        <v>878</v>
      </c>
      <c r="E2195" s="107">
        <v>40385</v>
      </c>
      <c r="F2195" s="9">
        <v>38</v>
      </c>
      <c r="G2195" s="9">
        <v>40.393134000000003</v>
      </c>
      <c r="H2195" s="9">
        <v>245.454545</v>
      </c>
      <c r="I2195" s="9">
        <v>99.966009</v>
      </c>
      <c r="J2195" s="9">
        <v>2</v>
      </c>
      <c r="K2195" s="9">
        <v>24</v>
      </c>
      <c r="L2195" s="9">
        <v>38</v>
      </c>
      <c r="M2195" s="9">
        <v>30.210373000000001</v>
      </c>
      <c r="N2195" s="9">
        <v>40.393134000000003</v>
      </c>
      <c r="O2195" s="9">
        <v>118.18181800000001</v>
      </c>
      <c r="P2195" s="9">
        <v>245.454545</v>
      </c>
      <c r="Q2195" s="9">
        <v>49.556303999999997</v>
      </c>
      <c r="R2195" s="9">
        <v>99.966009</v>
      </c>
      <c r="S2195" s="9" t="s">
        <v>1510</v>
      </c>
      <c r="T2195" s="9">
        <v>23772.116485999999</v>
      </c>
      <c r="U2195" s="9">
        <v>3471505.6816380001</v>
      </c>
      <c r="V2195" t="s">
        <v>935</v>
      </c>
    </row>
    <row r="2196" spans="1:22" x14ac:dyDescent="0.25">
      <c r="A2196" s="70" t="e">
        <f>VLOOKUP(B2196,'Lake Assessments'!$D$2:$E$52,2,0)</f>
        <v>#N/A</v>
      </c>
      <c r="B2196">
        <v>18035400</v>
      </c>
      <c r="C2196" t="s">
        <v>2289</v>
      </c>
      <c r="D2196" t="s">
        <v>878</v>
      </c>
      <c r="E2196" s="107">
        <v>40750</v>
      </c>
      <c r="F2196" s="9">
        <v>22</v>
      </c>
      <c r="G2196" s="9">
        <v>28.995297000000001</v>
      </c>
      <c r="H2196" s="9">
        <v>100</v>
      </c>
      <c r="I2196" s="9">
        <v>43.541075999999997</v>
      </c>
      <c r="J2196" s="9">
        <v>2</v>
      </c>
      <c r="K2196" s="9">
        <v>9</v>
      </c>
      <c r="L2196" s="9">
        <v>22</v>
      </c>
      <c r="M2196" s="9">
        <v>18.333333</v>
      </c>
      <c r="N2196" s="9">
        <v>28.995297000000001</v>
      </c>
      <c r="O2196" s="9">
        <v>-18.181818</v>
      </c>
      <c r="P2196" s="9">
        <v>100</v>
      </c>
      <c r="Q2196" s="9">
        <v>-9.2409239999999997</v>
      </c>
      <c r="R2196" s="9">
        <v>43.541075999999997</v>
      </c>
      <c r="S2196" s="9" t="s">
        <v>1510</v>
      </c>
      <c r="T2196" s="9">
        <v>3479.9147640000001</v>
      </c>
      <c r="U2196" s="9">
        <v>732440.81662900001</v>
      </c>
      <c r="V2196" t="s">
        <v>935</v>
      </c>
    </row>
    <row r="2197" spans="1:22" x14ac:dyDescent="0.25">
      <c r="A2197" s="70" t="e">
        <f>VLOOKUP(B2197,'Lake Assessments'!$D$2:$E$52,2,0)</f>
        <v>#N/A</v>
      </c>
      <c r="B2197">
        <v>18026900</v>
      </c>
      <c r="C2197" t="s">
        <v>2290</v>
      </c>
      <c r="D2197" t="s">
        <v>878</v>
      </c>
      <c r="E2197" s="107">
        <v>40784</v>
      </c>
      <c r="F2197" s="9">
        <v>36</v>
      </c>
      <c r="G2197" s="9">
        <v>39.833333000000003</v>
      </c>
      <c r="H2197" s="9">
        <v>227.272727</v>
      </c>
      <c r="I2197" s="9">
        <v>97.194719000000006</v>
      </c>
      <c r="J2197" s="9">
        <v>2</v>
      </c>
      <c r="K2197" s="9">
        <v>21</v>
      </c>
      <c r="L2197" s="9">
        <v>36</v>
      </c>
      <c r="M2197" s="9">
        <v>27.059017999999998</v>
      </c>
      <c r="N2197" s="9">
        <v>39.833333000000003</v>
      </c>
      <c r="O2197" s="9">
        <v>90.909091000000004</v>
      </c>
      <c r="P2197" s="9">
        <v>227.272727</v>
      </c>
      <c r="Q2197" s="9">
        <v>33.955537</v>
      </c>
      <c r="R2197" s="9">
        <v>97.194719000000006</v>
      </c>
      <c r="S2197" s="9" t="s">
        <v>1510</v>
      </c>
      <c r="T2197" s="9">
        <v>8324.8167130000002</v>
      </c>
      <c r="U2197" s="9">
        <v>940485.93148699997</v>
      </c>
      <c r="V2197" t="s">
        <v>935</v>
      </c>
    </row>
    <row r="2198" spans="1:22" x14ac:dyDescent="0.25">
      <c r="A2198" s="70" t="e">
        <f>VLOOKUP(B2198,'Lake Assessments'!$D$2:$E$52,2,0)</f>
        <v>#N/A</v>
      </c>
      <c r="B2198">
        <v>11025700</v>
      </c>
      <c r="C2198" t="s">
        <v>1167</v>
      </c>
      <c r="D2198" t="s">
        <v>878</v>
      </c>
      <c r="E2198" s="107">
        <v>39689</v>
      </c>
      <c r="F2198" s="9">
        <v>34</v>
      </c>
      <c r="G2198" s="9">
        <v>39.95917</v>
      </c>
      <c r="H2198" s="9">
        <v>209.09090900000001</v>
      </c>
      <c r="I2198" s="9">
        <v>103.873318</v>
      </c>
      <c r="J2198" s="9">
        <v>2</v>
      </c>
      <c r="K2198" s="9">
        <v>23</v>
      </c>
      <c r="L2198" s="9">
        <v>34</v>
      </c>
      <c r="M2198" s="9">
        <v>30.026076</v>
      </c>
      <c r="N2198" s="9">
        <v>39.95917</v>
      </c>
      <c r="O2198" s="9">
        <v>109.090909</v>
      </c>
      <c r="P2198" s="9">
        <v>209.09090900000001</v>
      </c>
      <c r="Q2198" s="9">
        <v>48.643939000000003</v>
      </c>
      <c r="R2198" s="9">
        <v>103.873318</v>
      </c>
      <c r="S2198" s="9" t="s">
        <v>1510</v>
      </c>
      <c r="T2198" s="9">
        <v>5721.2130969999998</v>
      </c>
      <c r="U2198" s="9">
        <v>745674.79431300005</v>
      </c>
      <c r="V2198" t="s">
        <v>935</v>
      </c>
    </row>
    <row r="2199" spans="1:22" x14ac:dyDescent="0.25">
      <c r="A2199" s="70" t="e">
        <f>VLOOKUP(B2199,'Lake Assessments'!$D$2:$E$52,2,0)</f>
        <v>#N/A</v>
      </c>
      <c r="B2199">
        <v>11020100</v>
      </c>
      <c r="C2199" t="s">
        <v>2291</v>
      </c>
      <c r="D2199" t="s">
        <v>878</v>
      </c>
      <c r="E2199" s="107">
        <v>40051</v>
      </c>
      <c r="F2199" s="9">
        <v>28</v>
      </c>
      <c r="G2199" s="9">
        <v>30.237158000000001</v>
      </c>
      <c r="H2199" s="9">
        <v>154.545455</v>
      </c>
      <c r="I2199" s="9">
        <v>54.271213000000003</v>
      </c>
      <c r="J2199" s="9">
        <v>4</v>
      </c>
      <c r="K2199" s="9">
        <v>20</v>
      </c>
      <c r="L2199" s="9">
        <v>38</v>
      </c>
      <c r="M2199" s="9">
        <v>28.174457</v>
      </c>
      <c r="N2199" s="9">
        <v>39.095362000000002</v>
      </c>
      <c r="O2199" s="9">
        <v>81.818181999999993</v>
      </c>
      <c r="P2199" s="9">
        <v>245.454545</v>
      </c>
      <c r="Q2199" s="9">
        <v>39.477508</v>
      </c>
      <c r="R2199" s="9">
        <v>93.541398000000001</v>
      </c>
      <c r="S2199" s="9" t="s">
        <v>1510</v>
      </c>
      <c r="T2199" s="9">
        <v>48777.908955999999</v>
      </c>
      <c r="U2199" s="9">
        <v>22337319.851410002</v>
      </c>
      <c r="V2199" t="s">
        <v>935</v>
      </c>
    </row>
    <row r="2200" spans="1:22" x14ac:dyDescent="0.25">
      <c r="A2200" s="70" t="e">
        <f>VLOOKUP(B2200,'Lake Assessments'!$D$2:$E$52,2,0)</f>
        <v>#N/A</v>
      </c>
      <c r="B2200">
        <v>11086200</v>
      </c>
      <c r="C2200" t="s">
        <v>879</v>
      </c>
      <c r="D2200" t="s">
        <v>878</v>
      </c>
      <c r="E2200" s="107">
        <v>38898</v>
      </c>
      <c r="F2200" s="9">
        <v>14</v>
      </c>
      <c r="G2200" s="9">
        <v>24.320772999999999</v>
      </c>
      <c r="H2200" s="9">
        <v>100</v>
      </c>
      <c r="I2200" s="9">
        <v>46.510680999999998</v>
      </c>
      <c r="J2200" s="9">
        <v>1</v>
      </c>
      <c r="K2200" s="9">
        <v>14</v>
      </c>
      <c r="L2200" s="9">
        <v>14</v>
      </c>
      <c r="M2200" s="9">
        <v>24.320772999999999</v>
      </c>
      <c r="N2200" s="9">
        <v>24.320772999999999</v>
      </c>
      <c r="O2200" s="9">
        <v>100</v>
      </c>
      <c r="P2200" s="9">
        <v>100</v>
      </c>
      <c r="Q2200" s="9">
        <v>46.510680999999998</v>
      </c>
      <c r="R2200" s="9">
        <v>46.510680999999998</v>
      </c>
      <c r="S2200" s="9" t="s">
        <v>1510</v>
      </c>
      <c r="T2200" s="9">
        <v>923.13634000000002</v>
      </c>
      <c r="U2200" s="9">
        <v>38949.669066000002</v>
      </c>
      <c r="V2200" t="s">
        <v>935</v>
      </c>
    </row>
    <row r="2201" spans="1:22" x14ac:dyDescent="0.25">
      <c r="A2201" s="70" t="e">
        <f>VLOOKUP(B2201,'Lake Assessments'!$D$2:$E$52,2,0)</f>
        <v>#N/A</v>
      </c>
      <c r="B2201">
        <v>18041500</v>
      </c>
      <c r="C2201" t="s">
        <v>2292</v>
      </c>
      <c r="D2201" t="s">
        <v>878</v>
      </c>
      <c r="E2201" s="107">
        <v>35961</v>
      </c>
      <c r="F2201" s="9">
        <v>23</v>
      </c>
      <c r="G2201" s="9">
        <v>28.566475000000001</v>
      </c>
      <c r="H2201" s="9">
        <v>109.090909</v>
      </c>
      <c r="I2201" s="9">
        <v>41.418191999999998</v>
      </c>
      <c r="J2201" s="9">
        <v>1</v>
      </c>
      <c r="K2201" s="9">
        <v>23</v>
      </c>
      <c r="L2201" s="9">
        <v>23</v>
      </c>
      <c r="M2201" s="9">
        <v>28.566475000000001</v>
      </c>
      <c r="N2201" s="9">
        <v>28.566475000000001</v>
      </c>
      <c r="O2201" s="9">
        <v>109.090909</v>
      </c>
      <c r="P2201" s="9">
        <v>109.090909</v>
      </c>
      <c r="Q2201" s="9">
        <v>41.418191999999998</v>
      </c>
      <c r="R2201" s="9">
        <v>41.418191999999998</v>
      </c>
      <c r="S2201" s="9" t="s">
        <v>1510</v>
      </c>
      <c r="T2201" s="9">
        <v>3765.9369529999999</v>
      </c>
      <c r="U2201" s="9">
        <v>742524.870658</v>
      </c>
      <c r="V2201" t="s">
        <v>935</v>
      </c>
    </row>
    <row r="2202" spans="1:22" x14ac:dyDescent="0.25">
      <c r="A2202" s="70" t="e">
        <f>VLOOKUP(B2202,'Lake Assessments'!$D$2:$E$52,2,0)</f>
        <v>#N/A</v>
      </c>
      <c r="B2202">
        <v>11027400</v>
      </c>
      <c r="C2202" t="s">
        <v>2293</v>
      </c>
      <c r="D2202" t="s">
        <v>878</v>
      </c>
      <c r="E2202" s="107">
        <v>40038</v>
      </c>
      <c r="F2202" s="9">
        <v>34</v>
      </c>
      <c r="G2202" s="9">
        <v>34.471215999999998</v>
      </c>
      <c r="H2202" s="9">
        <v>209.09090900000001</v>
      </c>
      <c r="I2202" s="9">
        <v>75.873548999999997</v>
      </c>
      <c r="J2202" s="9">
        <v>2</v>
      </c>
      <c r="K2202" s="9">
        <v>32</v>
      </c>
      <c r="L2202" s="9">
        <v>34</v>
      </c>
      <c r="M2202" s="9">
        <v>34.471215999999998</v>
      </c>
      <c r="N2202" s="9">
        <v>34.825009000000001</v>
      </c>
      <c r="O2202" s="9">
        <v>190.90909099999999</v>
      </c>
      <c r="P2202" s="9">
        <v>209.09090900000001</v>
      </c>
      <c r="Q2202" s="9">
        <v>72.401034999999993</v>
      </c>
      <c r="R2202" s="9">
        <v>75.873548999999997</v>
      </c>
      <c r="S2202" s="9" t="s">
        <v>1510</v>
      </c>
      <c r="T2202" s="9">
        <v>12271.669529999999</v>
      </c>
      <c r="U2202" s="9">
        <v>3102611.2591189998</v>
      </c>
      <c r="V2202" t="s">
        <v>935</v>
      </c>
    </row>
    <row r="2203" spans="1:22" x14ac:dyDescent="0.25">
      <c r="A2203" s="70" t="e">
        <f>VLOOKUP(B2203,'Lake Assessments'!$D$2:$E$52,2,0)</f>
        <v>#N/A</v>
      </c>
      <c r="B2203">
        <v>11017100</v>
      </c>
      <c r="C2203" t="s">
        <v>2294</v>
      </c>
      <c r="D2203" t="s">
        <v>878</v>
      </c>
      <c r="E2203" s="107">
        <v>40043</v>
      </c>
      <c r="F2203" s="9">
        <v>31</v>
      </c>
      <c r="G2203" s="9">
        <v>32.86777</v>
      </c>
      <c r="H2203" s="9">
        <v>181.81818200000001</v>
      </c>
      <c r="I2203" s="9">
        <v>67.692705000000004</v>
      </c>
      <c r="J2203" s="9">
        <v>4</v>
      </c>
      <c r="K2203" s="9">
        <v>26</v>
      </c>
      <c r="L2203" s="9">
        <v>31</v>
      </c>
      <c r="M2203" s="9">
        <v>30.398001000000001</v>
      </c>
      <c r="N2203" s="9">
        <v>33.411076000000001</v>
      </c>
      <c r="O2203" s="9">
        <v>136.36363600000001</v>
      </c>
      <c r="P2203" s="9">
        <v>181.81818200000001</v>
      </c>
      <c r="Q2203" s="9">
        <v>50.485152999999997</v>
      </c>
      <c r="R2203" s="9">
        <v>67.692705000000004</v>
      </c>
      <c r="S2203" s="9" t="s">
        <v>1510</v>
      </c>
      <c r="T2203" s="9">
        <v>18213.58885</v>
      </c>
      <c r="U2203" s="9">
        <v>4963123.6831250004</v>
      </c>
      <c r="V2203" t="s">
        <v>935</v>
      </c>
    </row>
    <row r="2204" spans="1:22" x14ac:dyDescent="0.25">
      <c r="A2204" s="70" t="e">
        <f>VLOOKUP(B2204,'Lake Assessments'!$D$2:$E$52,2,0)</f>
        <v>#N/A</v>
      </c>
      <c r="B2204">
        <v>11028900</v>
      </c>
      <c r="C2204" t="s">
        <v>258</v>
      </c>
      <c r="D2204" t="s">
        <v>878</v>
      </c>
      <c r="E2204" s="107">
        <v>36388</v>
      </c>
      <c r="F2204" s="9">
        <v>21</v>
      </c>
      <c r="G2204" s="9">
        <v>28.804762</v>
      </c>
      <c r="H2204" s="9">
        <v>90.909091000000004</v>
      </c>
      <c r="I2204" s="9">
        <v>42.597828999999997</v>
      </c>
      <c r="J2204" s="9">
        <v>1</v>
      </c>
      <c r="K2204" s="9">
        <v>21</v>
      </c>
      <c r="L2204" s="9">
        <v>21</v>
      </c>
      <c r="M2204" s="9">
        <v>28.804762</v>
      </c>
      <c r="N2204" s="9">
        <v>28.804762</v>
      </c>
      <c r="O2204" s="9">
        <v>90.909091000000004</v>
      </c>
      <c r="P2204" s="9">
        <v>90.909091000000004</v>
      </c>
      <c r="Q2204" s="9">
        <v>42.597828999999997</v>
      </c>
      <c r="R2204" s="9">
        <v>42.597828999999997</v>
      </c>
      <c r="S2204" s="9" t="s">
        <v>1510</v>
      </c>
      <c r="T2204" s="9">
        <v>6568.6317419999996</v>
      </c>
      <c r="U2204" s="9">
        <v>546976.49945400003</v>
      </c>
      <c r="V2204" t="s">
        <v>935</v>
      </c>
    </row>
    <row r="2205" spans="1:22" x14ac:dyDescent="0.25">
      <c r="A2205" s="70" t="e">
        <f>VLOOKUP(B2205,'Lake Assessments'!$D$2:$E$52,2,0)</f>
        <v>#N/A</v>
      </c>
      <c r="B2205">
        <v>11019900</v>
      </c>
      <c r="C2205" t="s">
        <v>1947</v>
      </c>
      <c r="D2205" t="s">
        <v>878</v>
      </c>
      <c r="E2205" s="107">
        <v>39688</v>
      </c>
      <c r="F2205" s="9">
        <v>29</v>
      </c>
      <c r="G2205" s="9">
        <v>33.425161000000003</v>
      </c>
      <c r="H2205" s="9">
        <v>163.63636399999999</v>
      </c>
      <c r="I2205" s="9">
        <v>70.536535000000001</v>
      </c>
      <c r="J2205" s="9">
        <v>2</v>
      </c>
      <c r="K2205" s="9">
        <v>21</v>
      </c>
      <c r="L2205" s="9">
        <v>29</v>
      </c>
      <c r="M2205" s="9">
        <v>28.150107999999999</v>
      </c>
      <c r="N2205" s="9">
        <v>33.425161000000003</v>
      </c>
      <c r="O2205" s="9">
        <v>90.909091000000004</v>
      </c>
      <c r="P2205" s="9">
        <v>163.63636399999999</v>
      </c>
      <c r="Q2205" s="9">
        <v>39.356969999999997</v>
      </c>
      <c r="R2205" s="9">
        <v>70.536535000000001</v>
      </c>
      <c r="S2205" s="9" t="s">
        <v>1510</v>
      </c>
      <c r="T2205" s="9">
        <v>8401.8979880000006</v>
      </c>
      <c r="U2205" s="9">
        <v>1471841.8462650001</v>
      </c>
      <c r="V2205" t="s">
        <v>935</v>
      </c>
    </row>
    <row r="2206" spans="1:22" x14ac:dyDescent="0.25">
      <c r="A2206" s="70" t="e">
        <f>VLOOKUP(B2206,'Lake Assessments'!$D$2:$E$52,2,0)</f>
        <v>#N/A</v>
      </c>
      <c r="B2206">
        <v>11018800</v>
      </c>
      <c r="C2206" t="s">
        <v>2295</v>
      </c>
      <c r="D2206" t="s">
        <v>878</v>
      </c>
      <c r="E2206" s="107">
        <v>40043</v>
      </c>
      <c r="F2206" s="9">
        <v>15</v>
      </c>
      <c r="G2206" s="9">
        <v>25.303491000000001</v>
      </c>
      <c r="H2206" s="9">
        <v>36.363636</v>
      </c>
      <c r="I2206" s="9">
        <v>29.099444999999999</v>
      </c>
      <c r="J2206" s="9">
        <v>1</v>
      </c>
      <c r="K2206" s="9">
        <v>15</v>
      </c>
      <c r="L2206" s="9">
        <v>15</v>
      </c>
      <c r="M2206" s="9">
        <v>25.303491000000001</v>
      </c>
      <c r="N2206" s="9">
        <v>25.303491000000001</v>
      </c>
      <c r="O2206" s="9">
        <v>36.363636</v>
      </c>
      <c r="P2206" s="9">
        <v>36.363636</v>
      </c>
      <c r="Q2206" s="9">
        <v>29.099444999999999</v>
      </c>
      <c r="R2206" s="9">
        <v>29.099444999999999</v>
      </c>
      <c r="S2206" s="9" t="s">
        <v>1510</v>
      </c>
      <c r="T2206" s="9">
        <v>1587.2030480000001</v>
      </c>
      <c r="U2206" s="9">
        <v>127429.65043199999</v>
      </c>
      <c r="V2206" t="s">
        <v>935</v>
      </c>
    </row>
    <row r="2207" spans="1:22" x14ac:dyDescent="0.25">
      <c r="A2207" s="70" t="e">
        <f>VLOOKUP(B2207,'Lake Assessments'!$D$2:$E$52,2,0)</f>
        <v>#N/A</v>
      </c>
      <c r="B2207">
        <v>18041600</v>
      </c>
      <c r="C2207" t="s">
        <v>2296</v>
      </c>
      <c r="D2207" t="s">
        <v>878</v>
      </c>
      <c r="E2207" s="107">
        <v>40708</v>
      </c>
      <c r="F2207" s="9">
        <v>17</v>
      </c>
      <c r="G2207" s="9">
        <v>26.193847999999999</v>
      </c>
      <c r="H2207" s="9">
        <v>54.545454999999997</v>
      </c>
      <c r="I2207" s="9">
        <v>29.672512000000001</v>
      </c>
      <c r="J2207" s="9">
        <v>2</v>
      </c>
      <c r="K2207" s="9">
        <v>17</v>
      </c>
      <c r="L2207" s="9">
        <v>27</v>
      </c>
      <c r="M2207" s="9">
        <v>26.193847999999999</v>
      </c>
      <c r="N2207" s="9">
        <v>28.482613000000001</v>
      </c>
      <c r="O2207" s="9">
        <v>54.545454999999997</v>
      </c>
      <c r="P2207" s="9">
        <v>145.454545</v>
      </c>
      <c r="Q2207" s="9">
        <v>29.672512000000001</v>
      </c>
      <c r="R2207" s="9">
        <v>45.319456000000002</v>
      </c>
      <c r="S2207" s="9" t="s">
        <v>1510</v>
      </c>
      <c r="T2207" s="9">
        <v>9120.2883550000006</v>
      </c>
      <c r="U2207" s="9">
        <v>1675019.5823609999</v>
      </c>
      <c r="V2207" t="s">
        <v>935</v>
      </c>
    </row>
    <row r="2208" spans="1:22" x14ac:dyDescent="0.25">
      <c r="A2208" s="70" t="e">
        <f>VLOOKUP(B2208,'Lake Assessments'!$D$2:$E$52,2,0)</f>
        <v>#N/A</v>
      </c>
      <c r="B2208">
        <v>18041100</v>
      </c>
      <c r="C2208" t="s">
        <v>1666</v>
      </c>
      <c r="D2208" t="s">
        <v>878</v>
      </c>
      <c r="E2208" s="107">
        <v>35590</v>
      </c>
      <c r="F2208" s="9">
        <v>18</v>
      </c>
      <c r="G2208" s="9">
        <v>24.984439999999999</v>
      </c>
      <c r="H2208" s="9">
        <v>63.636364</v>
      </c>
      <c r="I2208" s="9">
        <v>23.685345000000002</v>
      </c>
      <c r="J2208" s="9">
        <v>1</v>
      </c>
      <c r="K2208" s="9">
        <v>18</v>
      </c>
      <c r="L2208" s="9">
        <v>18</v>
      </c>
      <c r="M2208" s="9">
        <v>24.984439999999999</v>
      </c>
      <c r="N2208" s="9">
        <v>24.984439999999999</v>
      </c>
      <c r="O2208" s="9">
        <v>63.636364</v>
      </c>
      <c r="P2208" s="9">
        <v>63.636364</v>
      </c>
      <c r="Q2208" s="9">
        <v>23.685345000000002</v>
      </c>
      <c r="R2208" s="9">
        <v>23.685345000000002</v>
      </c>
      <c r="S2208" s="9" t="s">
        <v>1510</v>
      </c>
      <c r="T2208" s="9">
        <v>2454.4534650000001</v>
      </c>
      <c r="U2208" s="9">
        <v>355973.35303900001</v>
      </c>
      <c r="V2208" t="s">
        <v>935</v>
      </c>
    </row>
    <row r="2209" spans="1:22" x14ac:dyDescent="0.25">
      <c r="A2209" s="70" t="e">
        <f>VLOOKUP(B2209,'Lake Assessments'!$D$2:$E$52,2,0)</f>
        <v>#N/A</v>
      </c>
      <c r="B2209">
        <v>11027300</v>
      </c>
      <c r="C2209" t="s">
        <v>2297</v>
      </c>
      <c r="D2209" t="s">
        <v>878</v>
      </c>
      <c r="E2209" s="107">
        <v>40037</v>
      </c>
      <c r="F2209" s="9">
        <v>29</v>
      </c>
      <c r="G2209" s="9">
        <v>31.753903000000001</v>
      </c>
      <c r="H2209" s="9">
        <v>163.63636399999999</v>
      </c>
      <c r="I2209" s="9">
        <v>62.009708000000003</v>
      </c>
      <c r="J2209" s="9">
        <v>1</v>
      </c>
      <c r="K2209" s="9">
        <v>29</v>
      </c>
      <c r="L2209" s="9">
        <v>29</v>
      </c>
      <c r="M2209" s="9">
        <v>31.753903000000001</v>
      </c>
      <c r="N2209" s="9">
        <v>31.753903000000001</v>
      </c>
      <c r="O2209" s="9">
        <v>163.63636399999999</v>
      </c>
      <c r="P2209" s="9">
        <v>163.63636399999999</v>
      </c>
      <c r="Q2209" s="9">
        <v>62.009708000000003</v>
      </c>
      <c r="R2209" s="9">
        <v>62.009708000000003</v>
      </c>
      <c r="S2209" s="9" t="s">
        <v>1510</v>
      </c>
      <c r="T2209" s="9">
        <v>4801.7917610000004</v>
      </c>
      <c r="U2209" s="9">
        <v>799244.97358600004</v>
      </c>
      <c r="V2209" t="s">
        <v>935</v>
      </c>
    </row>
    <row r="2210" spans="1:22" x14ac:dyDescent="0.25">
      <c r="A2210" s="70" t="e">
        <f>VLOOKUP(B2210,'Lake Assessments'!$D$2:$E$52,2,0)</f>
        <v>#N/A</v>
      </c>
      <c r="B2210">
        <v>11018300</v>
      </c>
      <c r="C2210" t="s">
        <v>2298</v>
      </c>
      <c r="D2210" t="s">
        <v>878</v>
      </c>
      <c r="E2210" s="107">
        <v>40029</v>
      </c>
      <c r="F2210" s="9">
        <v>29</v>
      </c>
      <c r="G2210" s="9">
        <v>37.139068000000002</v>
      </c>
      <c r="H2210" s="9">
        <v>163.63636399999999</v>
      </c>
      <c r="I2210" s="9">
        <v>89.485039</v>
      </c>
      <c r="J2210" s="9">
        <v>2</v>
      </c>
      <c r="K2210" s="9">
        <v>19</v>
      </c>
      <c r="L2210" s="9">
        <v>29</v>
      </c>
      <c r="M2210" s="9">
        <v>28.218135</v>
      </c>
      <c r="N2210" s="9">
        <v>37.139068000000002</v>
      </c>
      <c r="O2210" s="9">
        <v>72.727272999999997</v>
      </c>
      <c r="P2210" s="9">
        <v>163.63636399999999</v>
      </c>
      <c r="Q2210" s="9">
        <v>39.693739000000001</v>
      </c>
      <c r="R2210" s="9">
        <v>89.485039</v>
      </c>
      <c r="S2210" s="9" t="s">
        <v>1510</v>
      </c>
      <c r="T2210" s="9">
        <v>3445.6872960000001</v>
      </c>
      <c r="U2210" s="9">
        <v>266349.37030000001</v>
      </c>
      <c r="V2210" t="s">
        <v>935</v>
      </c>
    </row>
    <row r="2211" spans="1:22" x14ac:dyDescent="0.25">
      <c r="A2211" s="70" t="e">
        <f>VLOOKUP(B2211,'Lake Assessments'!$D$2:$E$52,2,0)</f>
        <v>#N/A</v>
      </c>
      <c r="B2211">
        <v>11028400</v>
      </c>
      <c r="C2211" t="s">
        <v>1112</v>
      </c>
      <c r="D2211" t="s">
        <v>878</v>
      </c>
      <c r="E2211" s="107">
        <v>40037</v>
      </c>
      <c r="F2211" s="9">
        <v>19</v>
      </c>
      <c r="G2211" s="9">
        <v>32.347617999999997</v>
      </c>
      <c r="H2211" s="9">
        <v>171.42857100000001</v>
      </c>
      <c r="I2211" s="9">
        <v>94.865172000000001</v>
      </c>
      <c r="J2211" s="9">
        <v>2</v>
      </c>
      <c r="K2211" s="9">
        <v>11</v>
      </c>
      <c r="L2211" s="9">
        <v>19</v>
      </c>
      <c r="M2211" s="9">
        <v>23.819396000000001</v>
      </c>
      <c r="N2211" s="9">
        <v>32.347617999999997</v>
      </c>
      <c r="O2211" s="9">
        <v>57.142856999999999</v>
      </c>
      <c r="P2211" s="9">
        <v>171.42857100000001</v>
      </c>
      <c r="Q2211" s="9">
        <v>43.490338999999999</v>
      </c>
      <c r="R2211" s="9">
        <v>94.865172000000001</v>
      </c>
      <c r="S2211" s="9" t="s">
        <v>1510</v>
      </c>
      <c r="T2211" s="9">
        <v>5255.0643460000001</v>
      </c>
      <c r="U2211" s="9">
        <v>515423.744443</v>
      </c>
      <c r="V2211" t="s">
        <v>935</v>
      </c>
    </row>
    <row r="2212" spans="1:22" x14ac:dyDescent="0.25">
      <c r="A2212" s="70" t="e">
        <f>VLOOKUP(B2212,'Lake Assessments'!$D$2:$E$52,2,0)</f>
        <v>#N/A</v>
      </c>
      <c r="B2212">
        <v>18036300</v>
      </c>
      <c r="C2212" t="s">
        <v>2299</v>
      </c>
      <c r="D2212" t="s">
        <v>878</v>
      </c>
      <c r="E2212" s="107">
        <v>35286</v>
      </c>
      <c r="F2212" s="9">
        <v>14</v>
      </c>
      <c r="G2212" s="9">
        <v>20.579115999999999</v>
      </c>
      <c r="H2212" s="9">
        <v>27.272727</v>
      </c>
      <c r="I2212" s="9">
        <v>4.9954879999999999</v>
      </c>
      <c r="J2212" s="9">
        <v>1</v>
      </c>
      <c r="K2212" s="9">
        <v>14</v>
      </c>
      <c r="L2212" s="9">
        <v>14</v>
      </c>
      <c r="M2212" s="9">
        <v>20.579115999999999</v>
      </c>
      <c r="N2212" s="9">
        <v>20.579115999999999</v>
      </c>
      <c r="O2212" s="9">
        <v>27.272727</v>
      </c>
      <c r="P2212" s="9">
        <v>27.272727</v>
      </c>
      <c r="Q2212" s="9">
        <v>4.9954879999999999</v>
      </c>
      <c r="R2212" s="9">
        <v>4.9954879999999999</v>
      </c>
      <c r="S2212" s="9" t="s">
        <v>1510</v>
      </c>
      <c r="T2212" s="9">
        <v>1316.6900330000001</v>
      </c>
      <c r="U2212" s="9">
        <v>80222.777581999995</v>
      </c>
      <c r="V2212" t="s">
        <v>935</v>
      </c>
    </row>
    <row r="2213" spans="1:22" x14ac:dyDescent="0.25">
      <c r="A2213" s="70" t="e">
        <f>VLOOKUP(B2213,'Lake Assessments'!$D$2:$E$52,2,0)</f>
        <v>#N/A</v>
      </c>
      <c r="B2213">
        <v>11015500</v>
      </c>
      <c r="C2213" t="s">
        <v>2231</v>
      </c>
      <c r="D2213" t="s">
        <v>878</v>
      </c>
      <c r="E2213" s="107">
        <v>39688</v>
      </c>
      <c r="F2213" s="9">
        <v>30</v>
      </c>
      <c r="G2213" s="9">
        <v>39.253450000000001</v>
      </c>
      <c r="H2213" s="9">
        <v>172.727273</v>
      </c>
      <c r="I2213" s="9">
        <v>100.272704</v>
      </c>
      <c r="J2213" s="9">
        <v>2</v>
      </c>
      <c r="K2213" s="9">
        <v>21</v>
      </c>
      <c r="L2213" s="9">
        <v>30</v>
      </c>
      <c r="M2213" s="9">
        <v>30.768723000000001</v>
      </c>
      <c r="N2213" s="9">
        <v>39.253450000000001</v>
      </c>
      <c r="O2213" s="9">
        <v>90.909091000000004</v>
      </c>
      <c r="P2213" s="9">
        <v>172.727273</v>
      </c>
      <c r="Q2213" s="9">
        <v>52.320408999999998</v>
      </c>
      <c r="R2213" s="9">
        <v>100.272704</v>
      </c>
      <c r="S2213" s="9" t="s">
        <v>1510</v>
      </c>
      <c r="T2213" s="9">
        <v>2262.4587280000001</v>
      </c>
      <c r="U2213" s="9">
        <v>308139.16327800002</v>
      </c>
      <c r="V2213" t="s">
        <v>935</v>
      </c>
    </row>
    <row r="2214" spans="1:22" x14ac:dyDescent="0.25">
      <c r="A2214" s="70" t="e">
        <f>VLOOKUP(B2214,'Lake Assessments'!$D$2:$E$52,2,0)</f>
        <v>#N/A</v>
      </c>
      <c r="B2214">
        <v>18035800</v>
      </c>
      <c r="C2214" t="s">
        <v>1019</v>
      </c>
      <c r="D2214" t="s">
        <v>878</v>
      </c>
      <c r="E2214" s="107">
        <v>34522</v>
      </c>
      <c r="F2214" s="9">
        <v>24</v>
      </c>
      <c r="G2214" s="9">
        <v>29.598001</v>
      </c>
      <c r="H2214" s="9">
        <v>118.18181800000001</v>
      </c>
      <c r="I2214" s="9">
        <v>46.524757999999999</v>
      </c>
      <c r="J2214" s="9">
        <v>1</v>
      </c>
      <c r="K2214" s="9">
        <v>24</v>
      </c>
      <c r="L2214" s="9">
        <v>24</v>
      </c>
      <c r="M2214" s="9">
        <v>29.598001</v>
      </c>
      <c r="N2214" s="9">
        <v>29.598001</v>
      </c>
      <c r="O2214" s="9">
        <v>118.18181800000001</v>
      </c>
      <c r="P2214" s="9">
        <v>118.18181800000001</v>
      </c>
      <c r="Q2214" s="9">
        <v>46.524757999999999</v>
      </c>
      <c r="R2214" s="9">
        <v>46.524757999999999</v>
      </c>
      <c r="S2214" s="9" t="s">
        <v>1510</v>
      </c>
      <c r="T2214" s="9">
        <v>5229.666502</v>
      </c>
      <c r="U2214" s="9">
        <v>489688.90210900002</v>
      </c>
      <c r="V2214" t="s">
        <v>935</v>
      </c>
    </row>
    <row r="2215" spans="1:22" x14ac:dyDescent="0.25">
      <c r="A2215" s="70" t="e">
        <f>VLOOKUP(B2215,'Lake Assessments'!$D$2:$E$52,2,0)</f>
        <v>#N/A</v>
      </c>
      <c r="B2215">
        <v>11017700</v>
      </c>
      <c r="C2215" t="s">
        <v>2300</v>
      </c>
      <c r="D2215" t="s">
        <v>878</v>
      </c>
      <c r="E2215" s="107">
        <v>38531</v>
      </c>
      <c r="F2215" s="9">
        <v>30</v>
      </c>
      <c r="G2215" s="9">
        <v>39.436024000000003</v>
      </c>
      <c r="H2215" s="9">
        <v>400</v>
      </c>
      <c r="I2215" s="9">
        <v>181.68588700000001</v>
      </c>
      <c r="J2215" s="9">
        <v>2</v>
      </c>
      <c r="K2215" s="9">
        <v>25</v>
      </c>
      <c r="L2215" s="9">
        <v>30</v>
      </c>
      <c r="M2215" s="9">
        <v>31.4</v>
      </c>
      <c r="N2215" s="9">
        <v>39.436024000000003</v>
      </c>
      <c r="O2215" s="9">
        <v>257.14285699999999</v>
      </c>
      <c r="P2215" s="9">
        <v>400</v>
      </c>
      <c r="Q2215" s="9">
        <v>89.156627</v>
      </c>
      <c r="R2215" s="9">
        <v>181.68588700000001</v>
      </c>
      <c r="S2215" s="9" t="s">
        <v>1510</v>
      </c>
      <c r="T2215" s="9">
        <v>12094.942736000001</v>
      </c>
      <c r="U2215" s="9">
        <v>1165072.061218</v>
      </c>
      <c r="V2215" t="s">
        <v>935</v>
      </c>
    </row>
    <row r="2216" spans="1:22" x14ac:dyDescent="0.25">
      <c r="A2216" s="70" t="e">
        <f>VLOOKUP(B2216,'Lake Assessments'!$D$2:$E$52,2,0)</f>
        <v>#N/A</v>
      </c>
      <c r="B2216">
        <v>11057300</v>
      </c>
      <c r="C2216" t="s">
        <v>2301</v>
      </c>
      <c r="D2216" t="s">
        <v>878</v>
      </c>
      <c r="E2216" s="107">
        <v>39303</v>
      </c>
      <c r="F2216" s="9">
        <v>26</v>
      </c>
      <c r="G2216" s="9">
        <v>31.378582000000002</v>
      </c>
      <c r="H2216" s="9">
        <v>271.42857099999998</v>
      </c>
      <c r="I2216" s="9">
        <v>89.027600000000007</v>
      </c>
      <c r="J2216" s="9">
        <v>1</v>
      </c>
      <c r="K2216" s="9">
        <v>26</v>
      </c>
      <c r="L2216" s="9">
        <v>26</v>
      </c>
      <c r="M2216" s="9">
        <v>31.378582000000002</v>
      </c>
      <c r="N2216" s="9">
        <v>31.378582000000002</v>
      </c>
      <c r="O2216" s="9">
        <v>271.42857099999998</v>
      </c>
      <c r="P2216" s="9">
        <v>271.42857099999998</v>
      </c>
      <c r="Q2216" s="9">
        <v>89.027600000000007</v>
      </c>
      <c r="R2216" s="9">
        <v>89.027600000000007</v>
      </c>
      <c r="S2216" s="9" t="s">
        <v>1510</v>
      </c>
      <c r="T2216" s="9">
        <v>1921.9752040000001</v>
      </c>
      <c r="U2216" s="9">
        <v>92802.089449000006</v>
      </c>
      <c r="V2216" t="s">
        <v>935</v>
      </c>
    </row>
    <row r="2217" spans="1:22" x14ac:dyDescent="0.25">
      <c r="A2217" s="70" t="e">
        <f>VLOOKUP(B2217,'Lake Assessments'!$D$2:$E$52,2,0)</f>
        <v>#N/A</v>
      </c>
      <c r="B2217">
        <v>11020000</v>
      </c>
      <c r="C2217" t="s">
        <v>2302</v>
      </c>
      <c r="D2217" t="s">
        <v>878</v>
      </c>
      <c r="E2217" s="107">
        <v>40394</v>
      </c>
      <c r="F2217" s="9">
        <v>31</v>
      </c>
      <c r="G2217" s="9">
        <v>35.023034000000003</v>
      </c>
      <c r="H2217" s="9">
        <v>181.81818200000001</v>
      </c>
      <c r="I2217" s="9">
        <v>73.381355999999997</v>
      </c>
      <c r="J2217" s="9">
        <v>2</v>
      </c>
      <c r="K2217" s="9">
        <v>13</v>
      </c>
      <c r="L2217" s="9">
        <v>31</v>
      </c>
      <c r="M2217" s="9">
        <v>22.188008</v>
      </c>
      <c r="N2217" s="9">
        <v>35.023034000000003</v>
      </c>
      <c r="O2217" s="9">
        <v>18.181818</v>
      </c>
      <c r="P2217" s="9">
        <v>181.81818200000001</v>
      </c>
      <c r="Q2217" s="9">
        <v>9.8416230000000002</v>
      </c>
      <c r="R2217" s="9">
        <v>73.381355999999997</v>
      </c>
      <c r="S2217" s="9" t="s">
        <v>1510</v>
      </c>
      <c r="T2217" s="9">
        <v>11767.101142</v>
      </c>
      <c r="U2217" s="9">
        <v>2122891.4397959998</v>
      </c>
      <c r="V2217" t="s">
        <v>935</v>
      </c>
    </row>
    <row r="2218" spans="1:22" x14ac:dyDescent="0.25">
      <c r="A2218" s="70" t="e">
        <f>VLOOKUP(B2218,'Lake Assessments'!$D$2:$E$52,2,0)</f>
        <v>#N/A</v>
      </c>
      <c r="B2218">
        <v>18041300</v>
      </c>
      <c r="C2218" t="s">
        <v>879</v>
      </c>
      <c r="D2218" t="s">
        <v>878</v>
      </c>
      <c r="E2218" s="107">
        <v>38887</v>
      </c>
      <c r="F2218" s="9">
        <v>18</v>
      </c>
      <c r="G2218" s="9">
        <v>24.277332999999999</v>
      </c>
      <c r="H2218" s="9">
        <v>157.14285699999999</v>
      </c>
      <c r="I2218" s="9">
        <v>46.248992999999999</v>
      </c>
      <c r="J2218" s="9">
        <v>1</v>
      </c>
      <c r="K2218" s="9">
        <v>18</v>
      </c>
      <c r="L2218" s="9">
        <v>18</v>
      </c>
      <c r="M2218" s="9">
        <v>24.277332999999999</v>
      </c>
      <c r="N2218" s="9">
        <v>24.277332999999999</v>
      </c>
      <c r="O2218" s="9">
        <v>157.14285699999999</v>
      </c>
      <c r="P2218" s="9">
        <v>157.14285699999999</v>
      </c>
      <c r="Q2218" s="9">
        <v>46.248992999999999</v>
      </c>
      <c r="R2218" s="9">
        <v>46.248992999999999</v>
      </c>
      <c r="S2218" s="9" t="s">
        <v>1510</v>
      </c>
      <c r="T2218" s="9">
        <v>1352.4467460000001</v>
      </c>
      <c r="U2218" s="9">
        <v>108250.615005</v>
      </c>
      <c r="V2218" t="s">
        <v>935</v>
      </c>
    </row>
    <row r="2219" spans="1:22" x14ac:dyDescent="0.25">
      <c r="A2219" s="70" t="e">
        <f>VLOOKUP(B2219,'Lake Assessments'!$D$2:$E$52,2,0)</f>
        <v>#N/A</v>
      </c>
      <c r="B2219">
        <v>11026100</v>
      </c>
      <c r="C2219" t="s">
        <v>2303</v>
      </c>
      <c r="D2219" t="s">
        <v>878</v>
      </c>
      <c r="E2219" s="107">
        <v>40037</v>
      </c>
      <c r="F2219" s="9">
        <v>21</v>
      </c>
      <c r="G2219" s="9">
        <v>27.277235999999998</v>
      </c>
      <c r="H2219" s="9">
        <v>90.909091000000004</v>
      </c>
      <c r="I2219" s="9">
        <v>39.169573</v>
      </c>
      <c r="J2219" s="9">
        <v>1</v>
      </c>
      <c r="K2219" s="9">
        <v>21</v>
      </c>
      <c r="L2219" s="9">
        <v>21</v>
      </c>
      <c r="M2219" s="9">
        <v>27.277235999999998</v>
      </c>
      <c r="N2219" s="9">
        <v>27.277235999999998</v>
      </c>
      <c r="O2219" s="9">
        <v>90.909091000000004</v>
      </c>
      <c r="P2219" s="9">
        <v>90.909091000000004</v>
      </c>
      <c r="Q2219" s="9">
        <v>39.169573</v>
      </c>
      <c r="R2219" s="9">
        <v>39.169573</v>
      </c>
      <c r="S2219" s="9" t="s">
        <v>1510</v>
      </c>
      <c r="T2219" s="9">
        <v>6493.5207899999996</v>
      </c>
      <c r="U2219" s="9">
        <v>679715.30521799996</v>
      </c>
      <c r="V2219" t="s">
        <v>935</v>
      </c>
    </row>
    <row r="2220" spans="1:22" x14ac:dyDescent="0.25">
      <c r="A2220" s="70" t="e">
        <f>VLOOKUP(B2220,'Lake Assessments'!$D$2:$E$52,2,0)</f>
        <v>#N/A</v>
      </c>
      <c r="B2220">
        <v>11028100</v>
      </c>
      <c r="C2220" t="s">
        <v>2304</v>
      </c>
      <c r="D2220" t="s">
        <v>878</v>
      </c>
      <c r="E2220" s="107">
        <v>37053</v>
      </c>
      <c r="F2220" s="9">
        <v>13</v>
      </c>
      <c r="G2220" s="9">
        <v>24.406808999999999</v>
      </c>
      <c r="H2220" s="9">
        <v>18.181818</v>
      </c>
      <c r="I2220" s="9">
        <v>20.825785</v>
      </c>
      <c r="J2220" s="9">
        <v>1</v>
      </c>
      <c r="K2220" s="9">
        <v>13</v>
      </c>
      <c r="L2220" s="9">
        <v>13</v>
      </c>
      <c r="M2220" s="9">
        <v>24.406808999999999</v>
      </c>
      <c r="N2220" s="9">
        <v>24.406808999999999</v>
      </c>
      <c r="O2220" s="9">
        <v>18.181818</v>
      </c>
      <c r="P2220" s="9">
        <v>18.181818</v>
      </c>
      <c r="Q2220" s="9">
        <v>20.825785</v>
      </c>
      <c r="R2220" s="9">
        <v>20.825785</v>
      </c>
      <c r="S2220" s="9" t="s">
        <v>1510</v>
      </c>
      <c r="T2220" s="9">
        <v>7212.8492390000001</v>
      </c>
      <c r="U2220" s="9">
        <v>612453.30733400001</v>
      </c>
      <c r="V2220" t="s">
        <v>935</v>
      </c>
    </row>
    <row r="2221" spans="1:22" x14ac:dyDescent="0.25">
      <c r="A2221" s="70" t="e">
        <f>VLOOKUP(B2221,'Lake Assessments'!$D$2:$E$52,2,0)</f>
        <v>#N/A</v>
      </c>
      <c r="B2221">
        <v>11014800</v>
      </c>
      <c r="C2221" t="s">
        <v>300</v>
      </c>
      <c r="D2221" t="s">
        <v>878</v>
      </c>
      <c r="E2221" s="107">
        <v>39658</v>
      </c>
      <c r="F2221" s="9">
        <v>9</v>
      </c>
      <c r="G2221" s="9">
        <v>20</v>
      </c>
      <c r="H2221" s="9">
        <v>28.571428999999998</v>
      </c>
      <c r="I2221" s="9">
        <v>20.481928</v>
      </c>
      <c r="J2221" s="9">
        <v>1</v>
      </c>
      <c r="K2221" s="9">
        <v>9</v>
      </c>
      <c r="L2221" s="9">
        <v>9</v>
      </c>
      <c r="M2221" s="9">
        <v>20</v>
      </c>
      <c r="N2221" s="9">
        <v>20</v>
      </c>
      <c r="O2221" s="9">
        <v>28.571428999999998</v>
      </c>
      <c r="P2221" s="9">
        <v>28.571428999999998</v>
      </c>
      <c r="Q2221" s="9">
        <v>20.481928</v>
      </c>
      <c r="R2221" s="9">
        <v>20.481928</v>
      </c>
      <c r="S2221" s="9" t="s">
        <v>1510</v>
      </c>
      <c r="T2221" s="9">
        <v>1338.2134739999999</v>
      </c>
      <c r="U2221" s="9">
        <v>108541.99346899999</v>
      </c>
      <c r="V2221" t="s">
        <v>935</v>
      </c>
    </row>
    <row r="2222" spans="1:22" x14ac:dyDescent="0.25">
      <c r="A2222" s="70" t="e">
        <f>VLOOKUP(B2222,'Lake Assessments'!$D$2:$E$52,2,0)</f>
        <v>#N/A</v>
      </c>
      <c r="B2222">
        <v>11020200</v>
      </c>
      <c r="C2222" t="s">
        <v>324</v>
      </c>
      <c r="D2222" t="s">
        <v>878</v>
      </c>
      <c r="E2222" s="107">
        <v>40029</v>
      </c>
      <c r="F2222" s="9">
        <v>18</v>
      </c>
      <c r="G2222" s="9">
        <v>29.462783000000002</v>
      </c>
      <c r="H2222" s="9">
        <v>63.636364</v>
      </c>
      <c r="I2222" s="9">
        <v>50.320318999999998</v>
      </c>
      <c r="J2222" s="9">
        <v>2</v>
      </c>
      <c r="K2222" s="9">
        <v>14</v>
      </c>
      <c r="L2222" s="9">
        <v>18</v>
      </c>
      <c r="M2222" s="9">
        <v>24.855295000000002</v>
      </c>
      <c r="N2222" s="9">
        <v>29.462783000000002</v>
      </c>
      <c r="O2222" s="9">
        <v>27.272727</v>
      </c>
      <c r="P2222" s="9">
        <v>63.636364</v>
      </c>
      <c r="Q2222" s="9">
        <v>23.046016999999999</v>
      </c>
      <c r="R2222" s="9">
        <v>50.320318999999998</v>
      </c>
      <c r="S2222" s="9" t="s">
        <v>1510</v>
      </c>
      <c r="T2222" s="9">
        <v>3628.3821290000001</v>
      </c>
      <c r="U2222" s="9">
        <v>490674.20058900001</v>
      </c>
      <c r="V2222" t="s">
        <v>935</v>
      </c>
    </row>
    <row r="2223" spans="1:22" x14ac:dyDescent="0.25">
      <c r="A2223" s="70" t="e">
        <f>VLOOKUP(B2223,'Lake Assessments'!$D$2:$E$52,2,0)</f>
        <v>#N/A</v>
      </c>
      <c r="B2223">
        <v>11024200</v>
      </c>
      <c r="C2223" t="s">
        <v>2305</v>
      </c>
      <c r="D2223" t="s">
        <v>878</v>
      </c>
      <c r="E2223" s="107">
        <v>40749</v>
      </c>
      <c r="F2223" s="9">
        <v>35</v>
      </c>
      <c r="G2223" s="9">
        <v>40.736435</v>
      </c>
      <c r="H2223" s="9">
        <v>218.18181799999999</v>
      </c>
      <c r="I2223" s="9">
        <v>101.66552</v>
      </c>
      <c r="J2223" s="9">
        <v>2</v>
      </c>
      <c r="K2223" s="9">
        <v>20</v>
      </c>
      <c r="L2223" s="9">
        <v>35</v>
      </c>
      <c r="M2223" s="9">
        <v>28.398063</v>
      </c>
      <c r="N2223" s="9">
        <v>40.736435</v>
      </c>
      <c r="O2223" s="9">
        <v>81.818181999999993</v>
      </c>
      <c r="P2223" s="9">
        <v>218.18181799999999</v>
      </c>
      <c r="Q2223" s="9">
        <v>40.584471999999998</v>
      </c>
      <c r="R2223" s="9">
        <v>101.66552</v>
      </c>
      <c r="S2223" s="9" t="s">
        <v>1510</v>
      </c>
      <c r="T2223" s="9">
        <v>9382.7687499999993</v>
      </c>
      <c r="U2223" s="9">
        <v>1170390.7379379999</v>
      </c>
      <c r="V2223" t="s">
        <v>935</v>
      </c>
    </row>
    <row r="2224" spans="1:22" x14ac:dyDescent="0.25">
      <c r="A2224" s="70" t="e">
        <f>VLOOKUP(B2224,'Lake Assessments'!$D$2:$E$52,2,0)</f>
        <v>#N/A</v>
      </c>
      <c r="B2224">
        <v>11019000</v>
      </c>
      <c r="C2224" t="s">
        <v>2306</v>
      </c>
      <c r="D2224" t="s">
        <v>878</v>
      </c>
      <c r="E2224" s="107">
        <v>40017</v>
      </c>
      <c r="F2224" s="9">
        <v>34</v>
      </c>
      <c r="G2224" s="9">
        <v>41.502657999999997</v>
      </c>
      <c r="H2224" s="9">
        <v>466.66666700000002</v>
      </c>
      <c r="I2224" s="9">
        <v>196.447554</v>
      </c>
      <c r="J2224" s="9">
        <v>2</v>
      </c>
      <c r="K2224" s="9">
        <v>25</v>
      </c>
      <c r="L2224" s="9">
        <v>34</v>
      </c>
      <c r="M2224" s="9">
        <v>35.6</v>
      </c>
      <c r="N2224" s="9">
        <v>41.502657999999997</v>
      </c>
      <c r="O2224" s="9">
        <v>257.14285699999999</v>
      </c>
      <c r="P2224" s="9">
        <v>466.66666700000002</v>
      </c>
      <c r="Q2224" s="9">
        <v>114.457831</v>
      </c>
      <c r="R2224" s="9">
        <v>196.447554</v>
      </c>
      <c r="S2224" s="9" t="s">
        <v>1510</v>
      </c>
      <c r="T2224" s="9">
        <v>13334.816165</v>
      </c>
      <c r="U2224" s="9">
        <v>2823377.1049250001</v>
      </c>
      <c r="V2224" t="s">
        <v>935</v>
      </c>
    </row>
    <row r="2225" spans="1:22" x14ac:dyDescent="0.25">
      <c r="A2225" s="70" t="e">
        <f>VLOOKUP(B2225,'Lake Assessments'!$D$2:$E$52,2,0)</f>
        <v>#N/A</v>
      </c>
      <c r="B2225">
        <v>18036400</v>
      </c>
      <c r="C2225" t="s">
        <v>984</v>
      </c>
      <c r="D2225" t="s">
        <v>878</v>
      </c>
      <c r="E2225" s="107">
        <v>38166</v>
      </c>
      <c r="F2225" s="9">
        <v>21</v>
      </c>
      <c r="G2225" s="9">
        <v>26.186146999999998</v>
      </c>
      <c r="H2225" s="9">
        <v>90.909091000000004</v>
      </c>
      <c r="I2225" s="9">
        <v>29.63439</v>
      </c>
      <c r="J2225" s="9">
        <v>1</v>
      </c>
      <c r="K2225" s="9">
        <v>21</v>
      </c>
      <c r="L2225" s="9">
        <v>21</v>
      </c>
      <c r="M2225" s="9">
        <v>26.186146999999998</v>
      </c>
      <c r="N2225" s="9">
        <v>26.186146999999998</v>
      </c>
      <c r="O2225" s="9">
        <v>90.909091000000004</v>
      </c>
      <c r="P2225" s="9">
        <v>90.909091000000004</v>
      </c>
      <c r="Q2225" s="9">
        <v>29.63439</v>
      </c>
      <c r="R2225" s="9">
        <v>29.63439</v>
      </c>
      <c r="S2225" s="9" t="s">
        <v>1510</v>
      </c>
      <c r="T2225" s="9">
        <v>5670.1743749999996</v>
      </c>
      <c r="U2225" s="9">
        <v>914242.84733699996</v>
      </c>
      <c r="V2225" t="s">
        <v>935</v>
      </c>
    </row>
    <row r="2226" spans="1:22" x14ac:dyDescent="0.25">
      <c r="A2226" s="70" t="e">
        <f>VLOOKUP(B2226,'Lake Assessments'!$D$2:$E$52,2,0)</f>
        <v>#N/A</v>
      </c>
      <c r="B2226">
        <v>18036100</v>
      </c>
      <c r="C2226" t="s">
        <v>2307</v>
      </c>
      <c r="D2226" t="s">
        <v>878</v>
      </c>
      <c r="E2226" s="107">
        <v>38166</v>
      </c>
      <c r="F2226" s="9">
        <v>19</v>
      </c>
      <c r="G2226" s="9">
        <v>25.923978000000002</v>
      </c>
      <c r="H2226" s="9">
        <v>72.727272999999997</v>
      </c>
      <c r="I2226" s="9">
        <v>28.336524000000001</v>
      </c>
      <c r="J2226" s="9">
        <v>3</v>
      </c>
      <c r="K2226" s="9">
        <v>18</v>
      </c>
      <c r="L2226" s="9">
        <v>21</v>
      </c>
      <c r="M2226" s="9">
        <v>23.570226000000002</v>
      </c>
      <c r="N2226" s="9">
        <v>26.404364999999999</v>
      </c>
      <c r="O2226" s="9">
        <v>63.636364</v>
      </c>
      <c r="P2226" s="9">
        <v>90.909091000000004</v>
      </c>
      <c r="Q2226" s="9">
        <v>16.684287000000001</v>
      </c>
      <c r="R2226" s="9">
        <v>34.716146999999999</v>
      </c>
      <c r="S2226" s="9" t="s">
        <v>1510</v>
      </c>
      <c r="T2226" s="9">
        <v>4901.3932510000004</v>
      </c>
      <c r="U2226" s="9">
        <v>768007.56703999999</v>
      </c>
      <c r="V2226" t="s">
        <v>935</v>
      </c>
    </row>
    <row r="2227" spans="1:22" x14ac:dyDescent="0.25">
      <c r="A2227" s="70" t="e">
        <f>VLOOKUP(B2227,'Lake Assessments'!$D$2:$E$52,2,0)</f>
        <v>#N/A</v>
      </c>
      <c r="B2227">
        <v>11017400</v>
      </c>
      <c r="C2227" t="s">
        <v>2308</v>
      </c>
      <c r="D2227" t="s">
        <v>878</v>
      </c>
      <c r="E2227" s="107">
        <v>41134</v>
      </c>
      <c r="F2227" s="9">
        <v>37</v>
      </c>
      <c r="G2227" s="9">
        <v>39.126958999999999</v>
      </c>
      <c r="H2227" s="9">
        <v>236.36363600000001</v>
      </c>
      <c r="I2227" s="9">
        <v>93.697817000000001</v>
      </c>
      <c r="J2227" s="9">
        <v>4</v>
      </c>
      <c r="K2227" s="9">
        <v>23</v>
      </c>
      <c r="L2227" s="9">
        <v>37</v>
      </c>
      <c r="M2227" s="9">
        <v>30.651619</v>
      </c>
      <c r="N2227" s="9">
        <v>39.126958999999999</v>
      </c>
      <c r="O2227" s="9">
        <v>109.090909</v>
      </c>
      <c r="P2227" s="9">
        <v>236.36363600000001</v>
      </c>
      <c r="Q2227" s="9">
        <v>51.740687000000001</v>
      </c>
      <c r="R2227" s="9">
        <v>93.697817000000001</v>
      </c>
      <c r="S2227" s="9" t="s">
        <v>1510</v>
      </c>
      <c r="T2227" s="9">
        <v>15063.752103999999</v>
      </c>
      <c r="U2227" s="9">
        <v>1732778.6014680001</v>
      </c>
      <c r="V2227" t="s">
        <v>935</v>
      </c>
    </row>
    <row r="2228" spans="1:22" x14ac:dyDescent="0.25">
      <c r="A2228" s="70" t="e">
        <f>VLOOKUP(B2228,'Lake Assessments'!$D$2:$E$52,2,0)</f>
        <v>#N/A</v>
      </c>
      <c r="B2228">
        <v>18031000</v>
      </c>
      <c r="C2228" t="s">
        <v>2021</v>
      </c>
      <c r="D2228" t="s">
        <v>878</v>
      </c>
      <c r="E2228" s="107">
        <v>40702</v>
      </c>
      <c r="F2228" s="9">
        <v>37</v>
      </c>
      <c r="G2228" s="9">
        <v>37.482968999999997</v>
      </c>
      <c r="H2228" s="9">
        <v>236.36363600000001</v>
      </c>
      <c r="I2228" s="9">
        <v>85.559252999999998</v>
      </c>
      <c r="J2228" s="9">
        <v>3</v>
      </c>
      <c r="K2228" s="9">
        <v>27</v>
      </c>
      <c r="L2228" s="9">
        <v>37</v>
      </c>
      <c r="M2228" s="9">
        <v>29.896948999999999</v>
      </c>
      <c r="N2228" s="9">
        <v>37.482968999999997</v>
      </c>
      <c r="O2228" s="9">
        <v>145.454545</v>
      </c>
      <c r="P2228" s="9">
        <v>236.36363600000001</v>
      </c>
      <c r="Q2228" s="9">
        <v>52.535456000000003</v>
      </c>
      <c r="R2228" s="9">
        <v>85.559252999999998</v>
      </c>
      <c r="S2228" s="9" t="s">
        <v>1510</v>
      </c>
      <c r="T2228" s="9">
        <v>51803.140356999997</v>
      </c>
      <c r="U2228" s="9">
        <v>31226616.862773001</v>
      </c>
      <c r="V2228" t="s">
        <v>935</v>
      </c>
    </row>
    <row r="2229" spans="1:22" x14ac:dyDescent="0.25">
      <c r="A2229" s="70" t="e">
        <f>VLOOKUP(B2229,'Lake Assessments'!$D$2:$E$52,2,0)</f>
        <v>#N/A</v>
      </c>
      <c r="B2229">
        <v>18037800</v>
      </c>
      <c r="C2229" t="s">
        <v>2309</v>
      </c>
      <c r="D2229" t="s">
        <v>878</v>
      </c>
      <c r="E2229" s="107">
        <v>40766</v>
      </c>
      <c r="F2229" s="9">
        <v>24</v>
      </c>
      <c r="G2229" s="9">
        <v>31.435117999999999</v>
      </c>
      <c r="H2229" s="9">
        <v>118.18181800000001</v>
      </c>
      <c r="I2229" s="9">
        <v>55.619397999999997</v>
      </c>
      <c r="J2229" s="9">
        <v>3</v>
      </c>
      <c r="K2229" s="9">
        <v>14</v>
      </c>
      <c r="L2229" s="9">
        <v>24</v>
      </c>
      <c r="M2229" s="9">
        <v>20.846377</v>
      </c>
      <c r="N2229" s="9">
        <v>31.435117999999999</v>
      </c>
      <c r="O2229" s="9">
        <v>27.272727</v>
      </c>
      <c r="P2229" s="9">
        <v>118.18181800000001</v>
      </c>
      <c r="Q2229" s="9">
        <v>6.3590660000000003</v>
      </c>
      <c r="R2229" s="9">
        <v>55.619397999999997</v>
      </c>
      <c r="S2229" s="9" t="s">
        <v>1510</v>
      </c>
      <c r="T2229" s="9">
        <v>6675.7353320000002</v>
      </c>
      <c r="U2229" s="9">
        <v>2804899.3165770001</v>
      </c>
      <c r="V2229" t="s">
        <v>935</v>
      </c>
    </row>
    <row r="2230" spans="1:22" x14ac:dyDescent="0.25">
      <c r="A2230" s="70" t="e">
        <f>VLOOKUP(B2230,'Lake Assessments'!$D$2:$E$52,2,0)</f>
        <v>#N/A</v>
      </c>
      <c r="B2230">
        <v>18036600</v>
      </c>
      <c r="C2230" t="s">
        <v>1416</v>
      </c>
      <c r="D2230" t="s">
        <v>878</v>
      </c>
      <c r="E2230" s="107">
        <v>40708</v>
      </c>
      <c r="F2230" s="9">
        <v>31</v>
      </c>
      <c r="G2230" s="9">
        <v>37.357903</v>
      </c>
      <c r="H2230" s="9">
        <v>342.85714300000001</v>
      </c>
      <c r="I2230" s="9">
        <v>125.047607</v>
      </c>
      <c r="J2230" s="9">
        <v>2</v>
      </c>
      <c r="K2230" s="9">
        <v>21</v>
      </c>
      <c r="L2230" s="9">
        <v>31</v>
      </c>
      <c r="M2230" s="9">
        <v>28.368326</v>
      </c>
      <c r="N2230" s="9">
        <v>37.357903</v>
      </c>
      <c r="O2230" s="9">
        <v>200</v>
      </c>
      <c r="P2230" s="9">
        <v>342.85714300000001</v>
      </c>
      <c r="Q2230" s="9">
        <v>70.893528000000003</v>
      </c>
      <c r="R2230" s="9">
        <v>125.047607</v>
      </c>
      <c r="S2230" s="9" t="s">
        <v>1510</v>
      </c>
      <c r="T2230" s="9">
        <v>6574.2665200000001</v>
      </c>
      <c r="U2230" s="9">
        <v>1199384.7495309999</v>
      </c>
      <c r="V2230" t="s">
        <v>935</v>
      </c>
    </row>
    <row r="2231" spans="1:22" x14ac:dyDescent="0.25">
      <c r="A2231" s="70" t="e">
        <f>VLOOKUP(B2231,'Lake Assessments'!$D$2:$E$52,2,0)</f>
        <v>#N/A</v>
      </c>
      <c r="B2231">
        <v>18041200</v>
      </c>
      <c r="C2231" t="s">
        <v>2310</v>
      </c>
      <c r="D2231" t="s">
        <v>878</v>
      </c>
      <c r="E2231" s="107">
        <v>39671</v>
      </c>
      <c r="F2231" s="9">
        <v>27</v>
      </c>
      <c r="G2231" s="9">
        <v>31.561814999999999</v>
      </c>
      <c r="H2231" s="9">
        <v>145.454545</v>
      </c>
      <c r="I2231" s="9">
        <v>56.246608000000002</v>
      </c>
      <c r="J2231" s="9">
        <v>2</v>
      </c>
      <c r="K2231" s="9">
        <v>25</v>
      </c>
      <c r="L2231" s="9">
        <v>27</v>
      </c>
      <c r="M2231" s="9">
        <v>30.8</v>
      </c>
      <c r="N2231" s="9">
        <v>31.561814999999999</v>
      </c>
      <c r="O2231" s="9">
        <v>127.272727</v>
      </c>
      <c r="P2231" s="9">
        <v>145.454545</v>
      </c>
      <c r="Q2231" s="9">
        <v>52.475248000000001</v>
      </c>
      <c r="R2231" s="9">
        <v>56.246608000000002</v>
      </c>
      <c r="S2231" s="9" t="s">
        <v>1510</v>
      </c>
      <c r="T2231" s="9">
        <v>6130.9599950000002</v>
      </c>
      <c r="U2231" s="9">
        <v>2410719.8881560001</v>
      </c>
      <c r="V2231" t="s">
        <v>935</v>
      </c>
    </row>
    <row r="2232" spans="1:22" x14ac:dyDescent="0.25">
      <c r="A2232" s="70" t="e">
        <f>VLOOKUP(B2232,'Lake Assessments'!$D$2:$E$52,2,0)</f>
        <v>#N/A</v>
      </c>
      <c r="B2232">
        <v>18035500</v>
      </c>
      <c r="C2232" t="s">
        <v>2311</v>
      </c>
      <c r="D2232" t="s">
        <v>878</v>
      </c>
      <c r="E2232" s="107">
        <v>40770</v>
      </c>
      <c r="F2232" s="9">
        <v>32</v>
      </c>
      <c r="G2232" s="9">
        <v>35.355339000000001</v>
      </c>
      <c r="H2232" s="9">
        <v>190.90909099999999</v>
      </c>
      <c r="I2232" s="9">
        <v>75.026431000000002</v>
      </c>
      <c r="J2232" s="9">
        <v>2</v>
      </c>
      <c r="K2232" s="9">
        <v>19</v>
      </c>
      <c r="L2232" s="9">
        <v>32</v>
      </c>
      <c r="M2232" s="9">
        <v>25.923978000000002</v>
      </c>
      <c r="N2232" s="9">
        <v>35.355339000000001</v>
      </c>
      <c r="O2232" s="9">
        <v>72.727272999999997</v>
      </c>
      <c r="P2232" s="9">
        <v>190.90909099999999</v>
      </c>
      <c r="Q2232" s="9">
        <v>28.336524000000001</v>
      </c>
      <c r="R2232" s="9">
        <v>75.026431000000002</v>
      </c>
      <c r="S2232" s="9" t="s">
        <v>1510</v>
      </c>
      <c r="T2232" s="9">
        <v>6195.543662</v>
      </c>
      <c r="U2232" s="9">
        <v>1363252.081213</v>
      </c>
      <c r="V2232" t="s">
        <v>935</v>
      </c>
    </row>
    <row r="2233" spans="1:22" x14ac:dyDescent="0.25">
      <c r="A2233" s="70" t="e">
        <f>VLOOKUP(B2233,'Lake Assessments'!$D$2:$E$52,2,0)</f>
        <v>#N/A</v>
      </c>
      <c r="B2233">
        <v>18035600</v>
      </c>
      <c r="C2233" t="s">
        <v>2312</v>
      </c>
      <c r="D2233" t="s">
        <v>878</v>
      </c>
      <c r="E2233" s="107">
        <v>40751</v>
      </c>
      <c r="F2233" s="9">
        <v>37</v>
      </c>
      <c r="G2233" s="9">
        <v>39.948954000000001</v>
      </c>
      <c r="H2233" s="9">
        <v>236.36363600000001</v>
      </c>
      <c r="I2233" s="9">
        <v>97.767099000000002</v>
      </c>
      <c r="J2233" s="9">
        <v>2</v>
      </c>
      <c r="K2233" s="9">
        <v>22</v>
      </c>
      <c r="L2233" s="9">
        <v>37</v>
      </c>
      <c r="M2233" s="9">
        <v>28.782097</v>
      </c>
      <c r="N2233" s="9">
        <v>39.948954000000001</v>
      </c>
      <c r="O2233" s="9">
        <v>100</v>
      </c>
      <c r="P2233" s="9">
        <v>236.36363600000001</v>
      </c>
      <c r="Q2233" s="9">
        <v>42.485627000000001</v>
      </c>
      <c r="R2233" s="9">
        <v>97.767099000000002</v>
      </c>
      <c r="S2233" s="9" t="s">
        <v>1510</v>
      </c>
      <c r="T2233" s="9">
        <v>10437.781644000001</v>
      </c>
      <c r="U2233" s="9">
        <v>854142.19084099995</v>
      </c>
      <c r="V2233" t="s">
        <v>935</v>
      </c>
    </row>
    <row r="2234" spans="1:22" x14ac:dyDescent="0.25">
      <c r="A2234" s="70" t="e">
        <f>VLOOKUP(B2234,'Lake Assessments'!$D$2:$E$52,2,0)</f>
        <v>#N/A</v>
      </c>
      <c r="B2234">
        <v>11027500</v>
      </c>
      <c r="C2234" t="s">
        <v>1140</v>
      </c>
      <c r="D2234" t="s">
        <v>878</v>
      </c>
      <c r="E2234" s="107">
        <v>39282</v>
      </c>
      <c r="F2234" s="9">
        <v>44</v>
      </c>
      <c r="G2234" s="9">
        <v>46.432746999999999</v>
      </c>
      <c r="H2234" s="9">
        <v>633.33333300000004</v>
      </c>
      <c r="I2234" s="9">
        <v>231.66247899999999</v>
      </c>
      <c r="J2234" s="9">
        <v>3</v>
      </c>
      <c r="K2234" s="9">
        <v>20</v>
      </c>
      <c r="L2234" s="9">
        <v>44</v>
      </c>
      <c r="M2234" s="9">
        <v>29.739704</v>
      </c>
      <c r="N2234" s="9">
        <v>46.432746999999999</v>
      </c>
      <c r="O2234" s="9">
        <v>185.71428599999999</v>
      </c>
      <c r="P2234" s="9">
        <v>633.33333300000004</v>
      </c>
      <c r="Q2234" s="9">
        <v>79.154843999999997</v>
      </c>
      <c r="R2234" s="9">
        <v>231.66247899999999</v>
      </c>
      <c r="S2234" s="9" t="s">
        <v>1510</v>
      </c>
      <c r="T2234" s="9">
        <v>2191.9306929999998</v>
      </c>
      <c r="U2234" s="9">
        <v>164599.401224</v>
      </c>
      <c r="V2234" t="s">
        <v>935</v>
      </c>
    </row>
    <row r="2235" spans="1:22" x14ac:dyDescent="0.25">
      <c r="A2235" s="70" t="e">
        <f>VLOOKUP(B2235,'Lake Assessments'!$D$2:$E$52,2,0)</f>
        <v>#N/A</v>
      </c>
      <c r="B2235">
        <v>11085200</v>
      </c>
      <c r="C2235" t="s">
        <v>879</v>
      </c>
      <c r="D2235" t="s">
        <v>878</v>
      </c>
      <c r="E2235" s="107">
        <v>40000</v>
      </c>
      <c r="F2235" s="9">
        <v>25</v>
      </c>
      <c r="G2235" s="9">
        <v>31</v>
      </c>
      <c r="H2235" s="9">
        <v>316.66666700000002</v>
      </c>
      <c r="I2235" s="9">
        <v>121.42857100000001</v>
      </c>
      <c r="J2235" s="9">
        <v>1</v>
      </c>
      <c r="K2235" s="9">
        <v>25</v>
      </c>
      <c r="L2235" s="9">
        <v>25</v>
      </c>
      <c r="M2235" s="9">
        <v>31</v>
      </c>
      <c r="N2235" s="9">
        <v>31</v>
      </c>
      <c r="O2235" s="9">
        <v>316.66666700000002</v>
      </c>
      <c r="P2235" s="9">
        <v>316.66666700000002</v>
      </c>
      <c r="Q2235" s="9">
        <v>121.42857100000001</v>
      </c>
      <c r="R2235" s="9">
        <v>121.42857100000001</v>
      </c>
      <c r="S2235" s="9" t="s">
        <v>1510</v>
      </c>
      <c r="T2235" s="9">
        <v>2335.8303890000002</v>
      </c>
      <c r="U2235" s="9">
        <v>99625.124649000005</v>
      </c>
      <c r="V2235" t="s">
        <v>935</v>
      </c>
    </row>
    <row r="2236" spans="1:22" x14ac:dyDescent="0.25">
      <c r="A2236" s="70" t="e">
        <f>VLOOKUP(B2236,'Lake Assessments'!$D$2:$E$52,2,0)</f>
        <v>#N/A</v>
      </c>
      <c r="B2236">
        <v>11055200</v>
      </c>
      <c r="C2236" t="s">
        <v>879</v>
      </c>
      <c r="D2236" t="s">
        <v>878</v>
      </c>
      <c r="E2236" s="107">
        <v>39646</v>
      </c>
      <c r="F2236" s="9">
        <v>18</v>
      </c>
      <c r="G2236" s="9">
        <v>29.462783000000002</v>
      </c>
      <c r="H2236" s="9">
        <v>200</v>
      </c>
      <c r="I2236" s="9">
        <v>110.448447</v>
      </c>
      <c r="J2236" s="9">
        <v>1</v>
      </c>
      <c r="K2236" s="9">
        <v>18</v>
      </c>
      <c r="L2236" s="9">
        <v>18</v>
      </c>
      <c r="M2236" s="9">
        <v>29.462783000000002</v>
      </c>
      <c r="N2236" s="9">
        <v>29.462783000000002</v>
      </c>
      <c r="O2236" s="9">
        <v>200</v>
      </c>
      <c r="P2236" s="9">
        <v>200</v>
      </c>
      <c r="Q2236" s="9">
        <v>110.448447</v>
      </c>
      <c r="R2236" s="9">
        <v>110.448447</v>
      </c>
      <c r="S2236" s="9" t="s">
        <v>1510</v>
      </c>
      <c r="T2236" s="9">
        <v>1016.164475</v>
      </c>
      <c r="U2236" s="9">
        <v>71396.348408999998</v>
      </c>
      <c r="V2236" t="s">
        <v>935</v>
      </c>
    </row>
    <row r="2237" spans="1:22" x14ac:dyDescent="0.25">
      <c r="A2237" s="70" t="e">
        <f>VLOOKUP(B2237,'Lake Assessments'!$D$2:$E$52,2,0)</f>
        <v>#N/A</v>
      </c>
      <c r="B2237">
        <v>11034800</v>
      </c>
      <c r="C2237" t="s">
        <v>1961</v>
      </c>
      <c r="D2237" t="s">
        <v>878</v>
      </c>
      <c r="E2237" s="107">
        <v>40366</v>
      </c>
      <c r="F2237" s="9">
        <v>14</v>
      </c>
      <c r="G2237" s="9">
        <v>27.260646999999999</v>
      </c>
      <c r="H2237" s="9">
        <v>133.33333300000001</v>
      </c>
      <c r="I2237" s="9">
        <v>94.718905000000007</v>
      </c>
      <c r="J2237" s="9">
        <v>1</v>
      </c>
      <c r="K2237" s="9">
        <v>14</v>
      </c>
      <c r="L2237" s="9">
        <v>14</v>
      </c>
      <c r="M2237" s="9">
        <v>27.260646999999999</v>
      </c>
      <c r="N2237" s="9">
        <v>27.260646999999999</v>
      </c>
      <c r="O2237" s="9">
        <v>133.33333300000001</v>
      </c>
      <c r="P2237" s="9">
        <v>133.33333300000001</v>
      </c>
      <c r="Q2237" s="9">
        <v>94.718905000000007</v>
      </c>
      <c r="R2237" s="9">
        <v>94.718905000000007</v>
      </c>
      <c r="S2237" s="9" t="s">
        <v>1510</v>
      </c>
      <c r="T2237" s="9">
        <v>1217.6173409999999</v>
      </c>
      <c r="U2237" s="9">
        <v>109465.047812</v>
      </c>
      <c r="V2237" t="s">
        <v>935</v>
      </c>
    </row>
    <row r="2238" spans="1:22" x14ac:dyDescent="0.25">
      <c r="A2238" s="70" t="e">
        <f>VLOOKUP(B2238,'Lake Assessments'!$D$2:$E$52,2,0)</f>
        <v>#N/A</v>
      </c>
      <c r="B2238">
        <v>11023200</v>
      </c>
      <c r="C2238" t="s">
        <v>1731</v>
      </c>
      <c r="D2238" t="s">
        <v>878</v>
      </c>
      <c r="E2238" s="107">
        <v>40028</v>
      </c>
      <c r="F2238" s="9">
        <v>28</v>
      </c>
      <c r="G2238" s="9">
        <v>29.670210999999998</v>
      </c>
      <c r="H2238" s="9">
        <v>154.545455</v>
      </c>
      <c r="I2238" s="9">
        <v>51.378627999999999</v>
      </c>
      <c r="J2238" s="9">
        <v>2</v>
      </c>
      <c r="K2238" s="9">
        <v>22</v>
      </c>
      <c r="L2238" s="9">
        <v>28</v>
      </c>
      <c r="M2238" s="9">
        <v>29.634899999999998</v>
      </c>
      <c r="N2238" s="9">
        <v>29.670210999999998</v>
      </c>
      <c r="O2238" s="9">
        <v>100</v>
      </c>
      <c r="P2238" s="9">
        <v>154.545455</v>
      </c>
      <c r="Q2238" s="9">
        <v>46.707424000000003</v>
      </c>
      <c r="R2238" s="9">
        <v>51.378627999999999</v>
      </c>
      <c r="S2238" s="9" t="s">
        <v>1510</v>
      </c>
      <c r="T2238" s="9">
        <v>13672.243821</v>
      </c>
      <c r="U2238" s="9">
        <v>2378822.7845080001</v>
      </c>
      <c r="V2238" t="s">
        <v>935</v>
      </c>
    </row>
    <row r="2239" spans="1:22" x14ac:dyDescent="0.25">
      <c r="A2239" s="70" t="e">
        <f>VLOOKUP(B2239,'Lake Assessments'!$D$2:$E$52,2,0)</f>
        <v>#N/A</v>
      </c>
      <c r="B2239">
        <v>11025500</v>
      </c>
      <c r="C2239" t="s">
        <v>1434</v>
      </c>
      <c r="D2239" t="s">
        <v>878</v>
      </c>
      <c r="E2239" s="107">
        <v>39671</v>
      </c>
      <c r="F2239" s="9">
        <v>18</v>
      </c>
      <c r="G2239" s="9">
        <v>28.048569000000001</v>
      </c>
      <c r="H2239" s="9">
        <v>200</v>
      </c>
      <c r="I2239" s="9">
        <v>100.34692099999999</v>
      </c>
      <c r="J2239" s="9">
        <v>1</v>
      </c>
      <c r="K2239" s="9">
        <v>18</v>
      </c>
      <c r="L2239" s="9">
        <v>18</v>
      </c>
      <c r="M2239" s="9">
        <v>28.048569000000001</v>
      </c>
      <c r="N2239" s="9">
        <v>28.048569000000001</v>
      </c>
      <c r="O2239" s="9">
        <v>200</v>
      </c>
      <c r="P2239" s="9">
        <v>200</v>
      </c>
      <c r="Q2239" s="9">
        <v>100.34692099999999</v>
      </c>
      <c r="R2239" s="9">
        <v>100.34692099999999</v>
      </c>
      <c r="S2239" s="9" t="s">
        <v>1510</v>
      </c>
      <c r="T2239" s="9">
        <v>2584.8779500000001</v>
      </c>
      <c r="U2239" s="9">
        <v>495188.78886999999</v>
      </c>
      <c r="V2239" t="s">
        <v>935</v>
      </c>
    </row>
    <row r="2240" spans="1:22" x14ac:dyDescent="0.25">
      <c r="A2240" s="70" t="e">
        <f>VLOOKUP(B2240,'Lake Assessments'!$D$2:$E$52,2,0)</f>
        <v>#N/A</v>
      </c>
      <c r="B2240">
        <v>11037400</v>
      </c>
      <c r="C2240" t="s">
        <v>1690</v>
      </c>
      <c r="D2240" t="s">
        <v>878</v>
      </c>
      <c r="E2240" s="107">
        <v>40382</v>
      </c>
      <c r="F2240" s="9">
        <v>25</v>
      </c>
      <c r="G2240" s="9">
        <v>37</v>
      </c>
      <c r="H2240" s="9">
        <v>127.272727</v>
      </c>
      <c r="I2240" s="9">
        <v>88.775509999999997</v>
      </c>
      <c r="J2240" s="9">
        <v>1</v>
      </c>
      <c r="K2240" s="9">
        <v>25</v>
      </c>
      <c r="L2240" s="9">
        <v>25</v>
      </c>
      <c r="M2240" s="9">
        <v>37</v>
      </c>
      <c r="N2240" s="9">
        <v>37</v>
      </c>
      <c r="O2240" s="9">
        <v>127.272727</v>
      </c>
      <c r="P2240" s="9">
        <v>127.272727</v>
      </c>
      <c r="Q2240" s="9">
        <v>88.775509999999997</v>
      </c>
      <c r="R2240" s="9">
        <v>88.775509999999997</v>
      </c>
      <c r="S2240" s="9" t="s">
        <v>1510</v>
      </c>
      <c r="T2240" s="9">
        <v>5120.1092509999999</v>
      </c>
      <c r="U2240" s="9">
        <v>784286.36837599997</v>
      </c>
      <c r="V2240" t="s">
        <v>935</v>
      </c>
    </row>
    <row r="2241" spans="1:22" x14ac:dyDescent="0.25">
      <c r="A2241" s="70" t="e">
        <f>VLOOKUP(B2241,'Lake Assessments'!$D$2:$E$52,2,0)</f>
        <v>#N/A</v>
      </c>
      <c r="B2241">
        <v>11036500</v>
      </c>
      <c r="C2241" t="s">
        <v>1183</v>
      </c>
      <c r="D2241" t="s">
        <v>878</v>
      </c>
      <c r="E2241" s="107">
        <v>39645</v>
      </c>
      <c r="F2241" s="9">
        <v>13</v>
      </c>
      <c r="G2241" s="9">
        <v>23.020057999999999</v>
      </c>
      <c r="H2241" s="9">
        <v>116.666667</v>
      </c>
      <c r="I2241" s="9">
        <v>64.428987000000006</v>
      </c>
      <c r="J2241" s="9">
        <v>1</v>
      </c>
      <c r="K2241" s="9">
        <v>13</v>
      </c>
      <c r="L2241" s="9">
        <v>13</v>
      </c>
      <c r="M2241" s="9">
        <v>23.020057999999999</v>
      </c>
      <c r="N2241" s="9">
        <v>23.020057999999999</v>
      </c>
      <c r="O2241" s="9">
        <v>116.666667</v>
      </c>
      <c r="P2241" s="9">
        <v>116.666667</v>
      </c>
      <c r="Q2241" s="9">
        <v>64.428987000000006</v>
      </c>
      <c r="R2241" s="9">
        <v>64.428987000000006</v>
      </c>
      <c r="S2241" s="9" t="s">
        <v>1510</v>
      </c>
      <c r="T2241" s="9">
        <v>981.25548200000003</v>
      </c>
      <c r="U2241" s="9">
        <v>58359.089401999998</v>
      </c>
      <c r="V2241" t="s">
        <v>935</v>
      </c>
    </row>
    <row r="2242" spans="1:22" x14ac:dyDescent="0.25">
      <c r="A2242" s="70" t="e">
        <f>VLOOKUP(B2242,'Lake Assessments'!$D$2:$E$52,2,0)</f>
        <v>#N/A</v>
      </c>
      <c r="B2242">
        <v>11023700</v>
      </c>
      <c r="C2242" t="s">
        <v>2313</v>
      </c>
      <c r="D2242" t="s">
        <v>878</v>
      </c>
      <c r="E2242" s="107">
        <v>39623</v>
      </c>
      <c r="F2242" s="9">
        <v>19</v>
      </c>
      <c r="G2242" s="9">
        <v>25.694562000000001</v>
      </c>
      <c r="H2242" s="9">
        <v>72.727272999999997</v>
      </c>
      <c r="I2242" s="9">
        <v>27.200803000000001</v>
      </c>
      <c r="J2242" s="9">
        <v>2</v>
      </c>
      <c r="K2242" s="9">
        <v>18</v>
      </c>
      <c r="L2242" s="9">
        <v>19</v>
      </c>
      <c r="M2242" s="9">
        <v>25.691545999999999</v>
      </c>
      <c r="N2242" s="9">
        <v>25.694562000000001</v>
      </c>
      <c r="O2242" s="9">
        <v>63.636364</v>
      </c>
      <c r="P2242" s="9">
        <v>72.727272999999997</v>
      </c>
      <c r="Q2242" s="9">
        <v>27.185873000000001</v>
      </c>
      <c r="R2242" s="9">
        <v>27.200803000000001</v>
      </c>
      <c r="S2242" s="9" t="s">
        <v>1510</v>
      </c>
      <c r="T2242" s="9">
        <v>2887.4562770000002</v>
      </c>
      <c r="U2242" s="9">
        <v>522142.32037199999</v>
      </c>
      <c r="V2242" t="s">
        <v>935</v>
      </c>
    </row>
    <row r="2243" spans="1:22" x14ac:dyDescent="0.25">
      <c r="A2243" s="70" t="e">
        <f>VLOOKUP(B2243,'Lake Assessments'!$D$2:$E$52,2,0)</f>
        <v>#N/A</v>
      </c>
      <c r="B2243">
        <v>11036400</v>
      </c>
      <c r="C2243" t="s">
        <v>1337</v>
      </c>
      <c r="D2243" t="s">
        <v>878</v>
      </c>
      <c r="E2243" s="107">
        <v>40380</v>
      </c>
      <c r="F2243" s="9">
        <v>20</v>
      </c>
      <c r="G2243" s="9">
        <v>27.727243000000001</v>
      </c>
      <c r="H2243" s="9">
        <v>233.33333300000001</v>
      </c>
      <c r="I2243" s="9">
        <v>98.051734999999994</v>
      </c>
      <c r="J2243" s="9">
        <v>1</v>
      </c>
      <c r="K2243" s="9">
        <v>20</v>
      </c>
      <c r="L2243" s="9">
        <v>20</v>
      </c>
      <c r="M2243" s="9">
        <v>27.727243000000001</v>
      </c>
      <c r="N2243" s="9">
        <v>27.727243000000001</v>
      </c>
      <c r="O2243" s="9">
        <v>233.33333300000001</v>
      </c>
      <c r="P2243" s="9">
        <v>233.33333300000001</v>
      </c>
      <c r="Q2243" s="9">
        <v>98.051734999999994</v>
      </c>
      <c r="R2243" s="9">
        <v>98.051734999999994</v>
      </c>
      <c r="S2243" s="9" t="s">
        <v>1510</v>
      </c>
      <c r="T2243" s="9">
        <v>1028.758597</v>
      </c>
      <c r="U2243" s="9">
        <v>61998.056124000002</v>
      </c>
      <c r="V2243" t="s">
        <v>935</v>
      </c>
    </row>
    <row r="2244" spans="1:22" x14ac:dyDescent="0.25">
      <c r="A2244" s="70" t="e">
        <f>VLOOKUP(B2244,'Lake Assessments'!$D$2:$E$52,2,0)</f>
        <v>#N/A</v>
      </c>
      <c r="B2244">
        <v>11030700</v>
      </c>
      <c r="C2244" t="s">
        <v>1234</v>
      </c>
      <c r="D2244" t="s">
        <v>878</v>
      </c>
      <c r="E2244" s="107">
        <v>39667</v>
      </c>
      <c r="F2244" s="9">
        <v>23</v>
      </c>
      <c r="G2244" s="9">
        <v>29.400531999999998</v>
      </c>
      <c r="H2244" s="9">
        <v>283.33333299999998</v>
      </c>
      <c r="I2244" s="9">
        <v>110.003803</v>
      </c>
      <c r="J2244" s="9">
        <v>2</v>
      </c>
      <c r="K2244" s="9">
        <v>22</v>
      </c>
      <c r="L2244" s="9">
        <v>23</v>
      </c>
      <c r="M2244" s="9">
        <v>28.568895999999999</v>
      </c>
      <c r="N2244" s="9">
        <v>29.400531999999998</v>
      </c>
      <c r="O2244" s="9">
        <v>214.28571400000001</v>
      </c>
      <c r="P2244" s="9">
        <v>283.33333299999998</v>
      </c>
      <c r="Q2244" s="9">
        <v>72.101782999999998</v>
      </c>
      <c r="R2244" s="9">
        <v>110.003803</v>
      </c>
      <c r="S2244" s="9" t="s">
        <v>1510</v>
      </c>
      <c r="T2244" s="9">
        <v>6573.314625</v>
      </c>
      <c r="U2244" s="9">
        <v>2083687.1229660001</v>
      </c>
      <c r="V2244" t="s">
        <v>935</v>
      </c>
    </row>
    <row r="2245" spans="1:22" x14ac:dyDescent="0.25">
      <c r="A2245" s="70" t="e">
        <f>VLOOKUP(B2245,'Lake Assessments'!$D$2:$E$52,2,0)</f>
        <v>#N/A</v>
      </c>
      <c r="B2245">
        <v>11041200</v>
      </c>
      <c r="C2245" t="s">
        <v>1358</v>
      </c>
      <c r="D2245" t="s">
        <v>878</v>
      </c>
      <c r="E2245" s="107">
        <v>39643</v>
      </c>
      <c r="F2245" s="9">
        <v>33</v>
      </c>
      <c r="G2245" s="9">
        <v>36.034075000000001</v>
      </c>
      <c r="H2245" s="9">
        <v>200</v>
      </c>
      <c r="I2245" s="9">
        <v>83.847319999999996</v>
      </c>
      <c r="J2245" s="9">
        <v>2</v>
      </c>
      <c r="K2245" s="9">
        <v>33</v>
      </c>
      <c r="L2245" s="9">
        <v>37</v>
      </c>
      <c r="M2245" s="9">
        <v>36.034075000000001</v>
      </c>
      <c r="N2245" s="9">
        <v>40.442151000000003</v>
      </c>
      <c r="O2245" s="9">
        <v>200</v>
      </c>
      <c r="P2245" s="9">
        <v>236.36363600000001</v>
      </c>
      <c r="Q2245" s="9">
        <v>83.847319999999996</v>
      </c>
      <c r="R2245" s="9">
        <v>100.208668</v>
      </c>
      <c r="S2245" s="9" t="s">
        <v>1510</v>
      </c>
      <c r="T2245" s="9">
        <v>24587.706446</v>
      </c>
      <c r="U2245" s="9">
        <v>5128168.0296339998</v>
      </c>
      <c r="V2245" t="s">
        <v>935</v>
      </c>
    </row>
    <row r="2246" spans="1:22" x14ac:dyDescent="0.25">
      <c r="A2246" s="70" t="e">
        <f>VLOOKUP(B2246,'Lake Assessments'!$D$2:$E$52,2,0)</f>
        <v>#N/A</v>
      </c>
      <c r="B2246">
        <v>11027700</v>
      </c>
      <c r="C2246" t="s">
        <v>2314</v>
      </c>
      <c r="D2246" t="s">
        <v>878</v>
      </c>
      <c r="E2246" s="107">
        <v>40385</v>
      </c>
      <c r="F2246" s="9">
        <v>31</v>
      </c>
      <c r="G2246" s="9">
        <v>34.484217999999998</v>
      </c>
      <c r="H2246" s="9">
        <v>181.81818200000001</v>
      </c>
      <c r="I2246" s="9">
        <v>75.939887999999996</v>
      </c>
      <c r="J2246" s="9">
        <v>2</v>
      </c>
      <c r="K2246" s="9">
        <v>31</v>
      </c>
      <c r="L2246" s="9">
        <v>31</v>
      </c>
      <c r="M2246" s="9">
        <v>34.484217999999998</v>
      </c>
      <c r="N2246" s="9">
        <v>34.484217999999998</v>
      </c>
      <c r="O2246" s="9">
        <v>181.81818200000001</v>
      </c>
      <c r="P2246" s="9">
        <v>181.81818200000001</v>
      </c>
      <c r="Q2246" s="9">
        <v>70.713949999999997</v>
      </c>
      <c r="R2246" s="9">
        <v>75.939887999999996</v>
      </c>
      <c r="S2246" s="9" t="s">
        <v>1510</v>
      </c>
      <c r="T2246" s="9">
        <v>7981.6809400000002</v>
      </c>
      <c r="U2246" s="9">
        <v>2168130.658911</v>
      </c>
      <c r="V2246" t="s">
        <v>935</v>
      </c>
    </row>
    <row r="2247" spans="1:22" x14ac:dyDescent="0.25">
      <c r="A2247" s="70" t="e">
        <f>VLOOKUP(B2247,'Lake Assessments'!$D$2:$E$52,2,0)</f>
        <v>#N/A</v>
      </c>
      <c r="B2247">
        <v>11038600</v>
      </c>
      <c r="C2247" t="s">
        <v>2315</v>
      </c>
      <c r="D2247" t="s">
        <v>878</v>
      </c>
      <c r="E2247" s="107">
        <v>40401</v>
      </c>
      <c r="F2247" s="9">
        <v>8</v>
      </c>
      <c r="G2247" s="9">
        <v>17.324116</v>
      </c>
      <c r="H2247" s="9">
        <v>33.333333000000003</v>
      </c>
      <c r="I2247" s="9">
        <v>23.743687000000001</v>
      </c>
      <c r="J2247" s="9">
        <v>1</v>
      </c>
      <c r="K2247" s="9">
        <v>8</v>
      </c>
      <c r="L2247" s="9">
        <v>8</v>
      </c>
      <c r="M2247" s="9">
        <v>17.324116</v>
      </c>
      <c r="N2247" s="9">
        <v>17.324116</v>
      </c>
      <c r="O2247" s="9">
        <v>33.333333000000003</v>
      </c>
      <c r="P2247" s="9">
        <v>33.333333000000003</v>
      </c>
      <c r="Q2247" s="9">
        <v>23.743687000000001</v>
      </c>
      <c r="R2247" s="9">
        <v>23.743687000000001</v>
      </c>
      <c r="S2247" s="9" t="s">
        <v>1510</v>
      </c>
      <c r="T2247" s="9">
        <v>1883.2068810000001</v>
      </c>
      <c r="U2247" s="9">
        <v>197933.28024699999</v>
      </c>
      <c r="V2247" t="s">
        <v>935</v>
      </c>
    </row>
    <row r="2248" spans="1:22" x14ac:dyDescent="0.25">
      <c r="A2248" s="70" t="e">
        <f>VLOOKUP(B2248,'Lake Assessments'!$D$2:$E$52,2,0)</f>
        <v>#N/A</v>
      </c>
      <c r="B2248">
        <v>11038300</v>
      </c>
      <c r="C2248" t="s">
        <v>1079</v>
      </c>
      <c r="D2248" t="s">
        <v>878</v>
      </c>
      <c r="E2248" s="107">
        <v>39644</v>
      </c>
      <c r="F2248" s="9">
        <v>27</v>
      </c>
      <c r="G2248" s="9">
        <v>31.369364999999998</v>
      </c>
      <c r="H2248" s="9">
        <v>145.454545</v>
      </c>
      <c r="I2248" s="9">
        <v>60.047778999999998</v>
      </c>
      <c r="J2248" s="9">
        <v>4</v>
      </c>
      <c r="K2248" s="9">
        <v>26</v>
      </c>
      <c r="L2248" s="9">
        <v>35</v>
      </c>
      <c r="M2248" s="9">
        <v>31.369364999999998</v>
      </c>
      <c r="N2248" s="9">
        <v>39.722250000000003</v>
      </c>
      <c r="O2248" s="9">
        <v>136.36363600000001</v>
      </c>
      <c r="P2248" s="9">
        <v>218.18181799999999</v>
      </c>
      <c r="Q2248" s="9">
        <v>56.310384999999997</v>
      </c>
      <c r="R2248" s="9">
        <v>96.644801999999999</v>
      </c>
      <c r="S2248" s="9" t="s">
        <v>1510</v>
      </c>
      <c r="T2248" s="9">
        <v>16189.537503</v>
      </c>
      <c r="U2248" s="9">
        <v>4448206.0759889996</v>
      </c>
      <c r="V2248" t="s">
        <v>935</v>
      </c>
    </row>
    <row r="2249" spans="1:22" x14ac:dyDescent="0.25">
      <c r="A2249" s="70" t="e">
        <f>VLOOKUP(B2249,'Lake Assessments'!$D$2:$E$52,2,0)</f>
        <v>#N/A</v>
      </c>
      <c r="B2249">
        <v>11029200</v>
      </c>
      <c r="C2249" t="s">
        <v>1509</v>
      </c>
      <c r="D2249" t="s">
        <v>878</v>
      </c>
      <c r="E2249" s="107">
        <v>39659</v>
      </c>
      <c r="F2249" s="9">
        <v>33</v>
      </c>
      <c r="G2249" s="9">
        <v>36.730384999999998</v>
      </c>
      <c r="H2249" s="9">
        <v>200</v>
      </c>
      <c r="I2249" s="9">
        <v>87.399925999999994</v>
      </c>
      <c r="J2249" s="9">
        <v>2</v>
      </c>
      <c r="K2249" s="9">
        <v>21</v>
      </c>
      <c r="L2249" s="9">
        <v>33</v>
      </c>
      <c r="M2249" s="9">
        <v>29.459415</v>
      </c>
      <c r="N2249" s="9">
        <v>36.730384999999998</v>
      </c>
      <c r="O2249" s="9">
        <v>90.909091000000004</v>
      </c>
      <c r="P2249" s="9">
        <v>200</v>
      </c>
      <c r="Q2249" s="9">
        <v>45.838689000000002</v>
      </c>
      <c r="R2249" s="9">
        <v>87.399925999999994</v>
      </c>
      <c r="S2249" s="9" t="s">
        <v>1510</v>
      </c>
      <c r="T2249" s="9">
        <v>6147.9831020000001</v>
      </c>
      <c r="U2249" s="9">
        <v>1054222.098429</v>
      </c>
      <c r="V2249" t="s">
        <v>935</v>
      </c>
    </row>
    <row r="2250" spans="1:22" x14ac:dyDescent="0.25">
      <c r="A2250" s="70" t="e">
        <f>VLOOKUP(B2250,'Lake Assessments'!$D$2:$E$52,2,0)</f>
        <v>#N/A</v>
      </c>
      <c r="B2250">
        <v>11028300</v>
      </c>
      <c r="C2250" t="s">
        <v>2316</v>
      </c>
      <c r="D2250" t="s">
        <v>878</v>
      </c>
      <c r="E2250" s="107">
        <v>40001</v>
      </c>
      <c r="F2250" s="9">
        <v>25</v>
      </c>
      <c r="G2250" s="9">
        <v>28</v>
      </c>
      <c r="H2250" s="9">
        <v>127.272727</v>
      </c>
      <c r="I2250" s="9">
        <v>42.857143000000001</v>
      </c>
      <c r="J2250" s="9">
        <v>2</v>
      </c>
      <c r="K2250" s="9">
        <v>25</v>
      </c>
      <c r="L2250" s="9">
        <v>27</v>
      </c>
      <c r="M2250" s="9">
        <v>28</v>
      </c>
      <c r="N2250" s="9">
        <v>31.754265</v>
      </c>
      <c r="O2250" s="9">
        <v>127.272727</v>
      </c>
      <c r="P2250" s="9">
        <v>145.454545</v>
      </c>
      <c r="Q2250" s="9">
        <v>42.857143000000001</v>
      </c>
      <c r="R2250" s="9">
        <v>57.199331000000001</v>
      </c>
      <c r="S2250" s="9" t="s">
        <v>1510</v>
      </c>
      <c r="T2250" s="9">
        <v>18872.241426000001</v>
      </c>
      <c r="U2250" s="9">
        <v>2983825.6258109999</v>
      </c>
      <c r="V2250" t="s">
        <v>935</v>
      </c>
    </row>
    <row r="2251" spans="1:22" x14ac:dyDescent="0.25">
      <c r="A2251" s="70" t="e">
        <f>VLOOKUP(B2251,'Lake Assessments'!$D$2:$E$52,2,0)</f>
        <v>#N/A</v>
      </c>
      <c r="B2251">
        <v>11037100</v>
      </c>
      <c r="C2251" t="s">
        <v>1668</v>
      </c>
      <c r="D2251" t="s">
        <v>878</v>
      </c>
      <c r="E2251" s="107">
        <v>39646</v>
      </c>
      <c r="F2251" s="9">
        <v>32</v>
      </c>
      <c r="G2251" s="9">
        <v>35.885669</v>
      </c>
      <c r="H2251" s="9">
        <v>190.90909099999999</v>
      </c>
      <c r="I2251" s="9">
        <v>83.090148999999997</v>
      </c>
      <c r="J2251" s="9">
        <v>2</v>
      </c>
      <c r="K2251" s="9">
        <v>30</v>
      </c>
      <c r="L2251" s="9">
        <v>32</v>
      </c>
      <c r="M2251" s="9">
        <v>34.689095000000002</v>
      </c>
      <c r="N2251" s="9">
        <v>35.885669</v>
      </c>
      <c r="O2251" s="9">
        <v>172.727273</v>
      </c>
      <c r="P2251" s="9">
        <v>190.90909099999999</v>
      </c>
      <c r="Q2251" s="9">
        <v>71.728194999999999</v>
      </c>
      <c r="R2251" s="9">
        <v>83.090148999999997</v>
      </c>
      <c r="S2251" s="9" t="s">
        <v>1510</v>
      </c>
      <c r="T2251" s="9">
        <v>10585.57099</v>
      </c>
      <c r="U2251" s="9">
        <v>2279238.3000679999</v>
      </c>
      <c r="V2251" t="s">
        <v>935</v>
      </c>
    </row>
    <row r="2252" spans="1:22" x14ac:dyDescent="0.25">
      <c r="A2252" s="70" t="e">
        <f>VLOOKUP(B2252,'Lake Assessments'!$D$2:$E$52,2,0)</f>
        <v>#N/A</v>
      </c>
      <c r="B2252">
        <v>11025000</v>
      </c>
      <c r="C2252" t="s">
        <v>2317</v>
      </c>
      <c r="D2252" t="s">
        <v>878</v>
      </c>
      <c r="E2252" s="107">
        <v>39671</v>
      </c>
      <c r="F2252" s="9">
        <v>30</v>
      </c>
      <c r="G2252" s="9">
        <v>32.680779000000001</v>
      </c>
      <c r="H2252" s="9">
        <v>172.727273</v>
      </c>
      <c r="I2252" s="9">
        <v>66.738669999999999</v>
      </c>
      <c r="J2252" s="9">
        <v>3</v>
      </c>
      <c r="K2252" s="9">
        <v>27</v>
      </c>
      <c r="L2252" s="9">
        <v>37</v>
      </c>
      <c r="M2252" s="9">
        <v>32.524065</v>
      </c>
      <c r="N2252" s="9">
        <v>41.264145999999997</v>
      </c>
      <c r="O2252" s="9">
        <v>145.454545</v>
      </c>
      <c r="P2252" s="9">
        <v>236.36363600000001</v>
      </c>
      <c r="Q2252" s="9">
        <v>61.010224000000001</v>
      </c>
      <c r="R2252" s="9">
        <v>104.27795</v>
      </c>
      <c r="S2252" s="9" t="s">
        <v>1510</v>
      </c>
      <c r="T2252" s="9">
        <v>11598.723620999999</v>
      </c>
      <c r="U2252" s="9">
        <v>3898402.936762</v>
      </c>
      <c r="V2252" t="s">
        <v>935</v>
      </c>
    </row>
    <row r="2253" spans="1:22" x14ac:dyDescent="0.25">
      <c r="A2253" s="70" t="e">
        <f>VLOOKUP(B2253,'Lake Assessments'!$D$2:$E$52,2,0)</f>
        <v>#N/A</v>
      </c>
      <c r="B2253">
        <v>11023600</v>
      </c>
      <c r="C2253" t="s">
        <v>2318</v>
      </c>
      <c r="D2253" t="s">
        <v>878</v>
      </c>
      <c r="E2253" s="107">
        <v>40050</v>
      </c>
      <c r="F2253" s="9">
        <v>24</v>
      </c>
      <c r="G2253" s="9">
        <v>28.577380000000002</v>
      </c>
      <c r="H2253" s="9">
        <v>300</v>
      </c>
      <c r="I2253" s="9">
        <v>104.124145</v>
      </c>
      <c r="J2253" s="9">
        <v>1</v>
      </c>
      <c r="K2253" s="9">
        <v>24</v>
      </c>
      <c r="L2253" s="9">
        <v>24</v>
      </c>
      <c r="M2253" s="9">
        <v>28.577380000000002</v>
      </c>
      <c r="N2253" s="9">
        <v>28.577380000000002</v>
      </c>
      <c r="O2253" s="9">
        <v>300</v>
      </c>
      <c r="P2253" s="9">
        <v>300</v>
      </c>
      <c r="Q2253" s="9">
        <v>104.124145</v>
      </c>
      <c r="R2253" s="9">
        <v>104.124145</v>
      </c>
      <c r="S2253" s="9" t="s">
        <v>1510</v>
      </c>
      <c r="T2253" s="9">
        <v>1589.7195690000001</v>
      </c>
      <c r="U2253" s="9">
        <v>178670.59600200001</v>
      </c>
      <c r="V2253" t="s">
        <v>935</v>
      </c>
    </row>
    <row r="2254" spans="1:22" x14ac:dyDescent="0.25">
      <c r="A2254" s="70" t="e">
        <f>VLOOKUP(B2254,'Lake Assessments'!$D$2:$E$52,2,0)</f>
        <v>#N/A</v>
      </c>
      <c r="B2254">
        <v>11024600</v>
      </c>
      <c r="C2254" t="s">
        <v>1904</v>
      </c>
      <c r="D2254" t="s">
        <v>878</v>
      </c>
      <c r="E2254" s="107">
        <v>40367</v>
      </c>
      <c r="F2254" s="9">
        <v>28</v>
      </c>
      <c r="G2254" s="9">
        <v>32.504944999999999</v>
      </c>
      <c r="H2254" s="9">
        <v>154.545455</v>
      </c>
      <c r="I2254" s="9">
        <v>65.841554000000002</v>
      </c>
      <c r="J2254" s="9">
        <v>2</v>
      </c>
      <c r="K2254" s="9">
        <v>20</v>
      </c>
      <c r="L2254" s="9">
        <v>28</v>
      </c>
      <c r="M2254" s="9">
        <v>27.503636</v>
      </c>
      <c r="N2254" s="9">
        <v>32.504944999999999</v>
      </c>
      <c r="O2254" s="9">
        <v>81.818181999999993</v>
      </c>
      <c r="P2254" s="9">
        <v>154.545455</v>
      </c>
      <c r="Q2254" s="9">
        <v>36.156613999999998</v>
      </c>
      <c r="R2254" s="9">
        <v>65.841554000000002</v>
      </c>
      <c r="S2254" s="9" t="s">
        <v>1510</v>
      </c>
      <c r="T2254" s="9">
        <v>2896.2429910000001</v>
      </c>
      <c r="U2254" s="9">
        <v>456697.50257399998</v>
      </c>
      <c r="V2254" t="s">
        <v>935</v>
      </c>
    </row>
    <row r="2255" spans="1:22" x14ac:dyDescent="0.25">
      <c r="A2255" s="70" t="e">
        <f>VLOOKUP(B2255,'Lake Assessments'!$D$2:$E$52,2,0)</f>
        <v>#N/A</v>
      </c>
      <c r="B2255">
        <v>11041100</v>
      </c>
      <c r="C2255" t="s">
        <v>2319</v>
      </c>
      <c r="D2255" t="s">
        <v>878</v>
      </c>
      <c r="E2255" s="107">
        <v>39636</v>
      </c>
      <c r="F2255" s="9">
        <v>25</v>
      </c>
      <c r="G2255" s="9">
        <v>27.6</v>
      </c>
      <c r="H2255" s="9">
        <v>127.272727</v>
      </c>
      <c r="I2255" s="9">
        <v>40.816327000000001</v>
      </c>
      <c r="J2255" s="9">
        <v>5</v>
      </c>
      <c r="K2255" s="9">
        <v>23</v>
      </c>
      <c r="L2255" s="9">
        <v>35</v>
      </c>
      <c r="M2255" s="9">
        <v>27.6</v>
      </c>
      <c r="N2255" s="9">
        <v>36.510663999999998</v>
      </c>
      <c r="O2255" s="9">
        <v>109.090909</v>
      </c>
      <c r="P2255" s="9">
        <v>218.18181799999999</v>
      </c>
      <c r="Q2255" s="9">
        <v>40.816327000000001</v>
      </c>
      <c r="R2255" s="9">
        <v>93.652902999999995</v>
      </c>
      <c r="S2255" s="9" t="s">
        <v>1510</v>
      </c>
      <c r="T2255" s="9">
        <v>15186.402442000001</v>
      </c>
      <c r="U2255" s="9">
        <v>6525299.5706129996</v>
      </c>
      <c r="V2255" t="s">
        <v>935</v>
      </c>
    </row>
    <row r="2256" spans="1:22" x14ac:dyDescent="0.25">
      <c r="A2256" s="70" t="e">
        <f>VLOOKUP(B2256,'Lake Assessments'!$D$2:$E$52,2,0)</f>
        <v>#N/A</v>
      </c>
      <c r="B2256">
        <v>11036300</v>
      </c>
      <c r="C2256" t="s">
        <v>116</v>
      </c>
      <c r="D2256" t="s">
        <v>878</v>
      </c>
      <c r="E2256" s="107">
        <v>34870</v>
      </c>
      <c r="F2256" s="9">
        <v>16</v>
      </c>
      <c r="G2256" s="9">
        <v>23.5</v>
      </c>
      <c r="H2256" s="9">
        <v>45.454545000000003</v>
      </c>
      <c r="I2256" s="9">
        <v>16.336634</v>
      </c>
      <c r="J2256" s="9">
        <v>1</v>
      </c>
      <c r="K2256" s="9">
        <v>16</v>
      </c>
      <c r="L2256" s="9">
        <v>16</v>
      </c>
      <c r="M2256" s="9">
        <v>23.5</v>
      </c>
      <c r="N2256" s="9">
        <v>23.5</v>
      </c>
      <c r="O2256" s="9">
        <v>45.454545000000003</v>
      </c>
      <c r="P2256" s="9">
        <v>45.454545000000003</v>
      </c>
      <c r="Q2256" s="9">
        <v>16.336634</v>
      </c>
      <c r="R2256" s="9">
        <v>16.336634</v>
      </c>
      <c r="S2256" s="9" t="s">
        <v>1510</v>
      </c>
      <c r="T2256" s="9">
        <v>2557.4064640000001</v>
      </c>
      <c r="U2256" s="9">
        <v>364215.88094499998</v>
      </c>
      <c r="V2256" t="s">
        <v>935</v>
      </c>
    </row>
    <row r="2257" spans="1:22" x14ac:dyDescent="0.25">
      <c r="A2257" s="70" t="e">
        <f>VLOOKUP(B2257,'Lake Assessments'!$D$2:$E$52,2,0)</f>
        <v>#N/A</v>
      </c>
      <c r="B2257">
        <v>11038500</v>
      </c>
      <c r="C2257" t="s">
        <v>120</v>
      </c>
      <c r="D2257" t="s">
        <v>878</v>
      </c>
      <c r="E2257" s="107">
        <v>40401</v>
      </c>
      <c r="F2257" s="9">
        <v>30</v>
      </c>
      <c r="G2257" s="9">
        <v>37.062559999999998</v>
      </c>
      <c r="H2257" s="9">
        <v>400</v>
      </c>
      <c r="I2257" s="9">
        <v>164.73256900000001</v>
      </c>
      <c r="J2257" s="9">
        <v>1</v>
      </c>
      <c r="K2257" s="9">
        <v>30</v>
      </c>
      <c r="L2257" s="9">
        <v>30</v>
      </c>
      <c r="M2257" s="9">
        <v>37.062559999999998</v>
      </c>
      <c r="N2257" s="9">
        <v>37.062559999999998</v>
      </c>
      <c r="O2257" s="9">
        <v>400</v>
      </c>
      <c r="P2257" s="9">
        <v>400</v>
      </c>
      <c r="Q2257" s="9">
        <v>164.73256900000001</v>
      </c>
      <c r="R2257" s="9">
        <v>164.73256900000001</v>
      </c>
      <c r="S2257" s="9" t="s">
        <v>1510</v>
      </c>
      <c r="T2257" s="9">
        <v>2064.42794</v>
      </c>
      <c r="U2257" s="9">
        <v>154207.43562800001</v>
      </c>
      <c r="V2257" t="s">
        <v>935</v>
      </c>
    </row>
    <row r="2258" spans="1:22" x14ac:dyDescent="0.25">
      <c r="A2258" s="70" t="e">
        <f>VLOOKUP(B2258,'Lake Assessments'!$D$2:$E$52,2,0)</f>
        <v>#N/A</v>
      </c>
      <c r="B2258">
        <v>11022900</v>
      </c>
      <c r="C2258" t="s">
        <v>1112</v>
      </c>
      <c r="D2258" t="s">
        <v>878</v>
      </c>
      <c r="E2258" s="107">
        <v>40366</v>
      </c>
      <c r="F2258" s="9">
        <v>28</v>
      </c>
      <c r="G2258" s="9">
        <v>34.205784999999999</v>
      </c>
      <c r="H2258" s="9">
        <v>154.545455</v>
      </c>
      <c r="I2258" s="9">
        <v>74.519310000000004</v>
      </c>
      <c r="J2258" s="9">
        <v>1</v>
      </c>
      <c r="K2258" s="9">
        <v>28</v>
      </c>
      <c r="L2258" s="9">
        <v>28</v>
      </c>
      <c r="M2258" s="9">
        <v>34.205784999999999</v>
      </c>
      <c r="N2258" s="9">
        <v>34.205784999999999</v>
      </c>
      <c r="O2258" s="9">
        <v>154.545455</v>
      </c>
      <c r="P2258" s="9">
        <v>154.545455</v>
      </c>
      <c r="Q2258" s="9">
        <v>74.519310000000004</v>
      </c>
      <c r="R2258" s="9">
        <v>74.519310000000004</v>
      </c>
      <c r="S2258" s="9" t="s">
        <v>1510</v>
      </c>
      <c r="T2258" s="9">
        <v>3806.4738619999998</v>
      </c>
      <c r="U2258" s="9">
        <v>384131.71187599999</v>
      </c>
      <c r="V2258" t="s">
        <v>935</v>
      </c>
    </row>
    <row r="2259" spans="1:22" x14ac:dyDescent="0.25">
      <c r="A2259" s="70" t="e">
        <f>VLOOKUP(B2259,'Lake Assessments'!$D$2:$E$52,2,0)</f>
        <v>#N/A</v>
      </c>
      <c r="B2259">
        <v>11056500</v>
      </c>
      <c r="C2259" t="s">
        <v>2320</v>
      </c>
      <c r="D2259" t="s">
        <v>878</v>
      </c>
      <c r="E2259" s="107">
        <v>39988</v>
      </c>
      <c r="F2259" s="9">
        <v>12</v>
      </c>
      <c r="G2259" s="9">
        <v>21.36196</v>
      </c>
      <c r="H2259" s="9">
        <v>71.428571000000005</v>
      </c>
      <c r="I2259" s="9">
        <v>28.686506000000001</v>
      </c>
      <c r="J2259" s="9">
        <v>1</v>
      </c>
      <c r="K2259" s="9">
        <v>12</v>
      </c>
      <c r="L2259" s="9">
        <v>12</v>
      </c>
      <c r="M2259" s="9">
        <v>21.36196</v>
      </c>
      <c r="N2259" s="9">
        <v>21.36196</v>
      </c>
      <c r="O2259" s="9">
        <v>71.428571000000005</v>
      </c>
      <c r="P2259" s="9">
        <v>71.428571000000005</v>
      </c>
      <c r="Q2259" s="9">
        <v>28.686506000000001</v>
      </c>
      <c r="R2259" s="9">
        <v>28.686506000000001</v>
      </c>
      <c r="S2259" s="9" t="s">
        <v>1510</v>
      </c>
      <c r="T2259" s="9">
        <v>609.01817100000005</v>
      </c>
      <c r="U2259" s="9">
        <v>20104.280245999998</v>
      </c>
      <c r="V2259" t="s">
        <v>935</v>
      </c>
    </row>
    <row r="2260" spans="1:22" x14ac:dyDescent="0.25">
      <c r="A2260" s="70" t="e">
        <f>VLOOKUP(B2260,'Lake Assessments'!$D$2:$E$52,2,0)</f>
        <v>#N/A</v>
      </c>
      <c r="B2260">
        <v>11025800</v>
      </c>
      <c r="C2260" t="s">
        <v>615</v>
      </c>
      <c r="D2260" t="s">
        <v>878</v>
      </c>
      <c r="E2260" s="107">
        <v>40050</v>
      </c>
      <c r="F2260" s="9">
        <v>33</v>
      </c>
      <c r="G2260" s="9">
        <v>38.819316999999998</v>
      </c>
      <c r="H2260" s="9">
        <v>200</v>
      </c>
      <c r="I2260" s="9">
        <v>98.057740999999993</v>
      </c>
      <c r="J2260" s="9">
        <v>2</v>
      </c>
      <c r="K2260" s="9">
        <v>21</v>
      </c>
      <c r="L2260" s="9">
        <v>33</v>
      </c>
      <c r="M2260" s="9">
        <v>30.114069000000001</v>
      </c>
      <c r="N2260" s="9">
        <v>38.819316999999998</v>
      </c>
      <c r="O2260" s="9">
        <v>90.909091000000004</v>
      </c>
      <c r="P2260" s="9">
        <v>200</v>
      </c>
      <c r="Q2260" s="9">
        <v>49.079549</v>
      </c>
      <c r="R2260" s="9">
        <v>98.057740999999993</v>
      </c>
      <c r="S2260" s="9" t="s">
        <v>1510</v>
      </c>
      <c r="T2260" s="9">
        <v>8212.8331560000006</v>
      </c>
      <c r="U2260" s="9">
        <v>996738.37622900004</v>
      </c>
      <c r="V2260" t="s">
        <v>935</v>
      </c>
    </row>
    <row r="2261" spans="1:22" x14ac:dyDescent="0.25">
      <c r="A2261" s="70" t="e">
        <f>VLOOKUP(B2261,'Lake Assessments'!$D$2:$E$52,2,0)</f>
        <v>#N/A</v>
      </c>
      <c r="B2261">
        <v>11027900</v>
      </c>
      <c r="C2261" t="s">
        <v>1140</v>
      </c>
      <c r="D2261" t="s">
        <v>878</v>
      </c>
      <c r="E2261" s="107">
        <v>39283</v>
      </c>
      <c r="F2261" s="9">
        <v>33</v>
      </c>
      <c r="G2261" s="9">
        <v>38.471162</v>
      </c>
      <c r="H2261" s="9">
        <v>200</v>
      </c>
      <c r="I2261" s="9">
        <v>96.281439000000006</v>
      </c>
      <c r="J2261" s="9">
        <v>3</v>
      </c>
      <c r="K2261" s="9">
        <v>18</v>
      </c>
      <c r="L2261" s="9">
        <v>33</v>
      </c>
      <c r="M2261" s="9">
        <v>26.398652999999999</v>
      </c>
      <c r="N2261" s="9">
        <v>38.714095999999998</v>
      </c>
      <c r="O2261" s="9">
        <v>63.636364</v>
      </c>
      <c r="P2261" s="9">
        <v>200</v>
      </c>
      <c r="Q2261" s="9">
        <v>30.686402000000001</v>
      </c>
      <c r="R2261" s="9">
        <v>96.281439000000006</v>
      </c>
      <c r="S2261" s="9" t="s">
        <v>1510</v>
      </c>
      <c r="T2261" s="9">
        <v>3149.5203750000001</v>
      </c>
      <c r="U2261" s="9">
        <v>603683.76864000002</v>
      </c>
      <c r="V2261" t="s">
        <v>935</v>
      </c>
    </row>
    <row r="2262" spans="1:22" x14ac:dyDescent="0.25">
      <c r="A2262" s="70" t="e">
        <f>VLOOKUP(B2262,'Lake Assessments'!$D$2:$E$52,2,0)</f>
        <v>#N/A</v>
      </c>
      <c r="B2262">
        <v>11035300</v>
      </c>
      <c r="C2262" t="s">
        <v>2321</v>
      </c>
      <c r="D2262" t="s">
        <v>878</v>
      </c>
      <c r="E2262" s="107">
        <v>40415</v>
      </c>
      <c r="F2262" s="9">
        <v>18</v>
      </c>
      <c r="G2262" s="9">
        <v>21.448906000000001</v>
      </c>
      <c r="H2262" s="9">
        <v>63.636364</v>
      </c>
      <c r="I2262" s="9">
        <v>9.433192</v>
      </c>
      <c r="J2262" s="9">
        <v>2</v>
      </c>
      <c r="K2262" s="9">
        <v>11</v>
      </c>
      <c r="L2262" s="9">
        <v>18</v>
      </c>
      <c r="M2262" s="9">
        <v>19.296726</v>
      </c>
      <c r="N2262" s="9">
        <v>21.448906000000001</v>
      </c>
      <c r="O2262" s="9">
        <v>0</v>
      </c>
      <c r="P2262" s="9">
        <v>63.636364</v>
      </c>
      <c r="Q2262" s="9">
        <v>-4.4716529999999999</v>
      </c>
      <c r="R2262" s="9">
        <v>9.433192</v>
      </c>
      <c r="S2262" s="9" t="s">
        <v>1510</v>
      </c>
      <c r="T2262" s="9">
        <v>3130.3479750000001</v>
      </c>
      <c r="U2262" s="9">
        <v>532979.51088099997</v>
      </c>
      <c r="V2262" t="s">
        <v>935</v>
      </c>
    </row>
    <row r="2263" spans="1:22" x14ac:dyDescent="0.25">
      <c r="A2263" s="70" t="e">
        <f>VLOOKUP(B2263,'Lake Assessments'!$D$2:$E$52,2,0)</f>
        <v>#N/A</v>
      </c>
      <c r="B2263">
        <v>11034900</v>
      </c>
      <c r="C2263" t="s">
        <v>1008</v>
      </c>
      <c r="D2263" t="s">
        <v>878</v>
      </c>
      <c r="E2263" s="107">
        <v>39990</v>
      </c>
      <c r="F2263" s="9">
        <v>15</v>
      </c>
      <c r="G2263" s="9">
        <v>24.012497</v>
      </c>
      <c r="H2263" s="9">
        <v>150</v>
      </c>
      <c r="I2263" s="9">
        <v>71.517833999999993</v>
      </c>
      <c r="J2263" s="9">
        <v>1</v>
      </c>
      <c r="K2263" s="9">
        <v>15</v>
      </c>
      <c r="L2263" s="9">
        <v>15</v>
      </c>
      <c r="M2263" s="9">
        <v>24.012497</v>
      </c>
      <c r="N2263" s="9">
        <v>24.012497</v>
      </c>
      <c r="O2263" s="9">
        <v>150</v>
      </c>
      <c r="P2263" s="9">
        <v>150</v>
      </c>
      <c r="Q2263" s="9">
        <v>71.517833999999993</v>
      </c>
      <c r="R2263" s="9">
        <v>71.517833999999993</v>
      </c>
      <c r="S2263" s="9" t="s">
        <v>1510</v>
      </c>
      <c r="T2263" s="9">
        <v>2122.959237</v>
      </c>
      <c r="U2263" s="9">
        <v>248223.79478500001</v>
      </c>
      <c r="V2263" t="s">
        <v>935</v>
      </c>
    </row>
    <row r="2264" spans="1:22" x14ac:dyDescent="0.25">
      <c r="A2264" s="70" t="e">
        <f>VLOOKUP(B2264,'Lake Assessments'!$D$2:$E$52,2,0)</f>
        <v>#N/A</v>
      </c>
      <c r="B2264">
        <v>11026800</v>
      </c>
      <c r="C2264" t="s">
        <v>2322</v>
      </c>
      <c r="D2264" t="s">
        <v>878</v>
      </c>
      <c r="E2264" s="107">
        <v>40000</v>
      </c>
      <c r="F2264" s="9">
        <v>17</v>
      </c>
      <c r="G2264" s="9">
        <v>24.253563</v>
      </c>
      <c r="H2264" s="9">
        <v>54.545454999999997</v>
      </c>
      <c r="I2264" s="9">
        <v>23.742666</v>
      </c>
      <c r="J2264" s="9">
        <v>1</v>
      </c>
      <c r="K2264" s="9">
        <v>17</v>
      </c>
      <c r="L2264" s="9">
        <v>17</v>
      </c>
      <c r="M2264" s="9">
        <v>24.253563</v>
      </c>
      <c r="N2264" s="9">
        <v>24.253563</v>
      </c>
      <c r="O2264" s="9">
        <v>54.545454999999997</v>
      </c>
      <c r="P2264" s="9">
        <v>54.545454999999997</v>
      </c>
      <c r="Q2264" s="9">
        <v>23.742666</v>
      </c>
      <c r="R2264" s="9">
        <v>23.742666</v>
      </c>
      <c r="S2264" s="9" t="s">
        <v>1510</v>
      </c>
      <c r="T2264" s="9">
        <v>2798.1331559999999</v>
      </c>
      <c r="U2264" s="9">
        <v>336840.66271599999</v>
      </c>
      <c r="V2264" t="s">
        <v>935</v>
      </c>
    </row>
    <row r="2265" spans="1:22" x14ac:dyDescent="0.25">
      <c r="A2265" s="70" t="e">
        <f>VLOOKUP(B2265,'Lake Assessments'!$D$2:$E$52,2,0)</f>
        <v>#N/A</v>
      </c>
      <c r="B2265">
        <v>11030800</v>
      </c>
      <c r="C2265" t="s">
        <v>2323</v>
      </c>
      <c r="D2265" t="s">
        <v>878</v>
      </c>
      <c r="E2265" s="107">
        <v>39644</v>
      </c>
      <c r="F2265" s="9">
        <v>20</v>
      </c>
      <c r="G2265" s="9">
        <v>25.714782</v>
      </c>
      <c r="H2265" s="9">
        <v>81.818181999999993</v>
      </c>
      <c r="I2265" s="9">
        <v>31.197866000000001</v>
      </c>
      <c r="J2265" s="9">
        <v>4</v>
      </c>
      <c r="K2265" s="9">
        <v>14</v>
      </c>
      <c r="L2265" s="9">
        <v>31</v>
      </c>
      <c r="M2265" s="9">
        <v>22.205105</v>
      </c>
      <c r="N2265" s="9">
        <v>35.202638999999998</v>
      </c>
      <c r="O2265" s="9">
        <v>27.272727</v>
      </c>
      <c r="P2265" s="9">
        <v>181.81818200000001</v>
      </c>
      <c r="Q2265" s="9">
        <v>9.9262599999999992</v>
      </c>
      <c r="R2265" s="9">
        <v>74.270491000000007</v>
      </c>
      <c r="S2265" s="9" t="s">
        <v>1510</v>
      </c>
      <c r="T2265" s="9">
        <v>11617.852177000001</v>
      </c>
      <c r="U2265" s="9">
        <v>3651655.78199</v>
      </c>
      <c r="V2265" t="s">
        <v>935</v>
      </c>
    </row>
    <row r="2266" spans="1:22" x14ac:dyDescent="0.25">
      <c r="A2266" s="70" t="e">
        <f>VLOOKUP(B2266,'Lake Assessments'!$D$2:$E$52,2,0)</f>
        <v>#N/A</v>
      </c>
      <c r="B2266">
        <v>11036000</v>
      </c>
      <c r="C2266" t="s">
        <v>1167</v>
      </c>
      <c r="D2266" t="s">
        <v>878</v>
      </c>
      <c r="E2266" s="107">
        <v>39644</v>
      </c>
      <c r="F2266" s="9">
        <v>19</v>
      </c>
      <c r="G2266" s="9">
        <v>23.859235999999999</v>
      </c>
      <c r="H2266" s="9">
        <v>216.66666699999999</v>
      </c>
      <c r="I2266" s="9">
        <v>70.423117000000005</v>
      </c>
      <c r="J2266" s="9">
        <v>1</v>
      </c>
      <c r="K2266" s="9">
        <v>19</v>
      </c>
      <c r="L2266" s="9">
        <v>19</v>
      </c>
      <c r="M2266" s="9">
        <v>23.859235999999999</v>
      </c>
      <c r="N2266" s="9">
        <v>23.859235999999999</v>
      </c>
      <c r="O2266" s="9">
        <v>216.66666699999999</v>
      </c>
      <c r="P2266" s="9">
        <v>216.66666699999999</v>
      </c>
      <c r="Q2266" s="9">
        <v>70.423117000000005</v>
      </c>
      <c r="R2266" s="9">
        <v>70.423117000000005</v>
      </c>
      <c r="S2266" s="9" t="s">
        <v>1510</v>
      </c>
      <c r="T2266" s="9">
        <v>3767.2134270000001</v>
      </c>
      <c r="U2266" s="9">
        <v>408993.42894299998</v>
      </c>
      <c r="V2266" t="s">
        <v>935</v>
      </c>
    </row>
    <row r="2267" spans="1:22" x14ac:dyDescent="0.25">
      <c r="A2267" s="70" t="e">
        <f>VLOOKUP(B2267,'Lake Assessments'!$D$2:$E$52,2,0)</f>
        <v>#N/A</v>
      </c>
      <c r="B2267">
        <v>11039700</v>
      </c>
      <c r="C2267" t="s">
        <v>2324</v>
      </c>
      <c r="D2267" t="s">
        <v>878</v>
      </c>
      <c r="E2267" s="107">
        <v>40009</v>
      </c>
      <c r="F2267" s="9">
        <v>28</v>
      </c>
      <c r="G2267" s="9">
        <v>36.095607000000001</v>
      </c>
      <c r="H2267" s="9">
        <v>366.66666700000002</v>
      </c>
      <c r="I2267" s="9">
        <v>157.82576599999999</v>
      </c>
      <c r="J2267" s="9">
        <v>1</v>
      </c>
      <c r="K2267" s="9">
        <v>28</v>
      </c>
      <c r="L2267" s="9">
        <v>28</v>
      </c>
      <c r="M2267" s="9">
        <v>36.095607000000001</v>
      </c>
      <c r="N2267" s="9">
        <v>36.095607000000001</v>
      </c>
      <c r="O2267" s="9">
        <v>366.66666700000002</v>
      </c>
      <c r="P2267" s="9">
        <v>366.66666700000002</v>
      </c>
      <c r="Q2267" s="9">
        <v>157.82576599999999</v>
      </c>
      <c r="R2267" s="9">
        <v>157.82576599999999</v>
      </c>
      <c r="S2267" s="9" t="s">
        <v>1510</v>
      </c>
      <c r="T2267" s="9">
        <v>2504.4854869999999</v>
      </c>
      <c r="U2267" s="9">
        <v>183556.045392</v>
      </c>
      <c r="V2267" t="s">
        <v>935</v>
      </c>
    </row>
    <row r="2268" spans="1:22" x14ac:dyDescent="0.25">
      <c r="A2268" s="70" t="e">
        <f>VLOOKUP(B2268,'Lake Assessments'!$D$2:$E$52,2,0)</f>
        <v>#N/A</v>
      </c>
      <c r="B2268">
        <v>11023100</v>
      </c>
      <c r="C2268" t="s">
        <v>2325</v>
      </c>
      <c r="D2268" t="s">
        <v>878</v>
      </c>
      <c r="E2268" s="107">
        <v>38925</v>
      </c>
      <c r="F2268" s="9">
        <v>25</v>
      </c>
      <c r="G2268" s="9">
        <v>31.8</v>
      </c>
      <c r="H2268" s="9">
        <v>257.14285699999999</v>
      </c>
      <c r="I2268" s="9">
        <v>91.566265000000001</v>
      </c>
      <c r="J2268" s="9">
        <v>1</v>
      </c>
      <c r="K2268" s="9">
        <v>25</v>
      </c>
      <c r="L2268" s="9">
        <v>25</v>
      </c>
      <c r="M2268" s="9">
        <v>31.8</v>
      </c>
      <c r="N2268" s="9">
        <v>31.8</v>
      </c>
      <c r="O2268" s="9">
        <v>257.14285699999999</v>
      </c>
      <c r="P2268" s="9">
        <v>257.14285699999999</v>
      </c>
      <c r="Q2268" s="9">
        <v>91.566265000000001</v>
      </c>
      <c r="R2268" s="9">
        <v>91.566265000000001</v>
      </c>
      <c r="S2268" s="9" t="s">
        <v>1510</v>
      </c>
      <c r="T2268" s="9">
        <v>4189.9189669999996</v>
      </c>
      <c r="U2268" s="9">
        <v>377052.15786199999</v>
      </c>
      <c r="V2268" t="s">
        <v>935</v>
      </c>
    </row>
    <row r="2269" spans="1:22" x14ac:dyDescent="0.25">
      <c r="A2269" s="70" t="e">
        <f>VLOOKUP(B2269,'Lake Assessments'!$D$2:$E$52,2,0)</f>
        <v>#N/A</v>
      </c>
      <c r="B2269">
        <v>11020300</v>
      </c>
      <c r="C2269" t="s">
        <v>2326</v>
      </c>
      <c r="D2269" t="s">
        <v>878</v>
      </c>
      <c r="E2269" s="107">
        <v>40016</v>
      </c>
      <c r="F2269" s="9">
        <v>22</v>
      </c>
      <c r="G2269" s="9">
        <v>27.076491000000001</v>
      </c>
      <c r="H2269" s="9">
        <v>100</v>
      </c>
      <c r="I2269" s="9">
        <v>38.145361999999999</v>
      </c>
      <c r="J2269" s="9">
        <v>2</v>
      </c>
      <c r="K2269" s="9">
        <v>22</v>
      </c>
      <c r="L2269" s="9">
        <v>43</v>
      </c>
      <c r="M2269" s="9">
        <v>27.076491000000001</v>
      </c>
      <c r="N2269" s="9">
        <v>41.784607999999999</v>
      </c>
      <c r="O2269" s="9">
        <v>100</v>
      </c>
      <c r="P2269" s="9">
        <v>290.90909099999999</v>
      </c>
      <c r="Q2269" s="9">
        <v>38.145361999999999</v>
      </c>
      <c r="R2269" s="9">
        <v>106.854496</v>
      </c>
      <c r="S2269" s="9" t="s">
        <v>1510</v>
      </c>
      <c r="T2269" s="9">
        <v>374358.38344800001</v>
      </c>
      <c r="U2269" s="9">
        <v>446408372.82954103</v>
      </c>
      <c r="V2269" t="s">
        <v>935</v>
      </c>
    </row>
    <row r="2270" spans="1:22" x14ac:dyDescent="0.25">
      <c r="A2270" s="70" t="e">
        <f>VLOOKUP(B2270,'Lake Assessments'!$D$2:$E$52,2,0)</f>
        <v>#N/A</v>
      </c>
      <c r="B2270">
        <v>11036600</v>
      </c>
      <c r="C2270" t="s">
        <v>2327</v>
      </c>
      <c r="D2270" t="s">
        <v>878</v>
      </c>
      <c r="E2270" s="107">
        <v>39975</v>
      </c>
      <c r="F2270" s="9">
        <v>13</v>
      </c>
      <c r="G2270" s="9">
        <v>22.188008</v>
      </c>
      <c r="H2270" s="9">
        <v>18.181818</v>
      </c>
      <c r="I2270" s="9">
        <v>9.8416230000000002</v>
      </c>
      <c r="J2270" s="9">
        <v>3</v>
      </c>
      <c r="K2270" s="9">
        <v>11</v>
      </c>
      <c r="L2270" s="9">
        <v>22</v>
      </c>
      <c r="M2270" s="9">
        <v>20.201260000000001</v>
      </c>
      <c r="N2270" s="9">
        <v>24.944483999999999</v>
      </c>
      <c r="O2270" s="9">
        <v>0</v>
      </c>
      <c r="P2270" s="9">
        <v>100</v>
      </c>
      <c r="Q2270" s="9">
        <v>6.2379999999999996E-3</v>
      </c>
      <c r="R2270" s="9">
        <v>27.267775</v>
      </c>
      <c r="S2270" s="9" t="s">
        <v>1510</v>
      </c>
      <c r="T2270" s="9">
        <v>7711.5384999999997</v>
      </c>
      <c r="U2270" s="9">
        <v>727581.45987100003</v>
      </c>
      <c r="V2270" t="s">
        <v>935</v>
      </c>
    </row>
    <row r="2271" spans="1:22" x14ac:dyDescent="0.25">
      <c r="A2271" s="70" t="e">
        <f>VLOOKUP(B2271,'Lake Assessments'!$D$2:$E$52,2,0)</f>
        <v>#N/A</v>
      </c>
      <c r="B2271">
        <v>11027000</v>
      </c>
      <c r="C2271" t="s">
        <v>2328</v>
      </c>
      <c r="D2271" t="s">
        <v>878</v>
      </c>
      <c r="E2271" s="107">
        <v>37431</v>
      </c>
      <c r="F2271" s="9">
        <v>12</v>
      </c>
      <c r="G2271" s="9">
        <v>23.960035999999999</v>
      </c>
      <c r="H2271" s="9">
        <v>9.0909089999999999</v>
      </c>
      <c r="I2271" s="9">
        <v>18.614039999999999</v>
      </c>
      <c r="J2271" s="9">
        <v>3</v>
      </c>
      <c r="K2271" s="9">
        <v>12</v>
      </c>
      <c r="L2271" s="9">
        <v>17</v>
      </c>
      <c r="M2271" s="9">
        <v>22.188008</v>
      </c>
      <c r="N2271" s="9">
        <v>28.134132999999999</v>
      </c>
      <c r="O2271" s="9">
        <v>9.0909089999999999</v>
      </c>
      <c r="P2271" s="9">
        <v>54.545454999999997</v>
      </c>
      <c r="Q2271" s="9">
        <v>9.8416230000000002</v>
      </c>
      <c r="R2271" s="9">
        <v>39.277884</v>
      </c>
      <c r="S2271" s="9" t="s">
        <v>1510</v>
      </c>
      <c r="T2271" s="9">
        <v>7346.8511280000002</v>
      </c>
      <c r="U2271" s="9">
        <v>629141.63759900001</v>
      </c>
      <c r="V2271" t="s">
        <v>935</v>
      </c>
    </row>
    <row r="2272" spans="1:22" x14ac:dyDescent="0.25">
      <c r="A2272" s="70" t="e">
        <f>VLOOKUP(B2272,'Lake Assessments'!$D$2:$E$52,2,0)</f>
        <v>#N/A</v>
      </c>
      <c r="B2272">
        <v>11039400</v>
      </c>
      <c r="C2272" t="s">
        <v>2329</v>
      </c>
      <c r="D2272" t="s">
        <v>878</v>
      </c>
      <c r="E2272" s="107">
        <v>40010</v>
      </c>
      <c r="F2272" s="9">
        <v>21</v>
      </c>
      <c r="G2272" s="9">
        <v>29.895851</v>
      </c>
      <c r="H2272" s="9">
        <v>90.909091000000004</v>
      </c>
      <c r="I2272" s="9">
        <v>52.529851999999998</v>
      </c>
      <c r="J2272" s="9">
        <v>2</v>
      </c>
      <c r="K2272" s="9">
        <v>12</v>
      </c>
      <c r="L2272" s="9">
        <v>21</v>
      </c>
      <c r="M2272" s="9">
        <v>22.227985</v>
      </c>
      <c r="N2272" s="9">
        <v>29.895851</v>
      </c>
      <c r="O2272" s="9">
        <v>9.0909089999999999</v>
      </c>
      <c r="P2272" s="9">
        <v>90.909091000000004</v>
      </c>
      <c r="Q2272" s="9">
        <v>10.039531999999999</v>
      </c>
      <c r="R2272" s="9">
        <v>52.529851999999998</v>
      </c>
      <c r="S2272" s="9" t="s">
        <v>1510</v>
      </c>
      <c r="T2272" s="9">
        <v>5853.3819389999999</v>
      </c>
      <c r="U2272" s="9">
        <v>538072.08375700004</v>
      </c>
      <c r="V2272" t="s">
        <v>935</v>
      </c>
    </row>
    <row r="2273" spans="1:22" x14ac:dyDescent="0.25">
      <c r="A2273" s="70" t="e">
        <f>VLOOKUP(B2273,'Lake Assessments'!$D$2:$E$52,2,0)</f>
        <v>#N/A</v>
      </c>
      <c r="B2273">
        <v>11026500</v>
      </c>
      <c r="C2273" t="s">
        <v>2330</v>
      </c>
      <c r="D2273" t="s">
        <v>878</v>
      </c>
      <c r="E2273" s="107">
        <v>40382</v>
      </c>
      <c r="F2273" s="9">
        <v>28</v>
      </c>
      <c r="G2273" s="9">
        <v>32.315961999999999</v>
      </c>
      <c r="H2273" s="9">
        <v>154.545455</v>
      </c>
      <c r="I2273" s="9">
        <v>64.877358999999998</v>
      </c>
      <c r="J2273" s="9">
        <v>2</v>
      </c>
      <c r="K2273" s="9">
        <v>26</v>
      </c>
      <c r="L2273" s="9">
        <v>28</v>
      </c>
      <c r="M2273" s="9">
        <v>31.770814000000001</v>
      </c>
      <c r="N2273" s="9">
        <v>32.315961999999999</v>
      </c>
      <c r="O2273" s="9">
        <v>136.36363600000001</v>
      </c>
      <c r="P2273" s="9">
        <v>154.545455</v>
      </c>
      <c r="Q2273" s="9">
        <v>57.281256999999997</v>
      </c>
      <c r="R2273" s="9">
        <v>64.877358999999998</v>
      </c>
      <c r="S2273" s="9" t="s">
        <v>1510</v>
      </c>
      <c r="T2273" s="9">
        <v>1727.614507</v>
      </c>
      <c r="U2273" s="9">
        <v>145336.86965400001</v>
      </c>
      <c r="V2273" t="s">
        <v>935</v>
      </c>
    </row>
    <row r="2274" spans="1:22" x14ac:dyDescent="0.25">
      <c r="A2274" s="70" t="e">
        <f>VLOOKUP(B2274,'Lake Assessments'!$D$2:$E$52,2,0)</f>
        <v>#N/A</v>
      </c>
      <c r="B2274">
        <v>11029600</v>
      </c>
      <c r="C2274" t="s">
        <v>2331</v>
      </c>
      <c r="D2274" t="s">
        <v>878</v>
      </c>
      <c r="E2274" s="107">
        <v>40007</v>
      </c>
      <c r="F2274" s="9">
        <v>22</v>
      </c>
      <c r="G2274" s="9">
        <v>33.259312000000001</v>
      </c>
      <c r="H2274" s="9">
        <v>100</v>
      </c>
      <c r="I2274" s="9">
        <v>69.690365999999997</v>
      </c>
      <c r="J2274" s="9">
        <v>2</v>
      </c>
      <c r="K2274" s="9">
        <v>22</v>
      </c>
      <c r="L2274" s="9">
        <v>22</v>
      </c>
      <c r="M2274" s="9">
        <v>31.980107</v>
      </c>
      <c r="N2274" s="9">
        <v>33.259312000000001</v>
      </c>
      <c r="O2274" s="9">
        <v>100</v>
      </c>
      <c r="P2274" s="9">
        <v>100</v>
      </c>
      <c r="Q2274" s="9">
        <v>58.317363999999998</v>
      </c>
      <c r="R2274" s="9">
        <v>69.690365999999997</v>
      </c>
      <c r="S2274" s="9" t="s">
        <v>1510</v>
      </c>
      <c r="T2274" s="9">
        <v>9856.5890380000001</v>
      </c>
      <c r="U2274" s="9">
        <v>1102395.0942840001</v>
      </c>
      <c r="V2274" t="s">
        <v>935</v>
      </c>
    </row>
    <row r="2275" spans="1:22" x14ac:dyDescent="0.25">
      <c r="A2275" s="70" t="e">
        <f>VLOOKUP(B2275,'Lake Assessments'!$D$2:$E$52,2,0)</f>
        <v>#N/A</v>
      </c>
      <c r="B2275">
        <v>11023400</v>
      </c>
      <c r="C2275" t="s">
        <v>2332</v>
      </c>
      <c r="D2275" t="s">
        <v>878</v>
      </c>
      <c r="E2275" s="107">
        <v>39995</v>
      </c>
      <c r="F2275" s="9">
        <v>19</v>
      </c>
      <c r="G2275" s="9">
        <v>28.676967000000001</v>
      </c>
      <c r="H2275" s="9">
        <v>72.727272999999997</v>
      </c>
      <c r="I2275" s="9">
        <v>46.311055000000003</v>
      </c>
      <c r="J2275" s="9">
        <v>3</v>
      </c>
      <c r="K2275" s="9">
        <v>19</v>
      </c>
      <c r="L2275" s="9">
        <v>21</v>
      </c>
      <c r="M2275" s="9">
        <v>28.621670000000002</v>
      </c>
      <c r="N2275" s="9">
        <v>29.895851</v>
      </c>
      <c r="O2275" s="9">
        <v>72.727272999999997</v>
      </c>
      <c r="P2275" s="9">
        <v>90.909091000000004</v>
      </c>
      <c r="Q2275" s="9">
        <v>41.691436000000003</v>
      </c>
      <c r="R2275" s="9">
        <v>47.999262000000002</v>
      </c>
      <c r="S2275" s="9" t="s">
        <v>1510</v>
      </c>
      <c r="T2275" s="9">
        <v>7297.9434650000003</v>
      </c>
      <c r="U2275" s="9">
        <v>1570369.0745290001</v>
      </c>
      <c r="V2275" t="s">
        <v>935</v>
      </c>
    </row>
    <row r="2276" spans="1:22" x14ac:dyDescent="0.25">
      <c r="A2276" s="70" t="e">
        <f>VLOOKUP(B2276,'Lake Assessments'!$D$2:$E$52,2,0)</f>
        <v>#N/A</v>
      </c>
      <c r="B2276">
        <v>11101300</v>
      </c>
      <c r="C2276" t="s">
        <v>2333</v>
      </c>
      <c r="D2276" t="s">
        <v>878</v>
      </c>
      <c r="E2276" s="107">
        <v>40007</v>
      </c>
      <c r="F2276" s="9">
        <v>7</v>
      </c>
      <c r="G2276" s="9">
        <v>17.386365999999999</v>
      </c>
      <c r="H2276" s="9">
        <v>16.666667</v>
      </c>
      <c r="I2276" s="9">
        <v>24.188327000000001</v>
      </c>
      <c r="J2276" s="9">
        <v>1</v>
      </c>
      <c r="K2276" s="9">
        <v>7</v>
      </c>
      <c r="L2276" s="9">
        <v>7</v>
      </c>
      <c r="M2276" s="9">
        <v>17.386365999999999</v>
      </c>
      <c r="N2276" s="9">
        <v>17.386365999999999</v>
      </c>
      <c r="O2276" s="9">
        <v>16.666667</v>
      </c>
      <c r="P2276" s="9">
        <v>16.666667</v>
      </c>
      <c r="Q2276" s="9">
        <v>24.188327000000001</v>
      </c>
      <c r="R2276" s="9">
        <v>24.188327000000001</v>
      </c>
      <c r="S2276" s="9" t="s">
        <v>1510</v>
      </c>
      <c r="T2276" s="9">
        <v>761.932501</v>
      </c>
      <c r="U2276" s="9">
        <v>26370.516711</v>
      </c>
      <c r="V2276" t="s">
        <v>935</v>
      </c>
    </row>
    <row r="2277" spans="1:22" x14ac:dyDescent="0.25">
      <c r="A2277" s="70" t="e">
        <f>VLOOKUP(B2277,'Lake Assessments'!$D$2:$E$52,2,0)</f>
        <v>#N/A</v>
      </c>
      <c r="B2277">
        <v>11039900</v>
      </c>
      <c r="C2277" t="s">
        <v>2334</v>
      </c>
      <c r="D2277" t="s">
        <v>878</v>
      </c>
      <c r="E2277" s="107">
        <v>40009</v>
      </c>
      <c r="F2277" s="9">
        <v>21</v>
      </c>
      <c r="G2277" s="9">
        <v>30.114069000000001</v>
      </c>
      <c r="H2277" s="9">
        <v>90.909091000000004</v>
      </c>
      <c r="I2277" s="9">
        <v>53.643208000000001</v>
      </c>
      <c r="J2277" s="9">
        <v>1</v>
      </c>
      <c r="K2277" s="9">
        <v>21</v>
      </c>
      <c r="L2277" s="9">
        <v>21</v>
      </c>
      <c r="M2277" s="9">
        <v>30.114069000000001</v>
      </c>
      <c r="N2277" s="9">
        <v>30.114069000000001</v>
      </c>
      <c r="O2277" s="9">
        <v>90.909091000000004</v>
      </c>
      <c r="P2277" s="9">
        <v>90.909091000000004</v>
      </c>
      <c r="Q2277" s="9">
        <v>53.643208000000001</v>
      </c>
      <c r="R2277" s="9">
        <v>53.643208000000001</v>
      </c>
      <c r="S2277" s="9" t="s">
        <v>1510</v>
      </c>
      <c r="T2277" s="9">
        <v>1533.141662</v>
      </c>
      <c r="U2277" s="9">
        <v>89447.536527000004</v>
      </c>
      <c r="V2277" t="s">
        <v>935</v>
      </c>
    </row>
    <row r="2278" spans="1:22" x14ac:dyDescent="0.25">
      <c r="A2278" s="70" t="e">
        <f>VLOOKUP(B2278,'Lake Assessments'!$D$2:$E$52,2,0)</f>
        <v>#N/A</v>
      </c>
      <c r="B2278">
        <v>11040000</v>
      </c>
      <c r="C2278" t="s">
        <v>2335</v>
      </c>
      <c r="D2278" t="s">
        <v>878</v>
      </c>
      <c r="E2278" s="107">
        <v>39659</v>
      </c>
      <c r="F2278" s="9">
        <v>25</v>
      </c>
      <c r="G2278" s="9">
        <v>30.6</v>
      </c>
      <c r="H2278" s="9">
        <v>127.272727</v>
      </c>
      <c r="I2278" s="9">
        <v>56.122449000000003</v>
      </c>
      <c r="J2278" s="9">
        <v>3</v>
      </c>
      <c r="K2278" s="9">
        <v>19</v>
      </c>
      <c r="L2278" s="9">
        <v>25</v>
      </c>
      <c r="M2278" s="9">
        <v>24.776899</v>
      </c>
      <c r="N2278" s="9">
        <v>30.6</v>
      </c>
      <c r="O2278" s="9">
        <v>72.727272999999997</v>
      </c>
      <c r="P2278" s="9">
        <v>127.272727</v>
      </c>
      <c r="Q2278" s="9">
        <v>22.657917000000001</v>
      </c>
      <c r="R2278" s="9">
        <v>56.122449000000003</v>
      </c>
      <c r="S2278" s="9" t="s">
        <v>1510</v>
      </c>
      <c r="T2278" s="9">
        <v>4030.4732399999998</v>
      </c>
      <c r="U2278" s="9">
        <v>574547.59821600001</v>
      </c>
      <c r="V2278" t="s">
        <v>935</v>
      </c>
    </row>
    <row r="2279" spans="1:22" x14ac:dyDescent="0.25">
      <c r="A2279" s="70" t="e">
        <f>VLOOKUP(B2279,'Lake Assessments'!$D$2:$E$52,2,0)</f>
        <v>#N/A</v>
      </c>
      <c r="B2279">
        <v>11039500</v>
      </c>
      <c r="C2279" t="s">
        <v>615</v>
      </c>
      <c r="D2279" t="s">
        <v>878</v>
      </c>
      <c r="E2279" s="107">
        <v>38525</v>
      </c>
      <c r="F2279" s="9">
        <v>18</v>
      </c>
      <c r="G2279" s="9">
        <v>29.934187000000001</v>
      </c>
      <c r="H2279" s="9">
        <v>63.636364</v>
      </c>
      <c r="I2279" s="9">
        <v>52.725444000000003</v>
      </c>
      <c r="J2279" s="9">
        <v>1</v>
      </c>
      <c r="K2279" s="9">
        <v>18</v>
      </c>
      <c r="L2279" s="9">
        <v>18</v>
      </c>
      <c r="M2279" s="9">
        <v>29.934187000000001</v>
      </c>
      <c r="N2279" s="9">
        <v>29.934187000000001</v>
      </c>
      <c r="O2279" s="9">
        <v>63.636364</v>
      </c>
      <c r="P2279" s="9">
        <v>63.636364</v>
      </c>
      <c r="Q2279" s="9">
        <v>52.725444000000003</v>
      </c>
      <c r="R2279" s="9">
        <v>52.725444000000003</v>
      </c>
      <c r="S2279" s="9" t="s">
        <v>1510</v>
      </c>
      <c r="T2279" s="9">
        <v>3382.8059680000001</v>
      </c>
      <c r="U2279" s="9">
        <v>236737.10400699999</v>
      </c>
      <c r="V2279" t="s">
        <v>935</v>
      </c>
    </row>
    <row r="2280" spans="1:22" x14ac:dyDescent="0.25">
      <c r="A2280" s="70" t="e">
        <f>VLOOKUP(B2280,'Lake Assessments'!$D$2:$E$52,2,0)</f>
        <v>#N/A</v>
      </c>
      <c r="B2280">
        <v>11031100</v>
      </c>
      <c r="C2280" t="s">
        <v>2336</v>
      </c>
      <c r="D2280" t="s">
        <v>878</v>
      </c>
      <c r="E2280" s="107">
        <v>40000</v>
      </c>
      <c r="F2280" s="9">
        <v>22</v>
      </c>
      <c r="G2280" s="9">
        <v>26.223687999999999</v>
      </c>
      <c r="H2280" s="9">
        <v>100</v>
      </c>
      <c r="I2280" s="9">
        <v>33.794327000000003</v>
      </c>
      <c r="J2280" s="9">
        <v>2</v>
      </c>
      <c r="K2280" s="9">
        <v>22</v>
      </c>
      <c r="L2280" s="9">
        <v>30</v>
      </c>
      <c r="M2280" s="9">
        <v>26.223687999999999</v>
      </c>
      <c r="N2280" s="9">
        <v>33.228501999999999</v>
      </c>
      <c r="O2280" s="9">
        <v>100</v>
      </c>
      <c r="P2280" s="9">
        <v>172.727273</v>
      </c>
      <c r="Q2280" s="9">
        <v>33.794327000000003</v>
      </c>
      <c r="R2280" s="9">
        <v>64.497534000000002</v>
      </c>
      <c r="S2280" s="9" t="s">
        <v>1510</v>
      </c>
      <c r="T2280" s="9">
        <v>12161.223442</v>
      </c>
      <c r="U2280" s="9">
        <v>3011079.349709</v>
      </c>
      <c r="V2280" t="s">
        <v>935</v>
      </c>
    </row>
    <row r="2281" spans="1:22" x14ac:dyDescent="0.25">
      <c r="A2281" s="70" t="e">
        <f>VLOOKUP(B2281,'Lake Assessments'!$D$2:$E$52,2,0)</f>
        <v>#N/A</v>
      </c>
      <c r="B2281">
        <v>11071400</v>
      </c>
      <c r="C2281" t="s">
        <v>879</v>
      </c>
      <c r="D2281" t="s">
        <v>878</v>
      </c>
      <c r="E2281" s="107">
        <v>39988</v>
      </c>
      <c r="F2281" s="9">
        <v>6</v>
      </c>
      <c r="G2281" s="9">
        <v>16.73818</v>
      </c>
      <c r="H2281" s="9">
        <v>-14.285714</v>
      </c>
      <c r="I2281" s="9">
        <v>0.83240899999999995</v>
      </c>
      <c r="J2281" s="9">
        <v>1</v>
      </c>
      <c r="K2281" s="9">
        <v>6</v>
      </c>
      <c r="L2281" s="9">
        <v>6</v>
      </c>
      <c r="M2281" s="9">
        <v>16.73818</v>
      </c>
      <c r="N2281" s="9">
        <v>16.73818</v>
      </c>
      <c r="O2281" s="9">
        <v>-14.285714</v>
      </c>
      <c r="P2281" s="9">
        <v>-14.285714</v>
      </c>
      <c r="Q2281" s="9">
        <v>0.83240899999999995</v>
      </c>
      <c r="R2281" s="9">
        <v>0.83240899999999995</v>
      </c>
      <c r="S2281" s="9" t="s">
        <v>1510</v>
      </c>
      <c r="T2281" s="9">
        <v>792.11631799999998</v>
      </c>
      <c r="U2281" s="9">
        <v>27701.398201</v>
      </c>
      <c r="V2281" t="s">
        <v>932</v>
      </c>
    </row>
    <row r="2282" spans="1:22" x14ac:dyDescent="0.25">
      <c r="A2282" s="70" t="e">
        <f>VLOOKUP(B2282,'Lake Assessments'!$D$2:$E$52,2,0)</f>
        <v>#N/A</v>
      </c>
      <c r="B2282">
        <v>11037900</v>
      </c>
      <c r="C2282" t="s">
        <v>526</v>
      </c>
      <c r="D2282" t="s">
        <v>878</v>
      </c>
      <c r="E2282" s="107">
        <v>38525</v>
      </c>
      <c r="F2282" s="9">
        <v>18</v>
      </c>
      <c r="G2282" s="9">
        <v>26.162951</v>
      </c>
      <c r="H2282" s="9">
        <v>63.636364</v>
      </c>
      <c r="I2282" s="9">
        <v>33.484442999999999</v>
      </c>
      <c r="J2282" s="9">
        <v>1</v>
      </c>
      <c r="K2282" s="9">
        <v>18</v>
      </c>
      <c r="L2282" s="9">
        <v>18</v>
      </c>
      <c r="M2282" s="9">
        <v>26.162951</v>
      </c>
      <c r="N2282" s="9">
        <v>26.162951</v>
      </c>
      <c r="O2282" s="9">
        <v>63.636364</v>
      </c>
      <c r="P2282" s="9">
        <v>63.636364</v>
      </c>
      <c r="Q2282" s="9">
        <v>33.484442999999999</v>
      </c>
      <c r="R2282" s="9">
        <v>33.484442999999999</v>
      </c>
      <c r="S2282" s="9" t="s">
        <v>1510</v>
      </c>
      <c r="T2282" s="9">
        <v>1904.0150510000001</v>
      </c>
      <c r="U2282" s="9">
        <v>141854.33255399999</v>
      </c>
      <c r="V2282" t="s">
        <v>935</v>
      </c>
    </row>
    <row r="2283" spans="1:22" x14ac:dyDescent="0.25">
      <c r="A2283" s="70" t="e">
        <f>VLOOKUP(B2283,'Lake Assessments'!$D$2:$E$52,2,0)</f>
        <v>#N/A</v>
      </c>
      <c r="B2283">
        <v>11035800</v>
      </c>
      <c r="C2283" t="s">
        <v>1112</v>
      </c>
      <c r="D2283" t="s">
        <v>878</v>
      </c>
      <c r="E2283" s="107">
        <v>40749</v>
      </c>
      <c r="F2283" s="9">
        <v>22</v>
      </c>
      <c r="G2283" s="9">
        <v>29.848099999999999</v>
      </c>
      <c r="H2283" s="9">
        <v>100</v>
      </c>
      <c r="I2283" s="9">
        <v>47.762872999999999</v>
      </c>
      <c r="J2283" s="9">
        <v>3</v>
      </c>
      <c r="K2283" s="9">
        <v>16</v>
      </c>
      <c r="L2283" s="9">
        <v>22</v>
      </c>
      <c r="M2283" s="9">
        <v>25.691545999999999</v>
      </c>
      <c r="N2283" s="9">
        <v>29.848099999999999</v>
      </c>
      <c r="O2283" s="9">
        <v>45.454545000000003</v>
      </c>
      <c r="P2283" s="9">
        <v>100</v>
      </c>
      <c r="Q2283" s="9">
        <v>27.185873000000001</v>
      </c>
      <c r="R2283" s="9">
        <v>47.762872999999999</v>
      </c>
      <c r="S2283" s="9" t="s">
        <v>1510</v>
      </c>
      <c r="T2283" s="9">
        <v>6172.3271260000001</v>
      </c>
      <c r="U2283" s="9">
        <v>1053480.38907</v>
      </c>
      <c r="V2283" t="s">
        <v>935</v>
      </c>
    </row>
    <row r="2284" spans="1:22" x14ac:dyDescent="0.25">
      <c r="A2284" s="70" t="e">
        <f>VLOOKUP(B2284,'Lake Assessments'!$D$2:$E$52,2,0)</f>
        <v>#N/A</v>
      </c>
      <c r="B2284">
        <v>11036700</v>
      </c>
      <c r="C2284" t="s">
        <v>2337</v>
      </c>
      <c r="D2284" t="s">
        <v>878</v>
      </c>
      <c r="E2284" s="107">
        <v>39631</v>
      </c>
      <c r="F2284" s="9">
        <v>21</v>
      </c>
      <c r="G2284" s="9">
        <v>24.222186000000001</v>
      </c>
      <c r="H2284" s="9">
        <v>90.909091000000004</v>
      </c>
      <c r="I2284" s="9">
        <v>23.582581000000001</v>
      </c>
      <c r="J2284" s="9">
        <v>2</v>
      </c>
      <c r="K2284" s="9">
        <v>21</v>
      </c>
      <c r="L2284" s="9">
        <v>21</v>
      </c>
      <c r="M2284" s="9">
        <v>24.222186000000001</v>
      </c>
      <c r="N2284" s="9">
        <v>27.931889999999999</v>
      </c>
      <c r="O2284" s="9">
        <v>90.909091000000004</v>
      </c>
      <c r="P2284" s="9">
        <v>90.909091000000004</v>
      </c>
      <c r="Q2284" s="9">
        <v>23.582581000000001</v>
      </c>
      <c r="R2284" s="9">
        <v>38.276682999999998</v>
      </c>
      <c r="S2284" s="9" t="s">
        <v>1510</v>
      </c>
      <c r="T2284" s="9">
        <v>9022.9726499999997</v>
      </c>
      <c r="U2284" s="9">
        <v>1780463.596261</v>
      </c>
      <c r="V2284" t="s">
        <v>935</v>
      </c>
    </row>
    <row r="2285" spans="1:22" x14ac:dyDescent="0.25">
      <c r="A2285" s="70" t="e">
        <f>VLOOKUP(B2285,'Lake Assessments'!$D$2:$E$52,2,0)</f>
        <v>#N/A</v>
      </c>
      <c r="B2285">
        <v>11049300</v>
      </c>
      <c r="C2285" t="s">
        <v>2338</v>
      </c>
      <c r="D2285" t="s">
        <v>878</v>
      </c>
      <c r="E2285" s="107">
        <v>39638</v>
      </c>
      <c r="F2285" s="9">
        <v>22</v>
      </c>
      <c r="G2285" s="9">
        <v>27.289691999999999</v>
      </c>
      <c r="H2285" s="9">
        <v>100</v>
      </c>
      <c r="I2285" s="9">
        <v>39.233120999999997</v>
      </c>
      <c r="J2285" s="9">
        <v>2</v>
      </c>
      <c r="K2285" s="9">
        <v>17</v>
      </c>
      <c r="L2285" s="9">
        <v>22</v>
      </c>
      <c r="M2285" s="9">
        <v>25.466241</v>
      </c>
      <c r="N2285" s="9">
        <v>27.289691999999999</v>
      </c>
      <c r="O2285" s="9">
        <v>54.545454999999997</v>
      </c>
      <c r="P2285" s="9">
        <v>100</v>
      </c>
      <c r="Q2285" s="9">
        <v>26.070498000000001</v>
      </c>
      <c r="R2285" s="9">
        <v>39.233120999999997</v>
      </c>
      <c r="S2285" s="9" t="s">
        <v>1510</v>
      </c>
      <c r="T2285" s="9">
        <v>3696.2078080000001</v>
      </c>
      <c r="U2285" s="9">
        <v>789035.53950399999</v>
      </c>
      <c r="V2285" t="s">
        <v>935</v>
      </c>
    </row>
    <row r="2286" spans="1:22" x14ac:dyDescent="0.25">
      <c r="A2286" s="70" t="e">
        <f>VLOOKUP(B2286,'Lake Assessments'!$D$2:$E$52,2,0)</f>
        <v>#N/A</v>
      </c>
      <c r="B2286">
        <v>11035000</v>
      </c>
      <c r="C2286" t="s">
        <v>2339</v>
      </c>
      <c r="D2286" t="s">
        <v>878</v>
      </c>
      <c r="E2286" s="107">
        <v>39636</v>
      </c>
      <c r="F2286" s="9">
        <v>20</v>
      </c>
      <c r="G2286" s="9">
        <v>25.938389000000001</v>
      </c>
      <c r="H2286" s="9">
        <v>81.818181999999993</v>
      </c>
      <c r="I2286" s="9">
        <v>32.338717000000003</v>
      </c>
      <c r="J2286" s="9">
        <v>2</v>
      </c>
      <c r="K2286" s="9">
        <v>20</v>
      </c>
      <c r="L2286" s="9">
        <v>21</v>
      </c>
      <c r="M2286" s="9">
        <v>25.938389000000001</v>
      </c>
      <c r="N2286" s="9">
        <v>27.495453999999999</v>
      </c>
      <c r="O2286" s="9">
        <v>81.818181999999993</v>
      </c>
      <c r="P2286" s="9">
        <v>90.909091000000004</v>
      </c>
      <c r="Q2286" s="9">
        <v>32.338717000000003</v>
      </c>
      <c r="R2286" s="9">
        <v>36.116109999999999</v>
      </c>
      <c r="S2286" s="9" t="s">
        <v>1510</v>
      </c>
      <c r="T2286" s="9">
        <v>3687.3076930000002</v>
      </c>
      <c r="U2286" s="9">
        <v>737219.69527699996</v>
      </c>
      <c r="V2286" t="s">
        <v>935</v>
      </c>
    </row>
    <row r="2287" spans="1:22" x14ac:dyDescent="0.25">
      <c r="A2287" s="70" t="e">
        <f>VLOOKUP(B2287,'Lake Assessments'!$D$2:$E$52,2,0)</f>
        <v>#N/A</v>
      </c>
      <c r="B2287">
        <v>11036800</v>
      </c>
      <c r="C2287" t="s">
        <v>385</v>
      </c>
      <c r="D2287" t="s">
        <v>878</v>
      </c>
      <c r="E2287" s="107">
        <v>39636</v>
      </c>
      <c r="F2287" s="9">
        <v>17</v>
      </c>
      <c r="G2287" s="9">
        <v>27.406525999999999</v>
      </c>
      <c r="H2287" s="9">
        <v>183.33333300000001</v>
      </c>
      <c r="I2287" s="9">
        <v>95.760897</v>
      </c>
      <c r="J2287" s="9">
        <v>1</v>
      </c>
      <c r="K2287" s="9">
        <v>17</v>
      </c>
      <c r="L2287" s="9">
        <v>17</v>
      </c>
      <c r="M2287" s="9">
        <v>27.406525999999999</v>
      </c>
      <c r="N2287" s="9">
        <v>27.406525999999999</v>
      </c>
      <c r="O2287" s="9">
        <v>183.33333300000001</v>
      </c>
      <c r="P2287" s="9">
        <v>183.33333300000001</v>
      </c>
      <c r="Q2287" s="9">
        <v>95.760897</v>
      </c>
      <c r="R2287" s="9">
        <v>95.760897</v>
      </c>
      <c r="S2287" s="9" t="s">
        <v>1510</v>
      </c>
      <c r="T2287" s="9">
        <v>1413.541007</v>
      </c>
      <c r="U2287" s="9">
        <v>96642.192238999996</v>
      </c>
      <c r="V2287" t="s">
        <v>935</v>
      </c>
    </row>
    <row r="2288" spans="1:22" x14ac:dyDescent="0.25">
      <c r="A2288" s="70" t="e">
        <f>VLOOKUP(B2288,'Lake Assessments'!$D$2:$E$52,2,0)</f>
        <v>#N/A</v>
      </c>
      <c r="B2288">
        <v>11038700</v>
      </c>
      <c r="C2288" t="s">
        <v>2340</v>
      </c>
      <c r="D2288" t="s">
        <v>878</v>
      </c>
      <c r="E2288" s="107">
        <v>39646</v>
      </c>
      <c r="F2288" s="9">
        <v>26</v>
      </c>
      <c r="G2288" s="9">
        <v>31.574698000000001</v>
      </c>
      <c r="H2288" s="9">
        <v>136.36363600000001</v>
      </c>
      <c r="I2288" s="9">
        <v>61.095396999999998</v>
      </c>
      <c r="J2288" s="9">
        <v>2</v>
      </c>
      <c r="K2288" s="9">
        <v>23</v>
      </c>
      <c r="L2288" s="9">
        <v>26</v>
      </c>
      <c r="M2288" s="9">
        <v>28.983504</v>
      </c>
      <c r="N2288" s="9">
        <v>31.574698000000001</v>
      </c>
      <c r="O2288" s="9">
        <v>109.090909</v>
      </c>
      <c r="P2288" s="9">
        <v>136.36363600000001</v>
      </c>
      <c r="Q2288" s="9">
        <v>43.482691000000003</v>
      </c>
      <c r="R2288" s="9">
        <v>61.095396999999998</v>
      </c>
      <c r="S2288" s="9" t="s">
        <v>1510</v>
      </c>
      <c r="T2288" s="9">
        <v>5154.0118460000003</v>
      </c>
      <c r="U2288" s="9">
        <v>914757.02701800002</v>
      </c>
      <c r="V2288" t="s">
        <v>935</v>
      </c>
    </row>
    <row r="2289" spans="1:22" x14ac:dyDescent="0.25">
      <c r="A2289" s="70" t="e">
        <f>VLOOKUP(B2289,'Lake Assessments'!$D$2:$E$52,2,0)</f>
        <v>#N/A</v>
      </c>
      <c r="B2289">
        <v>11026700</v>
      </c>
      <c r="C2289" t="s">
        <v>2341</v>
      </c>
      <c r="D2289" t="s">
        <v>878</v>
      </c>
      <c r="E2289" s="107">
        <v>40037</v>
      </c>
      <c r="F2289" s="9">
        <v>24</v>
      </c>
      <c r="G2289" s="9">
        <v>29.189753</v>
      </c>
      <c r="H2289" s="9">
        <v>300</v>
      </c>
      <c r="I2289" s="9">
        <v>108.498234</v>
      </c>
      <c r="J2289" s="9">
        <v>1</v>
      </c>
      <c r="K2289" s="9">
        <v>24</v>
      </c>
      <c r="L2289" s="9">
        <v>24</v>
      </c>
      <c r="M2289" s="9">
        <v>29.189753</v>
      </c>
      <c r="N2289" s="9">
        <v>29.189753</v>
      </c>
      <c r="O2289" s="9">
        <v>300</v>
      </c>
      <c r="P2289" s="9">
        <v>300</v>
      </c>
      <c r="Q2289" s="9">
        <v>108.498234</v>
      </c>
      <c r="R2289" s="9">
        <v>108.498234</v>
      </c>
      <c r="S2289" s="9" t="s">
        <v>1510</v>
      </c>
      <c r="T2289" s="9">
        <v>1888.657066</v>
      </c>
      <c r="U2289" s="9">
        <v>140116.00851399999</v>
      </c>
      <c r="V2289" t="s">
        <v>935</v>
      </c>
    </row>
    <row r="2290" spans="1:22" x14ac:dyDescent="0.25">
      <c r="A2290" s="70" t="e">
        <f>VLOOKUP(B2290,'Lake Assessments'!$D$2:$E$52,2,0)</f>
        <v>#N/A</v>
      </c>
      <c r="B2290">
        <v>11026300</v>
      </c>
      <c r="C2290" t="s">
        <v>2342</v>
      </c>
      <c r="D2290" t="s">
        <v>878</v>
      </c>
      <c r="E2290" s="107">
        <v>40037</v>
      </c>
      <c r="F2290" s="9">
        <v>26</v>
      </c>
      <c r="G2290" s="9">
        <v>31.966930000000001</v>
      </c>
      <c r="H2290" s="9">
        <v>136.36363600000001</v>
      </c>
      <c r="I2290" s="9">
        <v>63.096581999999998</v>
      </c>
      <c r="J2290" s="9">
        <v>2</v>
      </c>
      <c r="K2290" s="9">
        <v>17</v>
      </c>
      <c r="L2290" s="9">
        <v>26</v>
      </c>
      <c r="M2290" s="9">
        <v>24.981169000000001</v>
      </c>
      <c r="N2290" s="9">
        <v>31.966930000000001</v>
      </c>
      <c r="O2290" s="9">
        <v>54.545454999999997</v>
      </c>
      <c r="P2290" s="9">
        <v>136.36363600000001</v>
      </c>
      <c r="Q2290" s="9">
        <v>23.669155</v>
      </c>
      <c r="R2290" s="9">
        <v>63.096581999999998</v>
      </c>
      <c r="S2290" s="9" t="s">
        <v>1510</v>
      </c>
      <c r="T2290" s="9">
        <v>7345.1499860000004</v>
      </c>
      <c r="U2290" s="9">
        <v>1153526.6073749999</v>
      </c>
      <c r="V2290" t="s">
        <v>935</v>
      </c>
    </row>
    <row r="2291" spans="1:22" x14ac:dyDescent="0.25">
      <c r="A2291" s="70" t="e">
        <f>VLOOKUP(B2291,'Lake Assessments'!$D$2:$E$52,2,0)</f>
        <v>#N/A</v>
      </c>
      <c r="B2291">
        <v>11036100</v>
      </c>
      <c r="C2291" t="s">
        <v>1084</v>
      </c>
      <c r="D2291" t="s">
        <v>878</v>
      </c>
      <c r="E2291" s="107">
        <v>39631</v>
      </c>
      <c r="F2291" s="9">
        <v>15</v>
      </c>
      <c r="G2291" s="9">
        <v>23.496099000000001</v>
      </c>
      <c r="H2291" s="9">
        <v>36.363636</v>
      </c>
      <c r="I2291" s="9">
        <v>19.878056000000001</v>
      </c>
      <c r="J2291" s="9">
        <v>2</v>
      </c>
      <c r="K2291" s="9">
        <v>15</v>
      </c>
      <c r="L2291" s="9">
        <v>17</v>
      </c>
      <c r="M2291" s="9">
        <v>23.496099000000001</v>
      </c>
      <c r="N2291" s="9">
        <v>23.768491000000001</v>
      </c>
      <c r="O2291" s="9">
        <v>36.363636</v>
      </c>
      <c r="P2291" s="9">
        <v>54.545454999999997</v>
      </c>
      <c r="Q2291" s="9">
        <v>17.665797999999999</v>
      </c>
      <c r="R2291" s="9">
        <v>19.878056000000001</v>
      </c>
      <c r="S2291" s="9" t="s">
        <v>1510</v>
      </c>
      <c r="T2291" s="9">
        <v>3963.2353389999998</v>
      </c>
      <c r="U2291" s="9">
        <v>891551.51352599997</v>
      </c>
      <c r="V2291" t="s">
        <v>935</v>
      </c>
    </row>
    <row r="2292" spans="1:22" x14ac:dyDescent="0.25">
      <c r="A2292" s="70" t="e">
        <f>VLOOKUP(B2292,'Lake Assessments'!$D$2:$E$52,2,0)</f>
        <v>#N/A</v>
      </c>
      <c r="B2292">
        <v>11035400</v>
      </c>
      <c r="C2292" t="s">
        <v>1430</v>
      </c>
      <c r="D2292" t="s">
        <v>878</v>
      </c>
      <c r="E2292" s="107">
        <v>39686</v>
      </c>
      <c r="F2292" s="9">
        <v>12</v>
      </c>
      <c r="G2292" s="9">
        <v>23.094010999999998</v>
      </c>
      <c r="H2292" s="9">
        <v>100</v>
      </c>
      <c r="I2292" s="9">
        <v>64.957220000000007</v>
      </c>
      <c r="J2292" s="9">
        <v>1</v>
      </c>
      <c r="K2292" s="9">
        <v>12</v>
      </c>
      <c r="L2292" s="9">
        <v>12</v>
      </c>
      <c r="M2292" s="9">
        <v>23.094010999999998</v>
      </c>
      <c r="N2292" s="9">
        <v>23.094010999999998</v>
      </c>
      <c r="O2292" s="9">
        <v>100</v>
      </c>
      <c r="P2292" s="9">
        <v>100</v>
      </c>
      <c r="Q2292" s="9">
        <v>64.957220000000007</v>
      </c>
      <c r="R2292" s="9">
        <v>64.957220000000007</v>
      </c>
      <c r="S2292" s="9" t="s">
        <v>1510</v>
      </c>
      <c r="T2292" s="9">
        <v>2506.651206</v>
      </c>
      <c r="U2292" s="9">
        <v>172207.651594</v>
      </c>
      <c r="V2292" t="s">
        <v>935</v>
      </c>
    </row>
    <row r="2293" spans="1:22" x14ac:dyDescent="0.25">
      <c r="A2293" s="70" t="e">
        <f>VLOOKUP(B2293,'Lake Assessments'!$D$2:$E$52,2,0)</f>
        <v>#N/A</v>
      </c>
      <c r="B2293">
        <v>11027800</v>
      </c>
      <c r="C2293" t="s">
        <v>2343</v>
      </c>
      <c r="D2293" t="s">
        <v>878</v>
      </c>
      <c r="E2293" s="107">
        <v>40385</v>
      </c>
      <c r="F2293" s="9">
        <v>24</v>
      </c>
      <c r="G2293" s="9">
        <v>29.189753</v>
      </c>
      <c r="H2293" s="9">
        <v>300</v>
      </c>
      <c r="I2293" s="9">
        <v>108.498234</v>
      </c>
      <c r="J2293" s="9">
        <v>1</v>
      </c>
      <c r="K2293" s="9">
        <v>24</v>
      </c>
      <c r="L2293" s="9">
        <v>24</v>
      </c>
      <c r="M2293" s="9">
        <v>29.189753</v>
      </c>
      <c r="N2293" s="9">
        <v>29.189753</v>
      </c>
      <c r="O2293" s="9">
        <v>300</v>
      </c>
      <c r="P2293" s="9">
        <v>300</v>
      </c>
      <c r="Q2293" s="9">
        <v>108.498234</v>
      </c>
      <c r="R2293" s="9">
        <v>108.498234</v>
      </c>
      <c r="S2293" s="9" t="s">
        <v>1510</v>
      </c>
      <c r="T2293" s="9">
        <v>868.77233000000001</v>
      </c>
      <c r="U2293" s="9">
        <v>51829.454617000003</v>
      </c>
      <c r="V2293" t="s">
        <v>935</v>
      </c>
    </row>
    <row r="2294" spans="1:22" x14ac:dyDescent="0.25">
      <c r="A2294" s="70" t="e">
        <f>VLOOKUP(B2294,'Lake Assessments'!$D$2:$E$52,2,0)</f>
        <v>#N/A</v>
      </c>
      <c r="B2294">
        <v>11029700</v>
      </c>
      <c r="C2294" t="s">
        <v>2344</v>
      </c>
      <c r="D2294" t="s">
        <v>878</v>
      </c>
      <c r="E2294" s="107">
        <v>38525</v>
      </c>
      <c r="F2294" s="9">
        <v>10</v>
      </c>
      <c r="G2294" s="9">
        <v>18.024982999999999</v>
      </c>
      <c r="H2294" s="9">
        <v>-9.0909089999999999</v>
      </c>
      <c r="I2294" s="9">
        <v>-8.0358029999999996</v>
      </c>
      <c r="J2294" s="9">
        <v>1</v>
      </c>
      <c r="K2294" s="9">
        <v>10</v>
      </c>
      <c r="L2294" s="9">
        <v>10</v>
      </c>
      <c r="M2294" s="9">
        <v>18.024982999999999</v>
      </c>
      <c r="N2294" s="9">
        <v>18.024982999999999</v>
      </c>
      <c r="O2294" s="9">
        <v>-9.0909089999999999</v>
      </c>
      <c r="P2294" s="9">
        <v>-9.0909089999999999</v>
      </c>
      <c r="Q2294" s="9">
        <v>-8.0358029999999996</v>
      </c>
      <c r="R2294" s="9">
        <v>-8.0358029999999996</v>
      </c>
      <c r="S2294" s="9" t="s">
        <v>1510</v>
      </c>
      <c r="T2294" s="9">
        <v>2898.8017490000002</v>
      </c>
      <c r="U2294" s="9">
        <v>185417.532442</v>
      </c>
      <c r="V2294" t="s">
        <v>932</v>
      </c>
    </row>
    <row r="2295" spans="1:22" x14ac:dyDescent="0.25">
      <c r="A2295" s="70" t="e">
        <f>VLOOKUP(B2295,'Lake Assessments'!$D$2:$E$52,2,0)</f>
        <v>#N/A</v>
      </c>
      <c r="B2295">
        <v>11030900</v>
      </c>
      <c r="C2295" t="s">
        <v>120</v>
      </c>
      <c r="D2295" t="s">
        <v>878</v>
      </c>
      <c r="E2295" s="107">
        <v>40022</v>
      </c>
      <c r="F2295" s="9">
        <v>9</v>
      </c>
      <c r="G2295" s="9">
        <v>17.666667</v>
      </c>
      <c r="H2295" s="9">
        <v>50</v>
      </c>
      <c r="I2295" s="9">
        <v>26.190476</v>
      </c>
      <c r="J2295" s="9">
        <v>1</v>
      </c>
      <c r="K2295" s="9">
        <v>9</v>
      </c>
      <c r="L2295" s="9">
        <v>9</v>
      </c>
      <c r="M2295" s="9">
        <v>17.666667</v>
      </c>
      <c r="N2295" s="9">
        <v>17.666667</v>
      </c>
      <c r="O2295" s="9">
        <v>50</v>
      </c>
      <c r="P2295" s="9">
        <v>50</v>
      </c>
      <c r="Q2295" s="9">
        <v>26.190476</v>
      </c>
      <c r="R2295" s="9">
        <v>26.190476</v>
      </c>
      <c r="S2295" s="9" t="s">
        <v>1510</v>
      </c>
      <c r="T2295" s="9">
        <v>1043.3602149999999</v>
      </c>
      <c r="U2295" s="9">
        <v>78973.846984999996</v>
      </c>
      <c r="V2295" t="s">
        <v>935</v>
      </c>
    </row>
    <row r="2296" spans="1:22" x14ac:dyDescent="0.25">
      <c r="A2296" s="70" t="e">
        <f>VLOOKUP(B2296,'Lake Assessments'!$D$2:$E$52,2,0)</f>
        <v>#N/A</v>
      </c>
      <c r="B2296">
        <v>11024500</v>
      </c>
      <c r="C2296" t="s">
        <v>2345</v>
      </c>
      <c r="D2296" t="s">
        <v>878</v>
      </c>
      <c r="E2296" s="107">
        <v>39995</v>
      </c>
      <c r="F2296" s="9">
        <v>27</v>
      </c>
      <c r="G2296" s="9">
        <v>35.410817000000002</v>
      </c>
      <c r="H2296" s="9">
        <v>350</v>
      </c>
      <c r="I2296" s="9">
        <v>152.934404</v>
      </c>
      <c r="J2296" s="9">
        <v>1</v>
      </c>
      <c r="K2296" s="9">
        <v>27</v>
      </c>
      <c r="L2296" s="9">
        <v>27</v>
      </c>
      <c r="M2296" s="9">
        <v>35.410817000000002</v>
      </c>
      <c r="N2296" s="9">
        <v>35.410817000000002</v>
      </c>
      <c r="O2296" s="9">
        <v>350</v>
      </c>
      <c r="P2296" s="9">
        <v>350</v>
      </c>
      <c r="Q2296" s="9">
        <v>152.934404</v>
      </c>
      <c r="R2296" s="9">
        <v>152.934404</v>
      </c>
      <c r="S2296" s="9" t="s">
        <v>1510</v>
      </c>
      <c r="T2296" s="9">
        <v>2081.1560679999998</v>
      </c>
      <c r="U2296" s="9">
        <v>209958.02700500001</v>
      </c>
      <c r="V2296" t="s">
        <v>935</v>
      </c>
    </row>
    <row r="2297" spans="1:22" x14ac:dyDescent="0.25">
      <c r="A2297" s="70" t="e">
        <f>VLOOKUP(B2297,'Lake Assessments'!$D$2:$E$52,2,0)</f>
        <v>#N/A</v>
      </c>
      <c r="B2297">
        <v>11033800</v>
      </c>
      <c r="C2297" t="s">
        <v>879</v>
      </c>
      <c r="D2297" t="s">
        <v>878</v>
      </c>
      <c r="E2297" s="107">
        <v>39993</v>
      </c>
      <c r="F2297" s="9">
        <v>9</v>
      </c>
      <c r="G2297" s="9">
        <v>15</v>
      </c>
      <c r="H2297" s="9">
        <v>50</v>
      </c>
      <c r="I2297" s="9">
        <v>7.1428570000000002</v>
      </c>
      <c r="J2297" s="9">
        <v>1</v>
      </c>
      <c r="K2297" s="9">
        <v>9</v>
      </c>
      <c r="L2297" s="9">
        <v>9</v>
      </c>
      <c r="M2297" s="9">
        <v>15</v>
      </c>
      <c r="N2297" s="9">
        <v>15</v>
      </c>
      <c r="O2297" s="9">
        <v>50</v>
      </c>
      <c r="P2297" s="9">
        <v>50</v>
      </c>
      <c r="Q2297" s="9">
        <v>7.1428570000000002</v>
      </c>
      <c r="R2297" s="9">
        <v>7.1428570000000002</v>
      </c>
      <c r="S2297" s="9" t="s">
        <v>1510</v>
      </c>
      <c r="T2297" s="9">
        <v>744.71267</v>
      </c>
      <c r="U2297" s="9">
        <v>40676.705843999996</v>
      </c>
      <c r="V2297" t="s">
        <v>935</v>
      </c>
    </row>
    <row r="2298" spans="1:22" x14ac:dyDescent="0.25">
      <c r="A2298" s="70" t="e">
        <f>VLOOKUP(B2298,'Lake Assessments'!$D$2:$E$52,2,0)</f>
        <v>#N/A</v>
      </c>
      <c r="B2298">
        <v>11035600</v>
      </c>
      <c r="C2298" t="s">
        <v>2346</v>
      </c>
      <c r="D2298" t="s">
        <v>878</v>
      </c>
      <c r="E2298" s="107">
        <v>40028</v>
      </c>
      <c r="F2298" s="9">
        <v>20</v>
      </c>
      <c r="G2298" s="9">
        <v>27.503636</v>
      </c>
      <c r="H2298" s="9">
        <v>81.818181999999993</v>
      </c>
      <c r="I2298" s="9">
        <v>40.324674000000002</v>
      </c>
      <c r="J2298" s="9">
        <v>1</v>
      </c>
      <c r="K2298" s="9">
        <v>20</v>
      </c>
      <c r="L2298" s="9">
        <v>20</v>
      </c>
      <c r="M2298" s="9">
        <v>27.503636</v>
      </c>
      <c r="N2298" s="9">
        <v>27.503636</v>
      </c>
      <c r="O2298" s="9">
        <v>81.818181999999993</v>
      </c>
      <c r="P2298" s="9">
        <v>81.818181999999993</v>
      </c>
      <c r="Q2298" s="9">
        <v>40.324674000000002</v>
      </c>
      <c r="R2298" s="9">
        <v>40.324674000000002</v>
      </c>
      <c r="S2298" s="9" t="s">
        <v>1510</v>
      </c>
      <c r="T2298" s="9">
        <v>4508.9807170000004</v>
      </c>
      <c r="U2298" s="9">
        <v>523623.674872</v>
      </c>
      <c r="V2298" t="s">
        <v>935</v>
      </c>
    </row>
    <row r="2299" spans="1:22" x14ac:dyDescent="0.25">
      <c r="A2299" s="70" t="e">
        <f>VLOOKUP(B2299,'Lake Assessments'!$D$2:$E$52,2,0)</f>
        <v>#N/A</v>
      </c>
      <c r="B2299">
        <v>11035500</v>
      </c>
      <c r="C2299" t="s">
        <v>397</v>
      </c>
      <c r="D2299" t="s">
        <v>878</v>
      </c>
      <c r="E2299" s="107">
        <v>38530</v>
      </c>
      <c r="F2299" s="9">
        <v>20</v>
      </c>
      <c r="G2299" s="9">
        <v>23.925927000000001</v>
      </c>
      <c r="H2299" s="9">
        <v>81.818181999999993</v>
      </c>
      <c r="I2299" s="9">
        <v>22.071058000000001</v>
      </c>
      <c r="J2299" s="9">
        <v>1</v>
      </c>
      <c r="K2299" s="9">
        <v>20</v>
      </c>
      <c r="L2299" s="9">
        <v>20</v>
      </c>
      <c r="M2299" s="9">
        <v>23.925927000000001</v>
      </c>
      <c r="N2299" s="9">
        <v>23.925927000000001</v>
      </c>
      <c r="O2299" s="9">
        <v>81.818181999999993</v>
      </c>
      <c r="P2299" s="9">
        <v>81.818181999999993</v>
      </c>
      <c r="Q2299" s="9">
        <v>22.071058000000001</v>
      </c>
      <c r="R2299" s="9">
        <v>22.071058000000001</v>
      </c>
      <c r="S2299" s="9" t="s">
        <v>1510</v>
      </c>
      <c r="T2299" s="9">
        <v>4615.4868889999998</v>
      </c>
      <c r="U2299" s="9">
        <v>755674.97480299999</v>
      </c>
      <c r="V2299" t="s">
        <v>935</v>
      </c>
    </row>
    <row r="2300" spans="1:22" x14ac:dyDescent="0.25">
      <c r="A2300" s="70" t="e">
        <f>VLOOKUP(B2300,'Lake Assessments'!$D$2:$E$52,2,0)</f>
        <v>#N/A</v>
      </c>
      <c r="B2300">
        <v>11035100</v>
      </c>
      <c r="C2300" t="s">
        <v>2347</v>
      </c>
      <c r="D2300" t="s">
        <v>878</v>
      </c>
      <c r="E2300" s="107">
        <v>39645</v>
      </c>
      <c r="F2300" s="9">
        <v>25</v>
      </c>
      <c r="G2300" s="9">
        <v>28.2</v>
      </c>
      <c r="H2300" s="9">
        <v>127.272727</v>
      </c>
      <c r="I2300" s="9">
        <v>43.877550999999997</v>
      </c>
      <c r="J2300" s="9">
        <v>2</v>
      </c>
      <c r="K2300" s="9">
        <v>24</v>
      </c>
      <c r="L2300" s="9">
        <v>25</v>
      </c>
      <c r="M2300" s="9">
        <v>28.2</v>
      </c>
      <c r="N2300" s="9">
        <v>28.985628999999999</v>
      </c>
      <c r="O2300" s="9">
        <v>118.18181800000001</v>
      </c>
      <c r="P2300" s="9">
        <v>127.272727</v>
      </c>
      <c r="Q2300" s="9">
        <v>43.493211000000002</v>
      </c>
      <c r="R2300" s="9">
        <v>43.877550999999997</v>
      </c>
      <c r="S2300" s="9" t="s">
        <v>1510</v>
      </c>
      <c r="T2300" s="9">
        <v>6154.4478810000001</v>
      </c>
      <c r="U2300" s="9">
        <v>1014359.119777</v>
      </c>
      <c r="V2300" t="s">
        <v>935</v>
      </c>
    </row>
    <row r="2301" spans="1:22" x14ac:dyDescent="0.25">
      <c r="A2301" s="70" t="e">
        <f>VLOOKUP(B2301,'Lake Assessments'!$D$2:$E$52,2,0)</f>
        <v>#N/A</v>
      </c>
      <c r="B2301">
        <v>11039600</v>
      </c>
      <c r="C2301" t="s">
        <v>1103</v>
      </c>
      <c r="D2301" t="s">
        <v>878</v>
      </c>
      <c r="E2301" s="107">
        <v>40010</v>
      </c>
      <c r="F2301" s="9">
        <v>22</v>
      </c>
      <c r="G2301" s="9">
        <v>27.716093000000001</v>
      </c>
      <c r="H2301" s="9">
        <v>100</v>
      </c>
      <c r="I2301" s="9">
        <v>41.408638000000003</v>
      </c>
      <c r="J2301" s="9">
        <v>1</v>
      </c>
      <c r="K2301" s="9">
        <v>22</v>
      </c>
      <c r="L2301" s="9">
        <v>22</v>
      </c>
      <c r="M2301" s="9">
        <v>27.716093000000001</v>
      </c>
      <c r="N2301" s="9">
        <v>27.716093000000001</v>
      </c>
      <c r="O2301" s="9">
        <v>100</v>
      </c>
      <c r="P2301" s="9">
        <v>100</v>
      </c>
      <c r="Q2301" s="9">
        <v>41.408638000000003</v>
      </c>
      <c r="R2301" s="9">
        <v>41.408638000000003</v>
      </c>
      <c r="S2301" s="9" t="s">
        <v>1510</v>
      </c>
      <c r="T2301" s="9">
        <v>2994.2454790000002</v>
      </c>
      <c r="U2301" s="9">
        <v>311477.370513</v>
      </c>
      <c r="V2301" t="s">
        <v>935</v>
      </c>
    </row>
    <row r="2302" spans="1:22" x14ac:dyDescent="0.25">
      <c r="A2302" s="70" t="e">
        <f>VLOOKUP(B2302,'Lake Assessments'!$D$2:$E$52,2,0)</f>
        <v>#N/A</v>
      </c>
      <c r="B2302">
        <v>11023000</v>
      </c>
      <c r="C2302" t="s">
        <v>2219</v>
      </c>
      <c r="D2302" t="s">
        <v>878</v>
      </c>
      <c r="E2302" s="107">
        <v>40022</v>
      </c>
      <c r="F2302" s="9">
        <v>15</v>
      </c>
      <c r="G2302" s="9">
        <v>27.110883000000001</v>
      </c>
      <c r="H2302" s="9">
        <v>36.363636</v>
      </c>
      <c r="I2302" s="9">
        <v>38.320833999999998</v>
      </c>
      <c r="J2302" s="9">
        <v>1</v>
      </c>
      <c r="K2302" s="9">
        <v>15</v>
      </c>
      <c r="L2302" s="9">
        <v>15</v>
      </c>
      <c r="M2302" s="9">
        <v>27.110883000000001</v>
      </c>
      <c r="N2302" s="9">
        <v>27.110883000000001</v>
      </c>
      <c r="O2302" s="9">
        <v>36.363636</v>
      </c>
      <c r="P2302" s="9">
        <v>36.363636</v>
      </c>
      <c r="Q2302" s="9">
        <v>38.320833999999998</v>
      </c>
      <c r="R2302" s="9">
        <v>38.320833999999998</v>
      </c>
      <c r="S2302" s="9" t="s">
        <v>1510</v>
      </c>
      <c r="T2302" s="9">
        <v>2840.4959789999998</v>
      </c>
      <c r="U2302" s="9">
        <v>310460.78847500001</v>
      </c>
      <c r="V2302" t="s">
        <v>935</v>
      </c>
    </row>
    <row r="2303" spans="1:22" x14ac:dyDescent="0.25">
      <c r="A2303" s="70" t="e">
        <f>VLOOKUP(B2303,'Lake Assessments'!$D$2:$E$52,2,0)</f>
        <v>#N/A</v>
      </c>
      <c r="B2303">
        <v>11047600</v>
      </c>
      <c r="C2303" t="s">
        <v>1849</v>
      </c>
      <c r="D2303" t="s">
        <v>878</v>
      </c>
      <c r="E2303" s="107">
        <v>40777</v>
      </c>
      <c r="F2303" s="9">
        <v>22</v>
      </c>
      <c r="G2303" s="9">
        <v>29.848099999999999</v>
      </c>
      <c r="H2303" s="9">
        <v>100</v>
      </c>
      <c r="I2303" s="9">
        <v>47.762872999999999</v>
      </c>
      <c r="J2303" s="9">
        <v>4</v>
      </c>
      <c r="K2303" s="9">
        <v>21</v>
      </c>
      <c r="L2303" s="9">
        <v>25</v>
      </c>
      <c r="M2303" s="9">
        <v>29.241197</v>
      </c>
      <c r="N2303" s="9">
        <v>31.485676999999999</v>
      </c>
      <c r="O2303" s="9">
        <v>90.909091000000004</v>
      </c>
      <c r="P2303" s="9">
        <v>127.272727</v>
      </c>
      <c r="Q2303" s="9">
        <v>44.758401999999997</v>
      </c>
      <c r="R2303" s="9">
        <v>60.641207000000001</v>
      </c>
      <c r="S2303" s="9" t="s">
        <v>1510</v>
      </c>
      <c r="T2303" s="9">
        <v>5021.3472860000002</v>
      </c>
      <c r="U2303" s="9">
        <v>1122073.3924990001</v>
      </c>
      <c r="V2303" t="s">
        <v>935</v>
      </c>
    </row>
    <row r="2304" spans="1:22" x14ac:dyDescent="0.25">
      <c r="A2304" s="70" t="e">
        <f>VLOOKUP(B2304,'Lake Assessments'!$D$2:$E$52,2,0)</f>
        <v>#N/A</v>
      </c>
      <c r="B2304">
        <v>11028200</v>
      </c>
      <c r="C2304" t="s">
        <v>2348</v>
      </c>
      <c r="D2304" t="s">
        <v>878</v>
      </c>
      <c r="E2304" s="107">
        <v>40038</v>
      </c>
      <c r="F2304" s="9">
        <v>20</v>
      </c>
      <c r="G2304" s="9">
        <v>26.161995000000001</v>
      </c>
      <c r="H2304" s="9">
        <v>81.818181999999993</v>
      </c>
      <c r="I2304" s="9">
        <v>33.479568</v>
      </c>
      <c r="J2304" s="9">
        <v>2</v>
      </c>
      <c r="K2304" s="9">
        <v>20</v>
      </c>
      <c r="L2304" s="9">
        <v>23</v>
      </c>
      <c r="M2304" s="9">
        <v>26.161995000000001</v>
      </c>
      <c r="N2304" s="9">
        <v>29.817561000000001</v>
      </c>
      <c r="O2304" s="9">
        <v>81.818181999999993</v>
      </c>
      <c r="P2304" s="9">
        <v>109.090909</v>
      </c>
      <c r="Q2304" s="9">
        <v>33.479568</v>
      </c>
      <c r="R2304" s="9">
        <v>47.611688999999998</v>
      </c>
      <c r="S2304" s="9" t="s">
        <v>1510</v>
      </c>
      <c r="T2304" s="9">
        <v>7236.5754630000001</v>
      </c>
      <c r="U2304" s="9">
        <v>1987204.1522530001</v>
      </c>
      <c r="V2304" t="s">
        <v>935</v>
      </c>
    </row>
    <row r="2305" spans="1:22" x14ac:dyDescent="0.25">
      <c r="A2305" s="70" t="e">
        <f>VLOOKUP(B2305,'Lake Assessments'!$D$2:$E$52,2,0)</f>
        <v>#N/A</v>
      </c>
      <c r="B2305">
        <v>11046500</v>
      </c>
      <c r="C2305" t="s">
        <v>2349</v>
      </c>
      <c r="D2305" t="s">
        <v>878</v>
      </c>
      <c r="E2305" s="107">
        <v>40357</v>
      </c>
      <c r="F2305" s="9">
        <v>27</v>
      </c>
      <c r="G2305" s="9">
        <v>30.599564000000001</v>
      </c>
      <c r="H2305" s="9">
        <v>145.454545</v>
      </c>
      <c r="I2305" s="9">
        <v>56.120226000000002</v>
      </c>
      <c r="J2305" s="9">
        <v>1</v>
      </c>
      <c r="K2305" s="9">
        <v>27</v>
      </c>
      <c r="L2305" s="9">
        <v>27</v>
      </c>
      <c r="M2305" s="9">
        <v>30.599564000000001</v>
      </c>
      <c r="N2305" s="9">
        <v>30.599564000000001</v>
      </c>
      <c r="O2305" s="9">
        <v>145.454545</v>
      </c>
      <c r="P2305" s="9">
        <v>145.454545</v>
      </c>
      <c r="Q2305" s="9">
        <v>56.120226000000002</v>
      </c>
      <c r="R2305" s="9">
        <v>56.120226000000002</v>
      </c>
      <c r="S2305" s="9" t="s">
        <v>1510</v>
      </c>
      <c r="T2305" s="9">
        <v>2835.6665680000001</v>
      </c>
      <c r="U2305" s="9">
        <v>236194.53104599999</v>
      </c>
      <c r="V2305" t="s">
        <v>935</v>
      </c>
    </row>
    <row r="2306" spans="1:22" x14ac:dyDescent="0.25">
      <c r="A2306" s="70" t="e">
        <f>VLOOKUP(B2306,'Lake Assessments'!$D$2:$E$52,2,0)</f>
        <v>#N/A</v>
      </c>
      <c r="B2306">
        <v>11049400</v>
      </c>
      <c r="C2306" t="s">
        <v>1430</v>
      </c>
      <c r="D2306" t="s">
        <v>878</v>
      </c>
      <c r="E2306" s="107">
        <v>36759</v>
      </c>
      <c r="F2306" s="9">
        <v>25</v>
      </c>
      <c r="G2306" s="9">
        <v>31.6</v>
      </c>
      <c r="H2306" s="9">
        <v>127.272727</v>
      </c>
      <c r="I2306" s="9">
        <v>56.435644000000003</v>
      </c>
      <c r="J2306" s="9">
        <v>1</v>
      </c>
      <c r="K2306" s="9">
        <v>25</v>
      </c>
      <c r="L2306" s="9">
        <v>25</v>
      </c>
      <c r="M2306" s="9">
        <v>31.6</v>
      </c>
      <c r="N2306" s="9">
        <v>31.6</v>
      </c>
      <c r="O2306" s="9">
        <v>127.272727</v>
      </c>
      <c r="P2306" s="9">
        <v>127.272727</v>
      </c>
      <c r="Q2306" s="9">
        <v>56.435644000000003</v>
      </c>
      <c r="R2306" s="9">
        <v>56.435644000000003</v>
      </c>
      <c r="S2306" s="9" t="s">
        <v>1510</v>
      </c>
      <c r="T2306" s="9">
        <v>5868.2646249999998</v>
      </c>
      <c r="U2306" s="9">
        <v>2286086.856586</v>
      </c>
      <c r="V2306" t="s">
        <v>935</v>
      </c>
    </row>
    <row r="2307" spans="1:22" x14ac:dyDescent="0.25">
      <c r="A2307" s="70" t="e">
        <f>VLOOKUP(B2307,'Lake Assessments'!$D$2:$E$52,2,0)</f>
        <v>#N/A</v>
      </c>
      <c r="B2307">
        <v>11060000</v>
      </c>
      <c r="C2307" t="s">
        <v>879</v>
      </c>
      <c r="D2307" t="s">
        <v>878</v>
      </c>
      <c r="E2307" s="107">
        <v>40361</v>
      </c>
      <c r="F2307" s="9">
        <v>14</v>
      </c>
      <c r="G2307" s="9">
        <v>27.527908</v>
      </c>
      <c r="H2307" s="9">
        <v>133.33333300000001</v>
      </c>
      <c r="I2307" s="9">
        <v>96.627914000000004</v>
      </c>
      <c r="J2307" s="9">
        <v>1</v>
      </c>
      <c r="K2307" s="9">
        <v>14</v>
      </c>
      <c r="L2307" s="9">
        <v>14</v>
      </c>
      <c r="M2307" s="9">
        <v>27.527908</v>
      </c>
      <c r="N2307" s="9">
        <v>27.527908</v>
      </c>
      <c r="O2307" s="9">
        <v>133.33333300000001</v>
      </c>
      <c r="P2307" s="9">
        <v>133.33333300000001</v>
      </c>
      <c r="Q2307" s="9">
        <v>96.627914000000004</v>
      </c>
      <c r="R2307" s="9">
        <v>96.627914000000004</v>
      </c>
      <c r="S2307" s="9" t="s">
        <v>1510</v>
      </c>
      <c r="T2307" s="9">
        <v>1442.8485559999999</v>
      </c>
      <c r="U2307" s="9">
        <v>84770.685985999997</v>
      </c>
      <c r="V2307" t="s">
        <v>935</v>
      </c>
    </row>
    <row r="2308" spans="1:22" x14ac:dyDescent="0.25">
      <c r="A2308" s="70" t="e">
        <f>VLOOKUP(B2308,'Lake Assessments'!$D$2:$E$52,2,0)</f>
        <v>#N/A</v>
      </c>
      <c r="B2308">
        <v>11047500</v>
      </c>
      <c r="C2308" t="s">
        <v>2350</v>
      </c>
      <c r="D2308" t="s">
        <v>878</v>
      </c>
      <c r="E2308" s="107">
        <v>36332</v>
      </c>
      <c r="F2308" s="9">
        <v>17</v>
      </c>
      <c r="G2308" s="9">
        <v>27.891597000000001</v>
      </c>
      <c r="H2308" s="9">
        <v>54.545454999999997</v>
      </c>
      <c r="I2308" s="9">
        <v>38.077212000000003</v>
      </c>
      <c r="J2308" s="9">
        <v>1</v>
      </c>
      <c r="K2308" s="9">
        <v>17</v>
      </c>
      <c r="L2308" s="9">
        <v>17</v>
      </c>
      <c r="M2308" s="9">
        <v>27.891597000000001</v>
      </c>
      <c r="N2308" s="9">
        <v>27.891597000000001</v>
      </c>
      <c r="O2308" s="9">
        <v>54.545454999999997</v>
      </c>
      <c r="P2308" s="9">
        <v>54.545454999999997</v>
      </c>
      <c r="Q2308" s="9">
        <v>38.077212000000003</v>
      </c>
      <c r="R2308" s="9">
        <v>38.077212000000003</v>
      </c>
      <c r="S2308" s="9" t="s">
        <v>1510</v>
      </c>
      <c r="T2308" s="9">
        <v>5242.6657779999996</v>
      </c>
      <c r="U2308" s="9">
        <v>273961.54410699999</v>
      </c>
      <c r="V2308" t="s">
        <v>935</v>
      </c>
    </row>
    <row r="2309" spans="1:22" x14ac:dyDescent="0.25">
      <c r="A2309" s="70" t="e">
        <f>VLOOKUP(B2309,'Lake Assessments'!$D$2:$E$52,2,0)</f>
        <v>#N/A</v>
      </c>
      <c r="B2309">
        <v>11046000</v>
      </c>
      <c r="C2309" t="s">
        <v>2351</v>
      </c>
      <c r="D2309" t="s">
        <v>878</v>
      </c>
      <c r="E2309" s="107">
        <v>39643</v>
      </c>
      <c r="F2309" s="9">
        <v>26</v>
      </c>
      <c r="G2309" s="9">
        <v>31.574698000000001</v>
      </c>
      <c r="H2309" s="9">
        <v>333.33333299999998</v>
      </c>
      <c r="I2309" s="9">
        <v>125.53355500000001</v>
      </c>
      <c r="J2309" s="9">
        <v>1</v>
      </c>
      <c r="K2309" s="9">
        <v>26</v>
      </c>
      <c r="L2309" s="9">
        <v>26</v>
      </c>
      <c r="M2309" s="9">
        <v>31.574698000000001</v>
      </c>
      <c r="N2309" s="9">
        <v>31.574698000000001</v>
      </c>
      <c r="O2309" s="9">
        <v>333.33333299999998</v>
      </c>
      <c r="P2309" s="9">
        <v>333.33333299999998</v>
      </c>
      <c r="Q2309" s="9">
        <v>125.53355500000001</v>
      </c>
      <c r="R2309" s="9">
        <v>125.53355500000001</v>
      </c>
      <c r="S2309" s="9" t="s">
        <v>1510</v>
      </c>
      <c r="T2309" s="9">
        <v>4161.2243559999997</v>
      </c>
      <c r="U2309" s="9">
        <v>646234.92350000003</v>
      </c>
      <c r="V2309" t="s">
        <v>935</v>
      </c>
    </row>
    <row r="2310" spans="1:22" x14ac:dyDescent="0.25">
      <c r="A2310" s="70" t="e">
        <f>VLOOKUP(B2310,'Lake Assessments'!$D$2:$E$52,2,0)</f>
        <v>#N/A</v>
      </c>
      <c r="B2310">
        <v>11045400</v>
      </c>
      <c r="C2310" t="s">
        <v>615</v>
      </c>
      <c r="D2310" t="s">
        <v>878</v>
      </c>
      <c r="E2310" s="107">
        <v>37124</v>
      </c>
      <c r="F2310" s="9">
        <v>12</v>
      </c>
      <c r="G2310" s="9">
        <v>22.516660000000002</v>
      </c>
      <c r="H2310" s="9">
        <v>9.0909089999999999</v>
      </c>
      <c r="I2310" s="9">
        <v>11.468616000000001</v>
      </c>
      <c r="J2310" s="9">
        <v>2</v>
      </c>
      <c r="K2310" s="9">
        <v>11</v>
      </c>
      <c r="L2310" s="9">
        <v>12</v>
      </c>
      <c r="M2310" s="9">
        <v>21.407305000000001</v>
      </c>
      <c r="N2310" s="9">
        <v>22.516660000000002</v>
      </c>
      <c r="O2310" s="9">
        <v>0</v>
      </c>
      <c r="P2310" s="9">
        <v>9.0909089999999999</v>
      </c>
      <c r="Q2310" s="9">
        <v>5.9767599999999996</v>
      </c>
      <c r="R2310" s="9">
        <v>11.468616000000001</v>
      </c>
      <c r="S2310" s="9" t="s">
        <v>1510</v>
      </c>
      <c r="T2310" s="9">
        <v>5475.7784510000001</v>
      </c>
      <c r="U2310" s="9">
        <v>576643.75619700004</v>
      </c>
      <c r="V2310" t="s">
        <v>935</v>
      </c>
    </row>
    <row r="2311" spans="1:22" x14ac:dyDescent="0.25">
      <c r="A2311" s="70" t="e">
        <f>VLOOKUP(B2311,'Lake Assessments'!$D$2:$E$52,2,0)</f>
        <v>#N/A</v>
      </c>
      <c r="B2311">
        <v>11046600</v>
      </c>
      <c r="C2311" t="s">
        <v>2352</v>
      </c>
      <c r="D2311" t="s">
        <v>878</v>
      </c>
      <c r="E2311" s="107">
        <v>39629</v>
      </c>
      <c r="F2311" s="9">
        <v>16</v>
      </c>
      <c r="G2311" s="9">
        <v>23.5</v>
      </c>
      <c r="H2311" s="9">
        <v>45.454545000000003</v>
      </c>
      <c r="I2311" s="9">
        <v>19.897959</v>
      </c>
      <c r="J2311" s="9">
        <v>1</v>
      </c>
      <c r="K2311" s="9">
        <v>16</v>
      </c>
      <c r="L2311" s="9">
        <v>16</v>
      </c>
      <c r="M2311" s="9">
        <v>23.5</v>
      </c>
      <c r="N2311" s="9">
        <v>23.5</v>
      </c>
      <c r="O2311" s="9">
        <v>45.454545000000003</v>
      </c>
      <c r="P2311" s="9">
        <v>45.454545000000003</v>
      </c>
      <c r="Q2311" s="9">
        <v>19.897959</v>
      </c>
      <c r="R2311" s="9">
        <v>19.897959</v>
      </c>
      <c r="S2311" s="9" t="s">
        <v>1510</v>
      </c>
      <c r="T2311" s="9">
        <v>2443.2881590000002</v>
      </c>
      <c r="U2311" s="9">
        <v>212068.52190200001</v>
      </c>
      <c r="V2311" t="s">
        <v>935</v>
      </c>
    </row>
    <row r="2312" spans="1:22" x14ac:dyDescent="0.25">
      <c r="A2312" s="70" t="e">
        <f>VLOOKUP(B2312,'Lake Assessments'!$D$2:$E$52,2,0)</f>
        <v>#N/A</v>
      </c>
      <c r="B2312">
        <v>11047400</v>
      </c>
      <c r="C2312" t="s">
        <v>1019</v>
      </c>
      <c r="D2312" t="s">
        <v>878</v>
      </c>
      <c r="E2312" s="107">
        <v>39630</v>
      </c>
      <c r="F2312" s="9">
        <v>27</v>
      </c>
      <c r="G2312" s="9">
        <v>35.218366000000003</v>
      </c>
      <c r="H2312" s="9">
        <v>145.454545</v>
      </c>
      <c r="I2312" s="9">
        <v>79.685542999999996</v>
      </c>
      <c r="J2312" s="9">
        <v>2</v>
      </c>
      <c r="K2312" s="9">
        <v>18</v>
      </c>
      <c r="L2312" s="9">
        <v>27</v>
      </c>
      <c r="M2312" s="9">
        <v>29.462783000000002</v>
      </c>
      <c r="N2312" s="9">
        <v>35.218366000000003</v>
      </c>
      <c r="O2312" s="9">
        <v>63.636364</v>
      </c>
      <c r="P2312" s="9">
        <v>145.454545</v>
      </c>
      <c r="Q2312" s="9">
        <v>45.855359</v>
      </c>
      <c r="R2312" s="9">
        <v>79.685542999999996</v>
      </c>
      <c r="S2312" s="9" t="s">
        <v>1510</v>
      </c>
      <c r="T2312" s="9">
        <v>14506.965869</v>
      </c>
      <c r="U2312" s="9">
        <v>1126072.89096</v>
      </c>
      <c r="V2312" t="s">
        <v>935</v>
      </c>
    </row>
    <row r="2313" spans="1:22" x14ac:dyDescent="0.25">
      <c r="A2313" s="70" t="e">
        <f>VLOOKUP(B2313,'Lake Assessments'!$D$2:$E$52,2,0)</f>
        <v>#N/A</v>
      </c>
      <c r="B2313">
        <v>11059900</v>
      </c>
      <c r="C2313" t="s">
        <v>879</v>
      </c>
      <c r="D2313" t="s">
        <v>878</v>
      </c>
      <c r="E2313" s="107">
        <v>40361</v>
      </c>
      <c r="F2313" s="9">
        <v>18</v>
      </c>
      <c r="G2313" s="9">
        <v>29.934187000000001</v>
      </c>
      <c r="H2313" s="9">
        <v>200</v>
      </c>
      <c r="I2313" s="9">
        <v>113.815622</v>
      </c>
      <c r="J2313" s="9">
        <v>1</v>
      </c>
      <c r="K2313" s="9">
        <v>18</v>
      </c>
      <c r="L2313" s="9">
        <v>18</v>
      </c>
      <c r="M2313" s="9">
        <v>29.934187000000001</v>
      </c>
      <c r="N2313" s="9">
        <v>29.934187000000001</v>
      </c>
      <c r="O2313" s="9">
        <v>200</v>
      </c>
      <c r="P2313" s="9">
        <v>200</v>
      </c>
      <c r="Q2313" s="9">
        <v>113.815622</v>
      </c>
      <c r="R2313" s="9">
        <v>113.815622</v>
      </c>
      <c r="S2313" s="9" t="s">
        <v>1510</v>
      </c>
      <c r="T2313" s="9">
        <v>1203.4758320000001</v>
      </c>
      <c r="U2313" s="9">
        <v>75415.250300999993</v>
      </c>
      <c r="V2313" t="s">
        <v>935</v>
      </c>
    </row>
    <row r="2314" spans="1:22" x14ac:dyDescent="0.25">
      <c r="A2314" s="70" t="e">
        <f>VLOOKUP(B2314,'Lake Assessments'!$D$2:$E$52,2,0)</f>
        <v>#N/A</v>
      </c>
      <c r="B2314">
        <v>11046700</v>
      </c>
      <c r="C2314" t="s">
        <v>2353</v>
      </c>
      <c r="D2314" t="s">
        <v>878</v>
      </c>
      <c r="E2314" s="107">
        <v>40357</v>
      </c>
      <c r="F2314" s="9">
        <v>23</v>
      </c>
      <c r="G2314" s="9">
        <v>28.357959999999999</v>
      </c>
      <c r="H2314" s="9">
        <v>109.090909</v>
      </c>
      <c r="I2314" s="9">
        <v>44.683470999999997</v>
      </c>
      <c r="J2314" s="9">
        <v>1</v>
      </c>
      <c r="K2314" s="9">
        <v>23</v>
      </c>
      <c r="L2314" s="9">
        <v>23</v>
      </c>
      <c r="M2314" s="9">
        <v>28.357959999999999</v>
      </c>
      <c r="N2314" s="9">
        <v>28.357959999999999</v>
      </c>
      <c r="O2314" s="9">
        <v>109.090909</v>
      </c>
      <c r="P2314" s="9">
        <v>109.090909</v>
      </c>
      <c r="Q2314" s="9">
        <v>44.683470999999997</v>
      </c>
      <c r="R2314" s="9">
        <v>44.683470999999997</v>
      </c>
      <c r="S2314" s="9" t="s">
        <v>1510</v>
      </c>
      <c r="T2314" s="9">
        <v>1367.1879220000001</v>
      </c>
      <c r="U2314" s="9">
        <v>104045.52484500001</v>
      </c>
      <c r="V2314" t="s">
        <v>935</v>
      </c>
    </row>
    <row r="2315" spans="1:22" x14ac:dyDescent="0.25">
      <c r="A2315" s="70" t="e">
        <f>VLOOKUP(B2315,'Lake Assessments'!$D$2:$E$52,2,0)</f>
        <v>#N/A</v>
      </c>
      <c r="B2315">
        <v>11048000</v>
      </c>
      <c r="C2315" t="s">
        <v>615</v>
      </c>
      <c r="D2315" t="s">
        <v>878</v>
      </c>
      <c r="E2315" s="107">
        <v>39629</v>
      </c>
      <c r="F2315" s="9">
        <v>16</v>
      </c>
      <c r="G2315" s="9">
        <v>21.25</v>
      </c>
      <c r="H2315" s="9">
        <v>45.454545000000003</v>
      </c>
      <c r="I2315" s="9">
        <v>8.4183669999999999</v>
      </c>
      <c r="J2315" s="9">
        <v>3</v>
      </c>
      <c r="K2315" s="9">
        <v>16</v>
      </c>
      <c r="L2315" s="9">
        <v>21</v>
      </c>
      <c r="M2315" s="9">
        <v>21.25</v>
      </c>
      <c r="N2315" s="9">
        <v>27.713671999999999</v>
      </c>
      <c r="O2315" s="9">
        <v>45.454545000000003</v>
      </c>
      <c r="P2315" s="9">
        <v>90.909091000000004</v>
      </c>
      <c r="Q2315" s="9">
        <v>8.4183669999999999</v>
      </c>
      <c r="R2315" s="9">
        <v>64.910013000000006</v>
      </c>
      <c r="S2315" s="9" t="s">
        <v>1510</v>
      </c>
      <c r="T2315" s="9">
        <v>6692.9826810000004</v>
      </c>
      <c r="U2315" s="9">
        <v>1150713.267947</v>
      </c>
      <c r="V2315" t="s">
        <v>935</v>
      </c>
    </row>
    <row r="2316" spans="1:22" x14ac:dyDescent="0.25">
      <c r="A2316" s="70" t="e">
        <f>VLOOKUP(B2316,'Lake Assessments'!$D$2:$E$52,2,0)</f>
        <v>#N/A</v>
      </c>
      <c r="B2316">
        <v>11048200</v>
      </c>
      <c r="C2316" t="s">
        <v>2354</v>
      </c>
      <c r="D2316" t="s">
        <v>878</v>
      </c>
      <c r="E2316" s="107">
        <v>39629</v>
      </c>
      <c r="F2316" s="9">
        <v>24</v>
      </c>
      <c r="G2316" s="9">
        <v>28.373256000000001</v>
      </c>
      <c r="H2316" s="9">
        <v>118.18181800000001</v>
      </c>
      <c r="I2316" s="9">
        <v>44.761510999999999</v>
      </c>
      <c r="J2316" s="9">
        <v>3</v>
      </c>
      <c r="K2316" s="9">
        <v>19</v>
      </c>
      <c r="L2316" s="9">
        <v>24</v>
      </c>
      <c r="M2316" s="9">
        <v>25.938389000000001</v>
      </c>
      <c r="N2316" s="9">
        <v>28.373256000000001</v>
      </c>
      <c r="O2316" s="9">
        <v>72.727272999999997</v>
      </c>
      <c r="P2316" s="9">
        <v>118.18181800000001</v>
      </c>
      <c r="Q2316" s="9">
        <v>28.407864</v>
      </c>
      <c r="R2316" s="9">
        <v>44.761510999999999</v>
      </c>
      <c r="S2316" s="9" t="s">
        <v>1510</v>
      </c>
      <c r="T2316" s="9">
        <v>3634.9021769999999</v>
      </c>
      <c r="U2316" s="9">
        <v>580101.39120299998</v>
      </c>
      <c r="V2316" t="s">
        <v>935</v>
      </c>
    </row>
    <row r="2317" spans="1:22" x14ac:dyDescent="0.25">
      <c r="A2317" s="70" t="e">
        <f>VLOOKUP(B2317,'Lake Assessments'!$D$2:$E$52,2,0)</f>
        <v>#N/A</v>
      </c>
      <c r="B2317">
        <v>11041300</v>
      </c>
      <c r="C2317" t="s">
        <v>1787</v>
      </c>
      <c r="D2317" t="s">
        <v>878</v>
      </c>
      <c r="E2317" s="107">
        <v>39630</v>
      </c>
      <c r="F2317" s="9">
        <v>17</v>
      </c>
      <c r="G2317" s="9">
        <v>24.738634000000001</v>
      </c>
      <c r="H2317" s="9">
        <v>54.545454999999997</v>
      </c>
      <c r="I2317" s="9">
        <v>26.217518999999999</v>
      </c>
      <c r="J2317" s="9">
        <v>4</v>
      </c>
      <c r="K2317" s="9">
        <v>17</v>
      </c>
      <c r="L2317" s="9">
        <v>38</v>
      </c>
      <c r="M2317" s="9">
        <v>24.738634000000001</v>
      </c>
      <c r="N2317" s="9">
        <v>41.853127000000001</v>
      </c>
      <c r="O2317" s="9">
        <v>54.545454999999997</v>
      </c>
      <c r="P2317" s="9">
        <v>245.454545</v>
      </c>
      <c r="Q2317" s="9">
        <v>26.217518999999999</v>
      </c>
      <c r="R2317" s="9">
        <v>107.193696</v>
      </c>
      <c r="S2317" s="9" t="s">
        <v>1510</v>
      </c>
      <c r="T2317" s="9">
        <v>39960.50722</v>
      </c>
      <c r="U2317" s="9">
        <v>20559773.978172</v>
      </c>
      <c r="V2317" t="s">
        <v>935</v>
      </c>
    </row>
    <row r="2318" spans="1:22" x14ac:dyDescent="0.25">
      <c r="A2318" s="70" t="e">
        <f>VLOOKUP(B2318,'Lake Assessments'!$D$2:$E$52,2,0)</f>
        <v>#N/A</v>
      </c>
      <c r="B2318">
        <v>11051200</v>
      </c>
      <c r="C2318" t="s">
        <v>2355</v>
      </c>
      <c r="D2318" t="s">
        <v>878</v>
      </c>
      <c r="E2318" s="107">
        <v>40347</v>
      </c>
      <c r="F2318" s="9">
        <v>15</v>
      </c>
      <c r="G2318" s="9">
        <v>22.979700999999999</v>
      </c>
      <c r="H2318" s="9">
        <v>25</v>
      </c>
      <c r="I2318" s="9">
        <v>28.378219000000001</v>
      </c>
      <c r="J2318" s="9">
        <v>1</v>
      </c>
      <c r="K2318" s="9">
        <v>15</v>
      </c>
      <c r="L2318" s="9">
        <v>15</v>
      </c>
      <c r="M2318" s="9">
        <v>22.979700999999999</v>
      </c>
      <c r="N2318" s="9">
        <v>22.979700999999999</v>
      </c>
      <c r="O2318" s="9">
        <v>25</v>
      </c>
      <c r="P2318" s="9">
        <v>25</v>
      </c>
      <c r="Q2318" s="9">
        <v>28.378219000000001</v>
      </c>
      <c r="R2318" s="9">
        <v>28.378219000000001</v>
      </c>
      <c r="S2318" s="9" t="s">
        <v>1059</v>
      </c>
      <c r="T2318" s="9">
        <v>1505.1035079999999</v>
      </c>
      <c r="U2318" s="9">
        <v>122381.999691</v>
      </c>
      <c r="V2318" t="s">
        <v>935</v>
      </c>
    </row>
    <row r="2319" spans="1:22" x14ac:dyDescent="0.25">
      <c r="A2319" s="70" t="e">
        <f>VLOOKUP(B2319,'Lake Assessments'!$D$2:$E$52,2,0)</f>
        <v>#N/A</v>
      </c>
      <c r="B2319">
        <v>29004900</v>
      </c>
      <c r="C2319" t="s">
        <v>2356</v>
      </c>
      <c r="D2319" t="s">
        <v>878</v>
      </c>
      <c r="E2319" s="107">
        <v>41498</v>
      </c>
      <c r="F2319" s="9">
        <v>16</v>
      </c>
      <c r="G2319" s="9">
        <v>26.25</v>
      </c>
      <c r="H2319" s="9">
        <v>45.454545000000003</v>
      </c>
      <c r="I2319" s="9">
        <v>29.950495</v>
      </c>
      <c r="J2319" s="9">
        <v>1</v>
      </c>
      <c r="K2319" s="9">
        <v>16</v>
      </c>
      <c r="L2319" s="9">
        <v>16</v>
      </c>
      <c r="M2319" s="9">
        <v>26.25</v>
      </c>
      <c r="N2319" s="9">
        <v>26.25</v>
      </c>
      <c r="O2319" s="9">
        <v>45.454545000000003</v>
      </c>
      <c r="P2319" s="9">
        <v>45.454545000000003</v>
      </c>
      <c r="Q2319" s="9">
        <v>29.950495</v>
      </c>
      <c r="R2319" s="9">
        <v>29.950495</v>
      </c>
      <c r="S2319" s="9" t="s">
        <v>1510</v>
      </c>
      <c r="T2319" s="9">
        <v>3284.3475920000001</v>
      </c>
      <c r="U2319" s="9">
        <v>244559.676829</v>
      </c>
      <c r="V2319" t="s">
        <v>935</v>
      </c>
    </row>
    <row r="2320" spans="1:22" x14ac:dyDescent="0.25">
      <c r="A2320" s="70" t="e">
        <f>VLOOKUP(B2320,'Lake Assessments'!$D$2:$E$52,2,0)</f>
        <v>#N/A</v>
      </c>
      <c r="B2320">
        <v>29004300</v>
      </c>
      <c r="C2320" t="s">
        <v>2357</v>
      </c>
      <c r="D2320" t="s">
        <v>878</v>
      </c>
      <c r="E2320" s="107">
        <v>38924</v>
      </c>
      <c r="F2320" s="9">
        <v>25</v>
      </c>
      <c r="G2320" s="9">
        <v>28</v>
      </c>
      <c r="H2320" s="9">
        <v>127.272727</v>
      </c>
      <c r="I2320" s="9">
        <v>42.857143000000001</v>
      </c>
      <c r="J2320" s="9">
        <v>1</v>
      </c>
      <c r="K2320" s="9">
        <v>25</v>
      </c>
      <c r="L2320" s="9">
        <v>25</v>
      </c>
      <c r="M2320" s="9">
        <v>28</v>
      </c>
      <c r="N2320" s="9">
        <v>28</v>
      </c>
      <c r="O2320" s="9">
        <v>127.272727</v>
      </c>
      <c r="P2320" s="9">
        <v>127.272727</v>
      </c>
      <c r="Q2320" s="9">
        <v>42.857143000000001</v>
      </c>
      <c r="R2320" s="9">
        <v>42.857143000000001</v>
      </c>
      <c r="S2320" s="9" t="s">
        <v>1510</v>
      </c>
      <c r="T2320" s="9">
        <v>4048.3576210000001</v>
      </c>
      <c r="U2320" s="9">
        <v>695778.593979</v>
      </c>
      <c r="V2320" t="s">
        <v>935</v>
      </c>
    </row>
    <row r="2321" spans="1:22" x14ac:dyDescent="0.25">
      <c r="A2321" s="70" t="e">
        <f>VLOOKUP(B2321,'Lake Assessments'!$D$2:$E$52,2,0)</f>
        <v>#N/A</v>
      </c>
      <c r="B2321">
        <v>11060100</v>
      </c>
      <c r="C2321" t="s">
        <v>879</v>
      </c>
      <c r="D2321" t="s">
        <v>878</v>
      </c>
      <c r="E2321" s="107">
        <v>40365</v>
      </c>
      <c r="F2321" s="9">
        <v>16</v>
      </c>
      <c r="G2321" s="9">
        <v>28</v>
      </c>
      <c r="H2321" s="9">
        <v>166.66666699999999</v>
      </c>
      <c r="I2321" s="9">
        <v>100</v>
      </c>
      <c r="J2321" s="9">
        <v>1</v>
      </c>
      <c r="K2321" s="9">
        <v>16</v>
      </c>
      <c r="L2321" s="9">
        <v>16</v>
      </c>
      <c r="M2321" s="9">
        <v>28</v>
      </c>
      <c r="N2321" s="9">
        <v>28</v>
      </c>
      <c r="O2321" s="9">
        <v>166.66666699999999</v>
      </c>
      <c r="P2321" s="9">
        <v>166.66666699999999</v>
      </c>
      <c r="Q2321" s="9">
        <v>100</v>
      </c>
      <c r="R2321" s="9">
        <v>100</v>
      </c>
      <c r="S2321" s="9" t="s">
        <v>1510</v>
      </c>
      <c r="T2321" s="9">
        <v>1918.0357759999999</v>
      </c>
      <c r="U2321" s="9">
        <v>123676.606808</v>
      </c>
      <c r="V2321" t="s">
        <v>935</v>
      </c>
    </row>
    <row r="2322" spans="1:22" x14ac:dyDescent="0.25">
      <c r="A2322" s="70" t="e">
        <f>VLOOKUP(B2322,'Lake Assessments'!$D$2:$E$52,2,0)</f>
        <v>#N/A</v>
      </c>
      <c r="B2322">
        <v>29000500</v>
      </c>
      <c r="C2322" t="s">
        <v>2358</v>
      </c>
      <c r="D2322" t="s">
        <v>878</v>
      </c>
      <c r="E2322" s="107">
        <v>38938</v>
      </c>
      <c r="F2322" s="9">
        <v>17</v>
      </c>
      <c r="G2322" s="9">
        <v>22.555813000000001</v>
      </c>
      <c r="H2322" s="9">
        <v>30.769231000000001</v>
      </c>
      <c r="I2322" s="9">
        <v>20.619322</v>
      </c>
      <c r="J2322" s="9">
        <v>1</v>
      </c>
      <c r="K2322" s="9">
        <v>17</v>
      </c>
      <c r="L2322" s="9">
        <v>17</v>
      </c>
      <c r="M2322" s="9">
        <v>22.555813000000001</v>
      </c>
      <c r="N2322" s="9">
        <v>22.555813000000001</v>
      </c>
      <c r="O2322" s="9">
        <v>30.769231000000001</v>
      </c>
      <c r="P2322" s="9">
        <v>30.769231000000001</v>
      </c>
      <c r="Q2322" s="9">
        <v>20.619322</v>
      </c>
      <c r="R2322" s="9">
        <v>20.619322</v>
      </c>
      <c r="S2322" s="9" t="s">
        <v>1059</v>
      </c>
      <c r="T2322" s="9">
        <v>3152.1728469999998</v>
      </c>
      <c r="U2322" s="9">
        <v>629409.528207</v>
      </c>
      <c r="V2322" t="s">
        <v>935</v>
      </c>
    </row>
    <row r="2323" spans="1:22" x14ac:dyDescent="0.25">
      <c r="A2323" s="70" t="e">
        <f>VLOOKUP(B2323,'Lake Assessments'!$D$2:$E$52,2,0)</f>
        <v>#N/A</v>
      </c>
      <c r="B2323">
        <v>29004800</v>
      </c>
      <c r="C2323" t="s">
        <v>2359</v>
      </c>
      <c r="D2323" t="s">
        <v>878</v>
      </c>
      <c r="E2323" s="107">
        <v>37046</v>
      </c>
      <c r="F2323" s="9">
        <v>19</v>
      </c>
      <c r="G2323" s="9">
        <v>25.465146000000001</v>
      </c>
      <c r="H2323" s="9">
        <v>72.727272999999997</v>
      </c>
      <c r="I2323" s="9">
        <v>26.065080999999999</v>
      </c>
      <c r="J2323" s="9">
        <v>1</v>
      </c>
      <c r="K2323" s="9">
        <v>19</v>
      </c>
      <c r="L2323" s="9">
        <v>19</v>
      </c>
      <c r="M2323" s="9">
        <v>25.465146000000001</v>
      </c>
      <c r="N2323" s="9">
        <v>25.465146000000001</v>
      </c>
      <c r="O2323" s="9">
        <v>72.727272999999997</v>
      </c>
      <c r="P2323" s="9">
        <v>72.727272999999997</v>
      </c>
      <c r="Q2323" s="9">
        <v>26.065080999999999</v>
      </c>
      <c r="R2323" s="9">
        <v>26.065080999999999</v>
      </c>
      <c r="S2323" s="9" t="s">
        <v>1510</v>
      </c>
      <c r="T2323" s="9">
        <v>6029.0809849999996</v>
      </c>
      <c r="U2323" s="9">
        <v>1879222.9890030001</v>
      </c>
      <c r="V2323" t="s">
        <v>935</v>
      </c>
    </row>
    <row r="2324" spans="1:22" x14ac:dyDescent="0.25">
      <c r="A2324" s="70" t="e">
        <f>VLOOKUP(B2324,'Lake Assessments'!$D$2:$E$52,2,0)</f>
        <v>#N/A</v>
      </c>
      <c r="B2324">
        <v>11046200</v>
      </c>
      <c r="C2324" t="s">
        <v>2360</v>
      </c>
      <c r="D2324" t="s">
        <v>878</v>
      </c>
      <c r="E2324" s="107">
        <v>39643</v>
      </c>
      <c r="F2324" s="9">
        <v>16</v>
      </c>
      <c r="G2324" s="9">
        <v>28</v>
      </c>
      <c r="H2324" s="9">
        <v>166.66666699999999</v>
      </c>
      <c r="I2324" s="9">
        <v>100</v>
      </c>
      <c r="J2324" s="9">
        <v>1</v>
      </c>
      <c r="K2324" s="9">
        <v>16</v>
      </c>
      <c r="L2324" s="9">
        <v>16</v>
      </c>
      <c r="M2324" s="9">
        <v>28</v>
      </c>
      <c r="N2324" s="9">
        <v>28</v>
      </c>
      <c r="O2324" s="9">
        <v>166.66666699999999</v>
      </c>
      <c r="P2324" s="9">
        <v>166.66666699999999</v>
      </c>
      <c r="Q2324" s="9">
        <v>100</v>
      </c>
      <c r="R2324" s="9">
        <v>100</v>
      </c>
      <c r="S2324" s="9" t="s">
        <v>1510</v>
      </c>
      <c r="T2324" s="9">
        <v>1921.346403</v>
      </c>
      <c r="U2324" s="9">
        <v>167049.331084</v>
      </c>
      <c r="V2324" t="s">
        <v>935</v>
      </c>
    </row>
    <row r="2325" spans="1:22" x14ac:dyDescent="0.25">
      <c r="A2325" s="70" t="e">
        <f>VLOOKUP(B2325,'Lake Assessments'!$D$2:$E$52,2,0)</f>
        <v>#N/A</v>
      </c>
      <c r="B2325">
        <v>11050200</v>
      </c>
      <c r="C2325" t="s">
        <v>1005</v>
      </c>
      <c r="D2325" t="s">
        <v>878</v>
      </c>
      <c r="E2325" s="107">
        <v>38916</v>
      </c>
      <c r="F2325" s="9">
        <v>18</v>
      </c>
      <c r="G2325" s="9">
        <v>27.577164</v>
      </c>
      <c r="H2325" s="9">
        <v>63.636364</v>
      </c>
      <c r="I2325" s="9">
        <v>40.699818999999998</v>
      </c>
      <c r="J2325" s="9">
        <v>2</v>
      </c>
      <c r="K2325" s="9">
        <v>17</v>
      </c>
      <c r="L2325" s="9">
        <v>18</v>
      </c>
      <c r="M2325" s="9">
        <v>25.466241</v>
      </c>
      <c r="N2325" s="9">
        <v>27.577164</v>
      </c>
      <c r="O2325" s="9">
        <v>54.545454999999997</v>
      </c>
      <c r="P2325" s="9">
        <v>63.636364</v>
      </c>
      <c r="Q2325" s="9">
        <v>26.070498000000001</v>
      </c>
      <c r="R2325" s="9">
        <v>40.699818999999998</v>
      </c>
      <c r="S2325" s="9" t="s">
        <v>1510</v>
      </c>
      <c r="T2325" s="9">
        <v>5690.3120730000001</v>
      </c>
      <c r="U2325" s="9">
        <v>769730.69178999995</v>
      </c>
      <c r="V2325" t="s">
        <v>935</v>
      </c>
    </row>
    <row r="2326" spans="1:22" x14ac:dyDescent="0.25">
      <c r="A2326" s="70" t="e">
        <f>VLOOKUP(B2326,'Lake Assessments'!$D$2:$E$52,2,0)</f>
        <v>#N/A</v>
      </c>
      <c r="B2326">
        <v>29000300</v>
      </c>
      <c r="C2326" t="s">
        <v>2361</v>
      </c>
      <c r="D2326" t="s">
        <v>878</v>
      </c>
      <c r="E2326" s="107">
        <v>42193</v>
      </c>
      <c r="F2326" s="9">
        <v>15</v>
      </c>
      <c r="G2326" s="9">
        <v>22.205105</v>
      </c>
      <c r="H2326" s="9">
        <v>36.363636</v>
      </c>
      <c r="I2326" s="9">
        <v>9.9262599999999992</v>
      </c>
      <c r="J2326" s="9">
        <v>2</v>
      </c>
      <c r="K2326" s="9">
        <v>15</v>
      </c>
      <c r="L2326" s="9">
        <v>20</v>
      </c>
      <c r="M2326" s="9">
        <v>22.205105</v>
      </c>
      <c r="N2326" s="9">
        <v>27.503636</v>
      </c>
      <c r="O2326" s="9">
        <v>36.363636</v>
      </c>
      <c r="P2326" s="9">
        <v>81.818181999999993</v>
      </c>
      <c r="Q2326" s="9">
        <v>9.9262599999999992</v>
      </c>
      <c r="R2326" s="9">
        <v>40.324674000000002</v>
      </c>
      <c r="S2326" s="9" t="s">
        <v>1510</v>
      </c>
      <c r="T2326" s="9">
        <v>2356.2364590000002</v>
      </c>
      <c r="U2326" s="9">
        <v>280585.82340699999</v>
      </c>
      <c r="V2326" t="s">
        <v>935</v>
      </c>
    </row>
    <row r="2327" spans="1:22" x14ac:dyDescent="0.25">
      <c r="A2327" s="70" t="e">
        <f>VLOOKUP(B2327,'Lake Assessments'!$D$2:$E$52,2,0)</f>
        <v>#N/A</v>
      </c>
      <c r="B2327">
        <v>11043900</v>
      </c>
      <c r="C2327" t="s">
        <v>1266</v>
      </c>
      <c r="D2327" t="s">
        <v>878</v>
      </c>
      <c r="E2327" s="107">
        <v>39625</v>
      </c>
      <c r="F2327" s="9">
        <v>18</v>
      </c>
      <c r="G2327" s="9">
        <v>30.641293999999998</v>
      </c>
      <c r="H2327" s="9">
        <v>200</v>
      </c>
      <c r="I2327" s="9">
        <v>118.86638499999999</v>
      </c>
      <c r="J2327" s="9">
        <v>1</v>
      </c>
      <c r="K2327" s="9">
        <v>18</v>
      </c>
      <c r="L2327" s="9">
        <v>18</v>
      </c>
      <c r="M2327" s="9">
        <v>30.641293999999998</v>
      </c>
      <c r="N2327" s="9">
        <v>30.641293999999998</v>
      </c>
      <c r="O2327" s="9">
        <v>200</v>
      </c>
      <c r="P2327" s="9">
        <v>200</v>
      </c>
      <c r="Q2327" s="9">
        <v>118.86638499999999</v>
      </c>
      <c r="R2327" s="9">
        <v>118.86638499999999</v>
      </c>
      <c r="S2327" s="9" t="s">
        <v>1510</v>
      </c>
      <c r="T2327" s="9">
        <v>2161.3562029999998</v>
      </c>
      <c r="U2327" s="9">
        <v>144271.99926899999</v>
      </c>
      <c r="V2327" t="s">
        <v>935</v>
      </c>
    </row>
    <row r="2328" spans="1:22" x14ac:dyDescent="0.25">
      <c r="A2328" s="70" t="e">
        <f>VLOOKUP(B2328,'Lake Assessments'!$D$2:$E$52,2,0)</f>
        <v>#N/A</v>
      </c>
      <c r="B2328">
        <v>11044200</v>
      </c>
      <c r="C2328" t="s">
        <v>879</v>
      </c>
      <c r="D2328" t="s">
        <v>878</v>
      </c>
      <c r="E2328" s="107">
        <v>39311</v>
      </c>
      <c r="F2328" s="9">
        <v>12</v>
      </c>
      <c r="G2328" s="9">
        <v>25.692087000000001</v>
      </c>
      <c r="H2328" s="9">
        <v>71.428571000000005</v>
      </c>
      <c r="I2328" s="9">
        <v>54.771608000000001</v>
      </c>
      <c r="J2328" s="9">
        <v>1</v>
      </c>
      <c r="K2328" s="9">
        <v>12</v>
      </c>
      <c r="L2328" s="9">
        <v>12</v>
      </c>
      <c r="M2328" s="9">
        <v>25.692087000000001</v>
      </c>
      <c r="N2328" s="9">
        <v>25.692087000000001</v>
      </c>
      <c r="O2328" s="9">
        <v>71.428571000000005</v>
      </c>
      <c r="P2328" s="9">
        <v>71.428571000000005</v>
      </c>
      <c r="Q2328" s="9">
        <v>54.771608000000001</v>
      </c>
      <c r="R2328" s="9">
        <v>54.771608000000001</v>
      </c>
      <c r="S2328" s="9" t="s">
        <v>1510</v>
      </c>
      <c r="T2328" s="9">
        <v>2001.113728</v>
      </c>
      <c r="U2328" s="9">
        <v>118951.29965099999</v>
      </c>
      <c r="V2328" t="s">
        <v>935</v>
      </c>
    </row>
    <row r="2329" spans="1:22" x14ac:dyDescent="0.25">
      <c r="A2329" s="70" t="e">
        <f>VLOOKUP(B2329,'Lake Assessments'!$D$2:$E$52,2,0)</f>
        <v>#N/A</v>
      </c>
      <c r="B2329">
        <v>11044500</v>
      </c>
      <c r="C2329" t="s">
        <v>2362</v>
      </c>
      <c r="D2329" t="s">
        <v>878</v>
      </c>
      <c r="E2329" s="107">
        <v>40365</v>
      </c>
      <c r="F2329" s="9">
        <v>15</v>
      </c>
      <c r="G2329" s="9">
        <v>26.594486</v>
      </c>
      <c r="H2329" s="9">
        <v>36.363636</v>
      </c>
      <c r="I2329" s="9">
        <v>35.686151000000002</v>
      </c>
      <c r="J2329" s="9">
        <v>1</v>
      </c>
      <c r="K2329" s="9">
        <v>15</v>
      </c>
      <c r="L2329" s="9">
        <v>15</v>
      </c>
      <c r="M2329" s="9">
        <v>26.594486</v>
      </c>
      <c r="N2329" s="9">
        <v>26.594486</v>
      </c>
      <c r="O2329" s="9">
        <v>36.363636</v>
      </c>
      <c r="P2329" s="9">
        <v>36.363636</v>
      </c>
      <c r="Q2329" s="9">
        <v>35.686151000000002</v>
      </c>
      <c r="R2329" s="9">
        <v>35.686151000000002</v>
      </c>
      <c r="S2329" s="9" t="s">
        <v>1510</v>
      </c>
      <c r="T2329" s="9">
        <v>1923.3878950000001</v>
      </c>
      <c r="U2329" s="9">
        <v>147439.14262900001</v>
      </c>
      <c r="V2329" t="s">
        <v>935</v>
      </c>
    </row>
    <row r="2330" spans="1:22" x14ac:dyDescent="0.25">
      <c r="A2330" s="70" t="e">
        <f>VLOOKUP(B2330,'Lake Assessments'!$D$2:$E$52,2,0)</f>
        <v>#N/A</v>
      </c>
      <c r="B2330">
        <v>29006100</v>
      </c>
      <c r="C2330" t="s">
        <v>2363</v>
      </c>
      <c r="D2330" t="s">
        <v>878</v>
      </c>
      <c r="E2330" s="107">
        <v>38881</v>
      </c>
      <c r="F2330" s="9">
        <v>22</v>
      </c>
      <c r="G2330" s="9">
        <v>27.076491000000001</v>
      </c>
      <c r="H2330" s="9">
        <v>100</v>
      </c>
      <c r="I2330" s="9">
        <v>38.145361999999999</v>
      </c>
      <c r="J2330" s="9">
        <v>2</v>
      </c>
      <c r="K2330" s="9">
        <v>19</v>
      </c>
      <c r="L2330" s="9">
        <v>22</v>
      </c>
      <c r="M2330" s="9">
        <v>26.153393999999999</v>
      </c>
      <c r="N2330" s="9">
        <v>27.076491000000001</v>
      </c>
      <c r="O2330" s="9">
        <v>72.727272999999997</v>
      </c>
      <c r="P2330" s="9">
        <v>100</v>
      </c>
      <c r="Q2330" s="9">
        <v>29.472245999999998</v>
      </c>
      <c r="R2330" s="9">
        <v>38.145361999999999</v>
      </c>
      <c r="S2330" s="9" t="s">
        <v>1510</v>
      </c>
      <c r="T2330" s="9">
        <v>10757.715585</v>
      </c>
      <c r="U2330" s="9">
        <v>3883463.6393800001</v>
      </c>
      <c r="V2330" t="s">
        <v>935</v>
      </c>
    </row>
    <row r="2331" spans="1:22" x14ac:dyDescent="0.25">
      <c r="A2331" s="70" t="e">
        <f>VLOOKUP(B2331,'Lake Assessments'!$D$2:$E$52,2,0)</f>
        <v>#N/A</v>
      </c>
      <c r="B2331">
        <v>29004500</v>
      </c>
      <c r="C2331" t="s">
        <v>2364</v>
      </c>
      <c r="D2331" t="s">
        <v>878</v>
      </c>
      <c r="E2331" s="107">
        <v>41449</v>
      </c>
      <c r="F2331" s="9">
        <v>21</v>
      </c>
      <c r="G2331" s="9">
        <v>28.150107999999999</v>
      </c>
      <c r="H2331" s="9">
        <v>90.909091000000004</v>
      </c>
      <c r="I2331" s="9">
        <v>39.356969999999997</v>
      </c>
      <c r="J2331" s="9">
        <v>3</v>
      </c>
      <c r="K2331" s="9">
        <v>18</v>
      </c>
      <c r="L2331" s="9">
        <v>21</v>
      </c>
      <c r="M2331" s="9">
        <v>25.691545999999999</v>
      </c>
      <c r="N2331" s="9">
        <v>28.150107999999999</v>
      </c>
      <c r="O2331" s="9">
        <v>63.636364</v>
      </c>
      <c r="P2331" s="9">
        <v>90.909091000000004</v>
      </c>
      <c r="Q2331" s="9">
        <v>27.185873000000001</v>
      </c>
      <c r="R2331" s="9">
        <v>39.356969999999997</v>
      </c>
      <c r="S2331" s="9" t="s">
        <v>1510</v>
      </c>
      <c r="T2331" s="9">
        <v>5381.3279990000001</v>
      </c>
      <c r="U2331" s="9">
        <v>709037.32348400005</v>
      </c>
      <c r="V2331" t="s">
        <v>935</v>
      </c>
    </row>
    <row r="2332" spans="1:22" x14ac:dyDescent="0.25">
      <c r="A2332" s="70" t="e">
        <f>VLOOKUP(B2332,'Lake Assessments'!$D$2:$E$52,2,0)</f>
        <v>#N/A</v>
      </c>
      <c r="B2332">
        <v>29001500</v>
      </c>
      <c r="C2332" t="s">
        <v>2365</v>
      </c>
      <c r="D2332" t="s">
        <v>878</v>
      </c>
      <c r="E2332" s="107">
        <v>37502</v>
      </c>
      <c r="F2332" s="9">
        <v>19</v>
      </c>
      <c r="G2332" s="9">
        <v>27.300471999999999</v>
      </c>
      <c r="H2332" s="9">
        <v>72.727272999999997</v>
      </c>
      <c r="I2332" s="9">
        <v>35.150852999999998</v>
      </c>
      <c r="J2332" s="9">
        <v>1</v>
      </c>
      <c r="K2332" s="9">
        <v>19</v>
      </c>
      <c r="L2332" s="9">
        <v>19</v>
      </c>
      <c r="M2332" s="9">
        <v>27.300471999999999</v>
      </c>
      <c r="N2332" s="9">
        <v>27.300471999999999</v>
      </c>
      <c r="O2332" s="9">
        <v>72.727272999999997</v>
      </c>
      <c r="P2332" s="9">
        <v>72.727272999999997</v>
      </c>
      <c r="Q2332" s="9">
        <v>35.150852999999998</v>
      </c>
      <c r="R2332" s="9">
        <v>35.150852999999998</v>
      </c>
      <c r="S2332" s="9" t="s">
        <v>1510</v>
      </c>
      <c r="T2332" s="9">
        <v>3134.231479</v>
      </c>
      <c r="U2332" s="9">
        <v>396128.43047399999</v>
      </c>
      <c r="V2332" t="s">
        <v>935</v>
      </c>
    </row>
    <row r="2333" spans="1:22" x14ac:dyDescent="0.25">
      <c r="A2333" s="70" t="e">
        <f>VLOOKUP(B2333,'Lake Assessments'!$D$2:$E$52,2,0)</f>
        <v>#N/A</v>
      </c>
      <c r="B2333">
        <v>11044600</v>
      </c>
      <c r="C2333" t="s">
        <v>1349</v>
      </c>
      <c r="D2333" t="s">
        <v>878</v>
      </c>
      <c r="E2333" s="107">
        <v>40365</v>
      </c>
      <c r="F2333" s="9">
        <v>23</v>
      </c>
      <c r="G2333" s="9">
        <v>36.490022000000003</v>
      </c>
      <c r="H2333" s="9">
        <v>283.33333299999998</v>
      </c>
      <c r="I2333" s="9">
        <v>160.64301800000001</v>
      </c>
      <c r="J2333" s="9">
        <v>1</v>
      </c>
      <c r="K2333" s="9">
        <v>23</v>
      </c>
      <c r="L2333" s="9">
        <v>23</v>
      </c>
      <c r="M2333" s="9">
        <v>36.490022000000003</v>
      </c>
      <c r="N2333" s="9">
        <v>36.490022000000003</v>
      </c>
      <c r="O2333" s="9">
        <v>283.33333299999998</v>
      </c>
      <c r="P2333" s="9">
        <v>283.33333299999998</v>
      </c>
      <c r="Q2333" s="9">
        <v>160.64301800000001</v>
      </c>
      <c r="R2333" s="9">
        <v>160.64301800000001</v>
      </c>
      <c r="S2333" s="9" t="s">
        <v>1510</v>
      </c>
      <c r="T2333" s="9">
        <v>3057.1551279999999</v>
      </c>
      <c r="U2333" s="9">
        <v>180136.72933900001</v>
      </c>
      <c r="V2333" t="s">
        <v>935</v>
      </c>
    </row>
    <row r="2334" spans="1:22" x14ac:dyDescent="0.25">
      <c r="A2334" s="70" t="e">
        <f>VLOOKUP(B2334,'Lake Assessments'!$D$2:$E$52,2,0)</f>
        <v>#N/A</v>
      </c>
      <c r="B2334">
        <v>11050000</v>
      </c>
      <c r="C2334" t="s">
        <v>1501</v>
      </c>
      <c r="D2334" t="s">
        <v>878</v>
      </c>
      <c r="E2334" s="107">
        <v>38523</v>
      </c>
      <c r="F2334" s="9">
        <v>21</v>
      </c>
      <c r="G2334" s="9">
        <v>30.550505000000001</v>
      </c>
      <c r="H2334" s="9">
        <v>90.909091000000004</v>
      </c>
      <c r="I2334" s="9">
        <v>55.869922000000003</v>
      </c>
      <c r="J2334" s="9">
        <v>2</v>
      </c>
      <c r="K2334" s="9">
        <v>11</v>
      </c>
      <c r="L2334" s="9">
        <v>21</v>
      </c>
      <c r="M2334" s="9">
        <v>20.502770999999999</v>
      </c>
      <c r="N2334" s="9">
        <v>30.550505000000001</v>
      </c>
      <c r="O2334" s="9">
        <v>0</v>
      </c>
      <c r="P2334" s="9">
        <v>90.909091000000004</v>
      </c>
      <c r="Q2334" s="9">
        <v>1.4988680000000001</v>
      </c>
      <c r="R2334" s="9">
        <v>55.869922000000003</v>
      </c>
      <c r="S2334" s="9" t="s">
        <v>1510</v>
      </c>
      <c r="T2334" s="9">
        <v>7223.7876509999996</v>
      </c>
      <c r="U2334" s="9">
        <v>586421.50887400005</v>
      </c>
      <c r="V2334" t="s">
        <v>935</v>
      </c>
    </row>
    <row r="2335" spans="1:22" x14ac:dyDescent="0.25">
      <c r="A2335" s="70" t="e">
        <f>VLOOKUP(B2335,'Lake Assessments'!$D$2:$E$52,2,0)</f>
        <v>#N/A</v>
      </c>
      <c r="B2335">
        <v>29001700</v>
      </c>
      <c r="C2335" t="s">
        <v>1456</v>
      </c>
      <c r="D2335" t="s">
        <v>878</v>
      </c>
      <c r="E2335" s="107">
        <v>39323</v>
      </c>
      <c r="F2335" s="9">
        <v>15</v>
      </c>
      <c r="G2335" s="9">
        <v>25.045292</v>
      </c>
      <c r="H2335" s="9">
        <v>36.363636</v>
      </c>
      <c r="I2335" s="9">
        <v>23.986595999999999</v>
      </c>
      <c r="J2335" s="9">
        <v>1</v>
      </c>
      <c r="K2335" s="9">
        <v>15</v>
      </c>
      <c r="L2335" s="9">
        <v>15</v>
      </c>
      <c r="M2335" s="9">
        <v>25.045292</v>
      </c>
      <c r="N2335" s="9">
        <v>25.045292</v>
      </c>
      <c r="O2335" s="9">
        <v>36.363636</v>
      </c>
      <c r="P2335" s="9">
        <v>36.363636</v>
      </c>
      <c r="Q2335" s="9">
        <v>23.986595999999999</v>
      </c>
      <c r="R2335" s="9">
        <v>23.986595999999999</v>
      </c>
      <c r="S2335" s="9" t="s">
        <v>1510</v>
      </c>
      <c r="T2335" s="9">
        <v>4151.3006180000002</v>
      </c>
      <c r="U2335" s="9">
        <v>785798.36191500002</v>
      </c>
      <c r="V2335" t="s">
        <v>935</v>
      </c>
    </row>
    <row r="2336" spans="1:22" x14ac:dyDescent="0.25">
      <c r="A2336" s="70" t="e">
        <f>VLOOKUP(B2336,'Lake Assessments'!$D$2:$E$52,2,0)</f>
        <v>#N/A</v>
      </c>
      <c r="B2336">
        <v>29005900</v>
      </c>
      <c r="C2336" t="s">
        <v>1112</v>
      </c>
      <c r="D2336" t="s">
        <v>878</v>
      </c>
      <c r="E2336" s="107">
        <v>38924</v>
      </c>
      <c r="F2336" s="9">
        <v>25</v>
      </c>
      <c r="G2336" s="9">
        <v>31.6</v>
      </c>
      <c r="H2336" s="9">
        <v>127.272727</v>
      </c>
      <c r="I2336" s="9">
        <v>61.224490000000003</v>
      </c>
      <c r="J2336" s="9">
        <v>1</v>
      </c>
      <c r="K2336" s="9">
        <v>25</v>
      </c>
      <c r="L2336" s="9">
        <v>25</v>
      </c>
      <c r="M2336" s="9">
        <v>31.6</v>
      </c>
      <c r="N2336" s="9">
        <v>31.6</v>
      </c>
      <c r="O2336" s="9">
        <v>127.272727</v>
      </c>
      <c r="P2336" s="9">
        <v>127.272727</v>
      </c>
      <c r="Q2336" s="9">
        <v>61.224490000000003</v>
      </c>
      <c r="R2336" s="9">
        <v>61.224490000000003</v>
      </c>
      <c r="S2336" s="9" t="s">
        <v>1510</v>
      </c>
      <c r="T2336" s="9">
        <v>7286.955277</v>
      </c>
      <c r="U2336" s="9">
        <v>1068342.495469</v>
      </c>
      <c r="V2336" t="s">
        <v>935</v>
      </c>
    </row>
    <row r="2337" spans="1:22" x14ac:dyDescent="0.25">
      <c r="A2337" s="70" t="e">
        <f>VLOOKUP(B2337,'Lake Assessments'!$D$2:$E$52,2,0)</f>
        <v>#N/A</v>
      </c>
      <c r="B2337">
        <v>29000600</v>
      </c>
      <c r="C2337" t="s">
        <v>2366</v>
      </c>
      <c r="D2337" t="s">
        <v>941</v>
      </c>
      <c r="E2337" s="107">
        <v>39259</v>
      </c>
      <c r="F2337" s="9">
        <v>15</v>
      </c>
      <c r="G2337" s="9">
        <v>28.143678999999999</v>
      </c>
      <c r="H2337" s="9">
        <v>114.285714</v>
      </c>
      <c r="I2337" s="9">
        <v>69.540234999999996</v>
      </c>
      <c r="J2337" s="9">
        <v>1</v>
      </c>
      <c r="K2337" s="9">
        <v>15</v>
      </c>
      <c r="L2337" s="9">
        <v>15</v>
      </c>
      <c r="M2337" s="9">
        <v>28.143678999999999</v>
      </c>
      <c r="N2337" s="9">
        <v>28.143678999999999</v>
      </c>
      <c r="O2337" s="9">
        <v>114.285714</v>
      </c>
      <c r="P2337" s="9">
        <v>114.285714</v>
      </c>
      <c r="Q2337" s="9">
        <v>69.540234999999996</v>
      </c>
      <c r="R2337" s="9">
        <v>69.540234999999996</v>
      </c>
      <c r="S2337" s="9" t="s">
        <v>1510</v>
      </c>
      <c r="T2337" s="9">
        <v>8073.3622029999997</v>
      </c>
      <c r="U2337" s="9">
        <v>713722.89688400005</v>
      </c>
      <c r="V2337" t="s">
        <v>935</v>
      </c>
    </row>
    <row r="2338" spans="1:22" x14ac:dyDescent="0.25">
      <c r="A2338" s="70" t="e">
        <f>VLOOKUP(B2338,'Lake Assessments'!$D$2:$E$52,2,0)</f>
        <v>#N/A</v>
      </c>
      <c r="B2338">
        <v>29002900</v>
      </c>
      <c r="C2338" t="s">
        <v>2367</v>
      </c>
      <c r="D2338" t="s">
        <v>878</v>
      </c>
      <c r="E2338" s="107">
        <v>39322</v>
      </c>
      <c r="F2338" s="9">
        <v>26</v>
      </c>
      <c r="G2338" s="9">
        <v>31.378582000000002</v>
      </c>
      <c r="H2338" s="9">
        <v>136.36363600000001</v>
      </c>
      <c r="I2338" s="9">
        <v>60.094804000000003</v>
      </c>
      <c r="J2338" s="9">
        <v>1</v>
      </c>
      <c r="K2338" s="9">
        <v>26</v>
      </c>
      <c r="L2338" s="9">
        <v>26</v>
      </c>
      <c r="M2338" s="9">
        <v>31.378582000000002</v>
      </c>
      <c r="N2338" s="9">
        <v>31.378582000000002</v>
      </c>
      <c r="O2338" s="9">
        <v>136.36363600000001</v>
      </c>
      <c r="P2338" s="9">
        <v>136.36363600000001</v>
      </c>
      <c r="Q2338" s="9">
        <v>60.094804000000003</v>
      </c>
      <c r="R2338" s="9">
        <v>60.094804000000003</v>
      </c>
      <c r="S2338" s="9" t="s">
        <v>1510</v>
      </c>
      <c r="T2338" s="9">
        <v>2910.6886079999999</v>
      </c>
      <c r="U2338" s="9">
        <v>178191.229827</v>
      </c>
      <c r="V2338" t="s">
        <v>935</v>
      </c>
    </row>
    <row r="2339" spans="1:22" x14ac:dyDescent="0.25">
      <c r="A2339" s="70" t="e">
        <f>VLOOKUP(B2339,'Lake Assessments'!$D$2:$E$52,2,0)</f>
        <v>#N/A</v>
      </c>
      <c r="B2339">
        <v>29000200</v>
      </c>
      <c r="C2339" t="s">
        <v>2368</v>
      </c>
      <c r="D2339" t="s">
        <v>878</v>
      </c>
      <c r="E2339" s="107">
        <v>38887</v>
      </c>
      <c r="F2339" s="9">
        <v>18</v>
      </c>
      <c r="G2339" s="9">
        <v>23.570226000000002</v>
      </c>
      <c r="H2339" s="9">
        <v>63.636364</v>
      </c>
      <c r="I2339" s="9">
        <v>20.256254999999999</v>
      </c>
      <c r="J2339" s="9">
        <v>2</v>
      </c>
      <c r="K2339" s="9">
        <v>11</v>
      </c>
      <c r="L2339" s="9">
        <v>18</v>
      </c>
      <c r="M2339" s="9">
        <v>18.995215000000002</v>
      </c>
      <c r="N2339" s="9">
        <v>23.570226000000002</v>
      </c>
      <c r="O2339" s="9">
        <v>0</v>
      </c>
      <c r="P2339" s="9">
        <v>63.636364</v>
      </c>
      <c r="Q2339" s="9">
        <v>-5.9642840000000001</v>
      </c>
      <c r="R2339" s="9">
        <v>20.256254999999999</v>
      </c>
      <c r="S2339" s="9" t="s">
        <v>1510</v>
      </c>
      <c r="T2339" s="9">
        <v>3752.306552</v>
      </c>
      <c r="U2339" s="9">
        <v>429959.82931599999</v>
      </c>
      <c r="V2339" t="s">
        <v>935</v>
      </c>
    </row>
    <row r="2340" spans="1:22" x14ac:dyDescent="0.25">
      <c r="A2340" s="70" t="e">
        <f>VLOOKUP(B2340,'Lake Assessments'!$D$2:$E$52,2,0)</f>
        <v>#N/A</v>
      </c>
      <c r="B2340">
        <v>29003200</v>
      </c>
      <c r="C2340" t="s">
        <v>2369</v>
      </c>
      <c r="D2340" t="s">
        <v>878</v>
      </c>
      <c r="E2340" s="107">
        <v>38916</v>
      </c>
      <c r="F2340" s="9">
        <v>16</v>
      </c>
      <c r="G2340" s="9">
        <v>26</v>
      </c>
      <c r="H2340" s="9">
        <v>45.454545000000003</v>
      </c>
      <c r="I2340" s="9">
        <v>32.653061000000001</v>
      </c>
      <c r="J2340" s="9">
        <v>1</v>
      </c>
      <c r="K2340" s="9">
        <v>16</v>
      </c>
      <c r="L2340" s="9">
        <v>16</v>
      </c>
      <c r="M2340" s="9">
        <v>26</v>
      </c>
      <c r="N2340" s="9">
        <v>26</v>
      </c>
      <c r="O2340" s="9">
        <v>45.454545000000003</v>
      </c>
      <c r="P2340" s="9">
        <v>45.454545000000003</v>
      </c>
      <c r="Q2340" s="9">
        <v>32.653061000000001</v>
      </c>
      <c r="R2340" s="9">
        <v>32.653061000000001</v>
      </c>
      <c r="S2340" s="9" t="s">
        <v>1510</v>
      </c>
      <c r="T2340" s="9">
        <v>4341.0402510000004</v>
      </c>
      <c r="U2340" s="9">
        <v>536225.810742</v>
      </c>
      <c r="V2340" t="s">
        <v>935</v>
      </c>
    </row>
    <row r="2341" spans="1:22" x14ac:dyDescent="0.25">
      <c r="A2341" s="70" t="e">
        <f>VLOOKUP(B2341,'Lake Assessments'!$D$2:$E$52,2,0)</f>
        <v>#N/A</v>
      </c>
      <c r="B2341">
        <v>29007500</v>
      </c>
      <c r="C2341" t="s">
        <v>2370</v>
      </c>
      <c r="D2341" t="s">
        <v>878</v>
      </c>
      <c r="E2341" s="107">
        <v>38880</v>
      </c>
      <c r="F2341" s="9">
        <v>21</v>
      </c>
      <c r="G2341" s="9">
        <v>27.713671999999999</v>
      </c>
      <c r="H2341" s="9">
        <v>90.909091000000004</v>
      </c>
      <c r="I2341" s="9">
        <v>41.396286000000003</v>
      </c>
      <c r="J2341" s="9">
        <v>3</v>
      </c>
      <c r="K2341" s="9">
        <v>19</v>
      </c>
      <c r="L2341" s="9">
        <v>22</v>
      </c>
      <c r="M2341" s="9">
        <v>27.071057</v>
      </c>
      <c r="N2341" s="9">
        <v>29.634899999999998</v>
      </c>
      <c r="O2341" s="9">
        <v>72.727272999999997</v>
      </c>
      <c r="P2341" s="9">
        <v>100</v>
      </c>
      <c r="Q2341" s="9">
        <v>34.015132000000001</v>
      </c>
      <c r="R2341" s="9">
        <v>46.707424000000003</v>
      </c>
      <c r="S2341" s="9" t="s">
        <v>1510</v>
      </c>
      <c r="T2341" s="9">
        <v>16347.786004</v>
      </c>
      <c r="U2341" s="9">
        <v>9847604.6599860005</v>
      </c>
      <c r="V2341" t="s">
        <v>935</v>
      </c>
    </row>
    <row r="2342" spans="1:22" x14ac:dyDescent="0.25">
      <c r="A2342" s="70" t="e">
        <f>VLOOKUP(B2342,'Lake Assessments'!$D$2:$E$52,2,0)</f>
        <v>#N/A</v>
      </c>
      <c r="B2342">
        <v>29002500</v>
      </c>
      <c r="C2342" t="s">
        <v>2371</v>
      </c>
      <c r="D2342" t="s">
        <v>878</v>
      </c>
      <c r="E2342" s="107">
        <v>41512</v>
      </c>
      <c r="F2342" s="9">
        <v>19</v>
      </c>
      <c r="G2342" s="9">
        <v>25.694562000000001</v>
      </c>
      <c r="H2342" s="9">
        <v>72.727272999999997</v>
      </c>
      <c r="I2342" s="9">
        <v>27.200803000000001</v>
      </c>
      <c r="J2342" s="9">
        <v>2</v>
      </c>
      <c r="K2342" s="9">
        <v>19</v>
      </c>
      <c r="L2342" s="9">
        <v>22</v>
      </c>
      <c r="M2342" s="9">
        <v>25.694562000000001</v>
      </c>
      <c r="N2342" s="9">
        <v>27.289691999999999</v>
      </c>
      <c r="O2342" s="9">
        <v>72.727272999999997</v>
      </c>
      <c r="P2342" s="9">
        <v>100</v>
      </c>
      <c r="Q2342" s="9">
        <v>27.200803000000001</v>
      </c>
      <c r="R2342" s="9">
        <v>39.233120999999997</v>
      </c>
      <c r="S2342" s="9" t="s">
        <v>1510</v>
      </c>
      <c r="T2342" s="9">
        <v>6013.9325470000003</v>
      </c>
      <c r="U2342" s="9">
        <v>940502.84860999999</v>
      </c>
      <c r="V2342" t="s">
        <v>935</v>
      </c>
    </row>
    <row r="2343" spans="1:22" x14ac:dyDescent="0.25">
      <c r="A2343" s="70" t="e">
        <f>VLOOKUP(B2343,'Lake Assessments'!$D$2:$E$52,2,0)</f>
        <v>#N/A</v>
      </c>
      <c r="B2343">
        <v>11047200</v>
      </c>
      <c r="C2343" t="s">
        <v>1330</v>
      </c>
      <c r="D2343" t="s">
        <v>878</v>
      </c>
      <c r="E2343" s="107">
        <v>37081</v>
      </c>
      <c r="F2343" s="9">
        <v>16</v>
      </c>
      <c r="G2343" s="9">
        <v>24.5</v>
      </c>
      <c r="H2343" s="9">
        <v>45.454545000000003</v>
      </c>
      <c r="I2343" s="9">
        <v>21.287129</v>
      </c>
      <c r="J2343" s="9">
        <v>1</v>
      </c>
      <c r="K2343" s="9">
        <v>16</v>
      </c>
      <c r="L2343" s="9">
        <v>16</v>
      </c>
      <c r="M2343" s="9">
        <v>24.5</v>
      </c>
      <c r="N2343" s="9">
        <v>24.5</v>
      </c>
      <c r="O2343" s="9">
        <v>45.454545000000003</v>
      </c>
      <c r="P2343" s="9">
        <v>45.454545000000003</v>
      </c>
      <c r="Q2343" s="9">
        <v>21.287129</v>
      </c>
      <c r="R2343" s="9">
        <v>21.287129</v>
      </c>
      <c r="S2343" s="9" t="s">
        <v>1510</v>
      </c>
      <c r="T2343" s="9">
        <v>11323.023814</v>
      </c>
      <c r="U2343" s="9">
        <v>1560390.96527</v>
      </c>
      <c r="V2343" t="s">
        <v>935</v>
      </c>
    </row>
    <row r="2344" spans="1:22" x14ac:dyDescent="0.25">
      <c r="A2344" s="70" t="e">
        <f>VLOOKUP(B2344,'Lake Assessments'!$D$2:$E$52,2,0)</f>
        <v>#N/A</v>
      </c>
      <c r="B2344">
        <v>29003600</v>
      </c>
      <c r="C2344" t="s">
        <v>2372</v>
      </c>
      <c r="D2344" t="s">
        <v>878</v>
      </c>
      <c r="E2344" s="107">
        <v>38904</v>
      </c>
      <c r="F2344" s="9">
        <v>16</v>
      </c>
      <c r="G2344" s="9">
        <v>24</v>
      </c>
      <c r="H2344" s="9">
        <v>45.454545000000003</v>
      </c>
      <c r="I2344" s="9">
        <v>22.448979999999999</v>
      </c>
      <c r="J2344" s="9">
        <v>3</v>
      </c>
      <c r="K2344" s="9">
        <v>1</v>
      </c>
      <c r="L2344" s="9">
        <v>18</v>
      </c>
      <c r="M2344" s="9">
        <v>3</v>
      </c>
      <c r="N2344" s="9">
        <v>24.984439999999999</v>
      </c>
      <c r="O2344" s="9">
        <v>-90.909091000000004</v>
      </c>
      <c r="P2344" s="9">
        <v>63.636364</v>
      </c>
      <c r="Q2344" s="9">
        <v>-85.148515000000003</v>
      </c>
      <c r="R2344" s="9">
        <v>23.685345000000002</v>
      </c>
      <c r="S2344" s="9" t="s">
        <v>1510</v>
      </c>
      <c r="T2344" s="9">
        <v>14047.786521</v>
      </c>
      <c r="U2344" s="9">
        <v>3039072.9144700002</v>
      </c>
      <c r="V2344" t="s">
        <v>935</v>
      </c>
    </row>
    <row r="2345" spans="1:22" x14ac:dyDescent="0.25">
      <c r="A2345" s="70" t="e">
        <f>VLOOKUP(B2345,'Lake Assessments'!$D$2:$E$52,2,0)</f>
        <v>#N/A</v>
      </c>
      <c r="B2345">
        <v>29014900</v>
      </c>
      <c r="C2345" t="s">
        <v>2373</v>
      </c>
      <c r="D2345" t="s">
        <v>878</v>
      </c>
      <c r="E2345" s="107">
        <v>38915</v>
      </c>
      <c r="F2345" s="9">
        <v>24</v>
      </c>
      <c r="G2345" s="9">
        <v>31.435117999999999</v>
      </c>
      <c r="H2345" s="9">
        <v>118.18181800000001</v>
      </c>
      <c r="I2345" s="9">
        <v>60.383257</v>
      </c>
      <c r="J2345" s="9">
        <v>1</v>
      </c>
      <c r="K2345" s="9">
        <v>24</v>
      </c>
      <c r="L2345" s="9">
        <v>24</v>
      </c>
      <c r="M2345" s="9">
        <v>31.435117999999999</v>
      </c>
      <c r="N2345" s="9">
        <v>31.435117999999999</v>
      </c>
      <c r="O2345" s="9">
        <v>118.18181800000001</v>
      </c>
      <c r="P2345" s="9">
        <v>118.18181800000001</v>
      </c>
      <c r="Q2345" s="9">
        <v>60.383257</v>
      </c>
      <c r="R2345" s="9">
        <v>60.383257</v>
      </c>
      <c r="S2345" s="9" t="s">
        <v>1510</v>
      </c>
      <c r="T2345" s="9">
        <v>5288.4488510000001</v>
      </c>
      <c r="U2345" s="9">
        <v>744880.79578799999</v>
      </c>
      <c r="V2345" t="s">
        <v>935</v>
      </c>
    </row>
    <row r="2346" spans="1:22" x14ac:dyDescent="0.25">
      <c r="A2346" s="70" t="e">
        <f>VLOOKUP(B2346,'Lake Assessments'!$D$2:$E$52,2,0)</f>
        <v>#N/A</v>
      </c>
      <c r="B2346">
        <v>29009300</v>
      </c>
      <c r="C2346" t="s">
        <v>2374</v>
      </c>
      <c r="D2346" t="s">
        <v>878</v>
      </c>
      <c r="E2346" s="107">
        <v>41864</v>
      </c>
      <c r="F2346" s="9">
        <v>19</v>
      </c>
      <c r="G2346" s="9">
        <v>26.841640999999999</v>
      </c>
      <c r="H2346" s="9">
        <v>72.727272999999997</v>
      </c>
      <c r="I2346" s="9">
        <v>32.87941</v>
      </c>
      <c r="J2346" s="9">
        <v>2</v>
      </c>
      <c r="K2346" s="9">
        <v>19</v>
      </c>
      <c r="L2346" s="9">
        <v>23</v>
      </c>
      <c r="M2346" s="9">
        <v>26.841640999999999</v>
      </c>
      <c r="N2346" s="9">
        <v>27.106874000000001</v>
      </c>
      <c r="O2346" s="9">
        <v>72.727272999999997</v>
      </c>
      <c r="P2346" s="9">
        <v>109.090909</v>
      </c>
      <c r="Q2346" s="9">
        <v>32.87941</v>
      </c>
      <c r="R2346" s="9">
        <v>38.300376999999997</v>
      </c>
      <c r="S2346" s="9" t="s">
        <v>1510</v>
      </c>
      <c r="T2346" s="9">
        <v>6142.2434489999996</v>
      </c>
      <c r="U2346" s="9">
        <v>1374243.4587059999</v>
      </c>
      <c r="V2346" t="s">
        <v>935</v>
      </c>
    </row>
    <row r="2347" spans="1:22" x14ac:dyDescent="0.25">
      <c r="A2347" s="70" t="e">
        <f>VLOOKUP(B2347,'Lake Assessments'!$D$2:$E$52,2,0)</f>
        <v>#N/A</v>
      </c>
      <c r="B2347">
        <v>80002800</v>
      </c>
      <c r="C2347" t="s">
        <v>2375</v>
      </c>
      <c r="D2347" t="s">
        <v>878</v>
      </c>
      <c r="E2347" s="107">
        <v>38929</v>
      </c>
      <c r="F2347" s="9">
        <v>22</v>
      </c>
      <c r="G2347" s="9">
        <v>30.914103999999998</v>
      </c>
      <c r="H2347" s="9">
        <v>83.333332999999996</v>
      </c>
      <c r="I2347" s="9">
        <v>72.704491000000004</v>
      </c>
      <c r="J2347" s="9">
        <v>1</v>
      </c>
      <c r="K2347" s="9">
        <v>22</v>
      </c>
      <c r="L2347" s="9">
        <v>22</v>
      </c>
      <c r="M2347" s="9">
        <v>30.914103999999998</v>
      </c>
      <c r="N2347" s="9">
        <v>30.914103999999998</v>
      </c>
      <c r="O2347" s="9">
        <v>83.333332999999996</v>
      </c>
      <c r="P2347" s="9">
        <v>83.333332999999996</v>
      </c>
      <c r="Q2347" s="9">
        <v>72.704491000000004</v>
      </c>
      <c r="R2347" s="9">
        <v>72.704491000000004</v>
      </c>
      <c r="S2347" s="9" t="s">
        <v>1059</v>
      </c>
      <c r="T2347" s="9">
        <v>3358.9928629999999</v>
      </c>
      <c r="U2347" s="9">
        <v>556998.31810799998</v>
      </c>
      <c r="V2347" t="s">
        <v>935</v>
      </c>
    </row>
    <row r="2348" spans="1:22" x14ac:dyDescent="0.25">
      <c r="A2348" s="70" t="e">
        <f>VLOOKUP(B2348,'Lake Assessments'!$D$2:$E$52,2,0)</f>
        <v>#N/A</v>
      </c>
      <c r="B2348">
        <v>29008600</v>
      </c>
      <c r="C2348" t="s">
        <v>2376</v>
      </c>
      <c r="D2348" t="s">
        <v>878</v>
      </c>
      <c r="E2348" s="107">
        <v>39966</v>
      </c>
      <c r="F2348" s="9">
        <v>24</v>
      </c>
      <c r="G2348" s="9">
        <v>29.393877</v>
      </c>
      <c r="H2348" s="9">
        <v>100</v>
      </c>
      <c r="I2348" s="9">
        <v>58.031596</v>
      </c>
      <c r="J2348" s="9">
        <v>1</v>
      </c>
      <c r="K2348" s="9">
        <v>24</v>
      </c>
      <c r="L2348" s="9">
        <v>24</v>
      </c>
      <c r="M2348" s="9">
        <v>29.393877</v>
      </c>
      <c r="N2348" s="9">
        <v>29.393877</v>
      </c>
      <c r="O2348" s="9">
        <v>100</v>
      </c>
      <c r="P2348" s="9">
        <v>100</v>
      </c>
      <c r="Q2348" s="9">
        <v>58.031596</v>
      </c>
      <c r="R2348" s="9">
        <v>58.031596</v>
      </c>
      <c r="S2348" s="9" t="s">
        <v>1059</v>
      </c>
      <c r="T2348" s="9">
        <v>7026.5562209999998</v>
      </c>
      <c r="U2348" s="9">
        <v>2112528.893563</v>
      </c>
      <c r="V2348" t="s">
        <v>935</v>
      </c>
    </row>
    <row r="2349" spans="1:22" x14ac:dyDescent="0.25">
      <c r="A2349" s="70" t="e">
        <f>VLOOKUP(B2349,'Lake Assessments'!$D$2:$E$52,2,0)</f>
        <v>#N/A</v>
      </c>
      <c r="B2349">
        <v>29009200</v>
      </c>
      <c r="C2349" t="s">
        <v>2377</v>
      </c>
      <c r="D2349" t="s">
        <v>878</v>
      </c>
      <c r="E2349" s="107">
        <v>40049</v>
      </c>
      <c r="F2349" s="9">
        <v>24</v>
      </c>
      <c r="G2349" s="9">
        <v>30.822745999999999</v>
      </c>
      <c r="H2349" s="9">
        <v>118.18181800000001</v>
      </c>
      <c r="I2349" s="9">
        <v>52.587851000000001</v>
      </c>
      <c r="J2349" s="9">
        <v>2</v>
      </c>
      <c r="K2349" s="9">
        <v>24</v>
      </c>
      <c r="L2349" s="9">
        <v>24</v>
      </c>
      <c r="M2349" s="9">
        <v>28.373256000000001</v>
      </c>
      <c r="N2349" s="9">
        <v>30.822745999999999</v>
      </c>
      <c r="O2349" s="9">
        <v>118.18181800000001</v>
      </c>
      <c r="P2349" s="9">
        <v>118.18181800000001</v>
      </c>
      <c r="Q2349" s="9">
        <v>44.761510999999999</v>
      </c>
      <c r="R2349" s="9">
        <v>52.587851000000001</v>
      </c>
      <c r="S2349" s="9" t="s">
        <v>1510</v>
      </c>
      <c r="T2349" s="9">
        <v>6969.5243909999999</v>
      </c>
      <c r="U2349" s="9">
        <v>1619228.8660299999</v>
      </c>
      <c r="V2349" t="s">
        <v>935</v>
      </c>
    </row>
    <row r="2350" spans="1:22" x14ac:dyDescent="0.25">
      <c r="A2350" s="70" t="e">
        <f>VLOOKUP(B2350,'Lake Assessments'!$D$2:$E$52,2,0)</f>
        <v>#N/A</v>
      </c>
      <c r="B2350">
        <v>29010103</v>
      </c>
      <c r="C2350" t="s">
        <v>2378</v>
      </c>
      <c r="D2350" t="s">
        <v>878</v>
      </c>
      <c r="E2350" s="107">
        <v>41067</v>
      </c>
      <c r="F2350" s="9">
        <v>21</v>
      </c>
      <c r="G2350" s="9">
        <v>28.586544</v>
      </c>
      <c r="H2350" s="9">
        <v>90.909091000000004</v>
      </c>
      <c r="I2350" s="9">
        <v>41.517543000000003</v>
      </c>
      <c r="J2350" s="9">
        <v>1</v>
      </c>
      <c r="K2350" s="9">
        <v>21</v>
      </c>
      <c r="L2350" s="9">
        <v>21</v>
      </c>
      <c r="M2350" s="9">
        <v>28.586544</v>
      </c>
      <c r="N2350" s="9">
        <v>28.586544</v>
      </c>
      <c r="O2350" s="9">
        <v>90.909091000000004</v>
      </c>
      <c r="P2350" s="9">
        <v>90.909091000000004</v>
      </c>
      <c r="Q2350" s="9">
        <v>41.517543000000003</v>
      </c>
      <c r="R2350" s="9">
        <v>41.517543000000003</v>
      </c>
      <c r="S2350" s="9" t="s">
        <v>1510</v>
      </c>
      <c r="T2350" s="9">
        <v>7902.0194929999998</v>
      </c>
      <c r="U2350" s="9">
        <v>1091307.403285</v>
      </c>
      <c r="V2350" t="s">
        <v>935</v>
      </c>
    </row>
    <row r="2351" spans="1:22" x14ac:dyDescent="0.25">
      <c r="A2351" s="70" t="e">
        <f>VLOOKUP(B2351,'Lake Assessments'!$D$2:$E$52,2,0)</f>
        <v>#N/A</v>
      </c>
      <c r="B2351">
        <v>29007700</v>
      </c>
      <c r="C2351" t="s">
        <v>2379</v>
      </c>
      <c r="D2351" t="s">
        <v>878</v>
      </c>
      <c r="E2351" s="107">
        <v>40016</v>
      </c>
      <c r="F2351" s="9">
        <v>20</v>
      </c>
      <c r="G2351" s="9">
        <v>26.385601999999999</v>
      </c>
      <c r="H2351" s="9">
        <v>66.666667000000004</v>
      </c>
      <c r="I2351" s="9">
        <v>41.858075999999997</v>
      </c>
      <c r="J2351" s="9">
        <v>2</v>
      </c>
      <c r="K2351" s="9">
        <v>17</v>
      </c>
      <c r="L2351" s="9">
        <v>20</v>
      </c>
      <c r="M2351" s="9">
        <v>24.011026999999999</v>
      </c>
      <c r="N2351" s="9">
        <v>26.385601999999999</v>
      </c>
      <c r="O2351" s="9">
        <v>30.769231000000001</v>
      </c>
      <c r="P2351" s="9">
        <v>66.666667000000004</v>
      </c>
      <c r="Q2351" s="9">
        <v>28.401212999999998</v>
      </c>
      <c r="R2351" s="9">
        <v>41.858075999999997</v>
      </c>
      <c r="S2351" s="9" t="s">
        <v>1059</v>
      </c>
      <c r="T2351" s="9">
        <v>11644.945959000001</v>
      </c>
      <c r="U2351" s="9">
        <v>2603767.8743799999</v>
      </c>
      <c r="V2351" t="s">
        <v>935</v>
      </c>
    </row>
    <row r="2352" spans="1:22" x14ac:dyDescent="0.25">
      <c r="A2352" s="70" t="e">
        <f>VLOOKUP(B2352,'Lake Assessments'!$D$2:$E$52,2,0)</f>
        <v>#N/A</v>
      </c>
      <c r="B2352">
        <v>29022000</v>
      </c>
      <c r="C2352" t="s">
        <v>2380</v>
      </c>
      <c r="D2352" t="s">
        <v>878</v>
      </c>
      <c r="E2352" s="107">
        <v>38876</v>
      </c>
      <c r="F2352" s="9">
        <v>12</v>
      </c>
      <c r="G2352" s="9">
        <v>21.36196</v>
      </c>
      <c r="H2352" s="9">
        <v>9.0909089999999999</v>
      </c>
      <c r="I2352" s="9">
        <v>8.989592</v>
      </c>
      <c r="J2352" s="9">
        <v>1</v>
      </c>
      <c r="K2352" s="9">
        <v>12</v>
      </c>
      <c r="L2352" s="9">
        <v>12</v>
      </c>
      <c r="M2352" s="9">
        <v>21.36196</v>
      </c>
      <c r="N2352" s="9">
        <v>21.36196</v>
      </c>
      <c r="O2352" s="9">
        <v>9.0909089999999999</v>
      </c>
      <c r="P2352" s="9">
        <v>9.0909089999999999</v>
      </c>
      <c r="Q2352" s="9">
        <v>8.989592</v>
      </c>
      <c r="R2352" s="9">
        <v>8.989592</v>
      </c>
      <c r="S2352" s="9" t="s">
        <v>1510</v>
      </c>
      <c r="T2352" s="9">
        <v>2247.307918</v>
      </c>
      <c r="U2352" s="9">
        <v>85253.775326999996</v>
      </c>
      <c r="V2352" t="s">
        <v>935</v>
      </c>
    </row>
    <row r="2353" spans="1:22" x14ac:dyDescent="0.25">
      <c r="A2353" s="70" t="e">
        <f>VLOOKUP(B2353,'Lake Assessments'!$D$2:$E$52,2,0)</f>
        <v>#N/A</v>
      </c>
      <c r="B2353">
        <v>29013000</v>
      </c>
      <c r="C2353" t="s">
        <v>2381</v>
      </c>
      <c r="D2353" t="s">
        <v>878</v>
      </c>
      <c r="E2353" s="107">
        <v>42212</v>
      </c>
      <c r="F2353" s="9">
        <v>12</v>
      </c>
      <c r="G2353" s="9">
        <v>23.671361000000001</v>
      </c>
      <c r="H2353" s="9">
        <v>9.0909089999999999</v>
      </c>
      <c r="I2353" s="9">
        <v>17.184956</v>
      </c>
      <c r="J2353" s="9">
        <v>2</v>
      </c>
      <c r="K2353" s="9">
        <v>12</v>
      </c>
      <c r="L2353" s="9">
        <v>20</v>
      </c>
      <c r="M2353" s="9">
        <v>23.671361000000001</v>
      </c>
      <c r="N2353" s="9">
        <v>30.634131</v>
      </c>
      <c r="O2353" s="9">
        <v>9.0909089999999999</v>
      </c>
      <c r="P2353" s="9">
        <v>81.818181999999993</v>
      </c>
      <c r="Q2353" s="9">
        <v>17.184956</v>
      </c>
      <c r="R2353" s="9">
        <v>56.296588</v>
      </c>
      <c r="S2353" s="9" t="s">
        <v>1510</v>
      </c>
      <c r="T2353" s="9">
        <v>1932.7615840000001</v>
      </c>
      <c r="U2353" s="9">
        <v>144879.11869199999</v>
      </c>
      <c r="V2353" t="s">
        <v>935</v>
      </c>
    </row>
    <row r="2354" spans="1:22" x14ac:dyDescent="0.25">
      <c r="A2354" s="70" t="e">
        <f>VLOOKUP(B2354,'Lake Assessments'!$D$2:$E$52,2,0)</f>
        <v>#N/A</v>
      </c>
      <c r="B2354">
        <v>29014300</v>
      </c>
      <c r="C2354" t="s">
        <v>2382</v>
      </c>
      <c r="D2354" t="s">
        <v>878</v>
      </c>
      <c r="E2354" s="107">
        <v>41120</v>
      </c>
      <c r="F2354" s="9">
        <v>22</v>
      </c>
      <c r="G2354" s="9">
        <v>28.568895999999999</v>
      </c>
      <c r="H2354" s="9">
        <v>83.333332999999996</v>
      </c>
      <c r="I2354" s="9">
        <v>53.596215000000001</v>
      </c>
      <c r="J2354" s="9">
        <v>2</v>
      </c>
      <c r="K2354" s="9">
        <v>22</v>
      </c>
      <c r="L2354" s="9">
        <v>22</v>
      </c>
      <c r="M2354" s="9">
        <v>26.436889000000001</v>
      </c>
      <c r="N2354" s="9">
        <v>28.568895999999999</v>
      </c>
      <c r="O2354" s="9">
        <v>69.230768999999995</v>
      </c>
      <c r="P2354" s="9">
        <v>83.333332999999996</v>
      </c>
      <c r="Q2354" s="9">
        <v>41.373736999999998</v>
      </c>
      <c r="R2354" s="9">
        <v>53.596215000000001</v>
      </c>
      <c r="S2354" s="9" t="s">
        <v>1059</v>
      </c>
      <c r="T2354" s="9">
        <v>8313.0674739999995</v>
      </c>
      <c r="U2354" s="9">
        <v>1389611.477586</v>
      </c>
      <c r="V2354" t="s">
        <v>935</v>
      </c>
    </row>
    <row r="2355" spans="1:22" x14ac:dyDescent="0.25">
      <c r="A2355" s="70" t="e">
        <f>VLOOKUP(B2355,'Lake Assessments'!$D$2:$E$52,2,0)</f>
        <v>#N/A</v>
      </c>
      <c r="B2355">
        <v>29008700</v>
      </c>
      <c r="C2355" t="s">
        <v>2383</v>
      </c>
      <c r="D2355" t="s">
        <v>878</v>
      </c>
      <c r="E2355" s="107">
        <v>38895</v>
      </c>
      <c r="F2355" s="9">
        <v>13</v>
      </c>
      <c r="G2355" s="9">
        <v>19.691856999999999</v>
      </c>
      <c r="H2355" s="9">
        <v>0</v>
      </c>
      <c r="I2355" s="9">
        <v>5.3040479999999999</v>
      </c>
      <c r="J2355" s="9">
        <v>2</v>
      </c>
      <c r="K2355" s="9">
        <v>13</v>
      </c>
      <c r="L2355" s="9">
        <v>18</v>
      </c>
      <c r="M2355" s="9">
        <v>19.691856999999999</v>
      </c>
      <c r="N2355" s="9">
        <v>24.984439999999999</v>
      </c>
      <c r="O2355" s="9">
        <v>0</v>
      </c>
      <c r="P2355" s="9">
        <v>50</v>
      </c>
      <c r="Q2355" s="9">
        <v>5.3040479999999999</v>
      </c>
      <c r="R2355" s="9">
        <v>34.324944000000002</v>
      </c>
      <c r="S2355" s="9" t="s">
        <v>1059</v>
      </c>
      <c r="T2355" s="9">
        <v>4323.8983710000002</v>
      </c>
      <c r="U2355" s="9">
        <v>591852.31256300001</v>
      </c>
      <c r="V2355" t="s">
        <v>935</v>
      </c>
    </row>
    <row r="2356" spans="1:22" x14ac:dyDescent="0.25">
      <c r="A2356" s="70" t="e">
        <f>VLOOKUP(B2356,'Lake Assessments'!$D$2:$E$52,2,0)</f>
        <v>#N/A</v>
      </c>
      <c r="B2356">
        <v>29015000</v>
      </c>
      <c r="C2356" t="s">
        <v>2219</v>
      </c>
      <c r="D2356" t="s">
        <v>878</v>
      </c>
      <c r="E2356" s="107">
        <v>38957</v>
      </c>
      <c r="F2356" s="9">
        <v>20</v>
      </c>
      <c r="G2356" s="9">
        <v>25.714782</v>
      </c>
      <c r="H2356" s="9">
        <v>81.818181999999993</v>
      </c>
      <c r="I2356" s="9">
        <v>27.300899999999999</v>
      </c>
      <c r="J2356" s="9">
        <v>3</v>
      </c>
      <c r="K2356" s="9">
        <v>18</v>
      </c>
      <c r="L2356" s="9">
        <v>21</v>
      </c>
      <c r="M2356" s="9">
        <v>25.455843999999999</v>
      </c>
      <c r="N2356" s="9">
        <v>27.495453999999999</v>
      </c>
      <c r="O2356" s="9">
        <v>63.636364</v>
      </c>
      <c r="P2356" s="9">
        <v>90.909091000000004</v>
      </c>
      <c r="Q2356" s="9">
        <v>27.300899999999999</v>
      </c>
      <c r="R2356" s="9">
        <v>36.116109999999999</v>
      </c>
      <c r="S2356" s="9" t="s">
        <v>1510</v>
      </c>
      <c r="T2356" s="9">
        <v>10334.461160999999</v>
      </c>
      <c r="U2356" s="9">
        <v>1657243.4452200001</v>
      </c>
      <c r="V2356" t="s">
        <v>935</v>
      </c>
    </row>
    <row r="2357" spans="1:22" x14ac:dyDescent="0.25">
      <c r="A2357" s="70" t="e">
        <f>VLOOKUP(B2357,'Lake Assessments'!$D$2:$E$52,2,0)</f>
        <v>#N/A</v>
      </c>
      <c r="B2357">
        <v>29009100</v>
      </c>
      <c r="C2357" t="s">
        <v>2384</v>
      </c>
      <c r="D2357" t="s">
        <v>878</v>
      </c>
      <c r="E2357" s="107">
        <v>41851</v>
      </c>
      <c r="F2357" s="9">
        <v>17</v>
      </c>
      <c r="G2357" s="9">
        <v>24.738634000000001</v>
      </c>
      <c r="H2357" s="9">
        <v>54.545454999999997</v>
      </c>
      <c r="I2357" s="9">
        <v>22.468484</v>
      </c>
      <c r="J2357" s="9">
        <v>2</v>
      </c>
      <c r="K2357" s="9">
        <v>16</v>
      </c>
      <c r="L2357" s="9">
        <v>17</v>
      </c>
      <c r="M2357" s="9">
        <v>23.25</v>
      </c>
      <c r="N2357" s="9">
        <v>24.738634000000001</v>
      </c>
      <c r="O2357" s="9">
        <v>45.454545000000003</v>
      </c>
      <c r="P2357" s="9">
        <v>54.545454999999997</v>
      </c>
      <c r="Q2357" s="9">
        <v>18.622449</v>
      </c>
      <c r="R2357" s="9">
        <v>22.468484</v>
      </c>
      <c r="S2357" s="9" t="s">
        <v>1510</v>
      </c>
      <c r="T2357" s="9">
        <v>5292.0325069999999</v>
      </c>
      <c r="U2357" s="9">
        <v>1054691.78055</v>
      </c>
      <c r="V2357" t="s">
        <v>935</v>
      </c>
    </row>
    <row r="2358" spans="1:22" x14ac:dyDescent="0.25">
      <c r="A2358" s="70" t="e">
        <f>VLOOKUP(B2358,'Lake Assessments'!$D$2:$E$52,2,0)</f>
        <v>#N/A</v>
      </c>
      <c r="B2358">
        <v>29016200</v>
      </c>
      <c r="C2358" t="s">
        <v>2105</v>
      </c>
      <c r="D2358" t="s">
        <v>878</v>
      </c>
      <c r="E2358" s="107">
        <v>39680</v>
      </c>
      <c r="F2358" s="9">
        <v>22</v>
      </c>
      <c r="G2358" s="9">
        <v>28.782097</v>
      </c>
      <c r="H2358" s="9">
        <v>100</v>
      </c>
      <c r="I2358" s="9">
        <v>42.485627000000001</v>
      </c>
      <c r="J2358" s="9">
        <v>2</v>
      </c>
      <c r="K2358" s="9">
        <v>22</v>
      </c>
      <c r="L2358" s="9">
        <v>23</v>
      </c>
      <c r="M2358" s="9">
        <v>28.149446000000001</v>
      </c>
      <c r="N2358" s="9">
        <v>28.782097</v>
      </c>
      <c r="O2358" s="9">
        <v>100</v>
      </c>
      <c r="P2358" s="9">
        <v>109.090909</v>
      </c>
      <c r="Q2358" s="9">
        <v>42.485627000000001</v>
      </c>
      <c r="R2358" s="9">
        <v>43.619622</v>
      </c>
      <c r="S2358" s="9" t="s">
        <v>1510</v>
      </c>
      <c r="T2358" s="9">
        <v>7906.1697620000004</v>
      </c>
      <c r="U2358" s="9">
        <v>1378128.6902999999</v>
      </c>
      <c r="V2358" t="s">
        <v>935</v>
      </c>
    </row>
    <row r="2359" spans="1:22" x14ac:dyDescent="0.25">
      <c r="A2359" s="70" t="e">
        <f>VLOOKUP(B2359,'Lake Assessments'!$D$2:$E$52,2,0)</f>
        <v>#N/A</v>
      </c>
      <c r="B2359">
        <v>29020800</v>
      </c>
      <c r="C2359" t="s">
        <v>2385</v>
      </c>
      <c r="D2359" t="s">
        <v>878</v>
      </c>
      <c r="E2359" s="107">
        <v>40350</v>
      </c>
      <c r="F2359" s="9">
        <v>20</v>
      </c>
      <c r="G2359" s="9">
        <v>27.280028999999999</v>
      </c>
      <c r="H2359" s="9">
        <v>81.818181999999993</v>
      </c>
      <c r="I2359" s="9">
        <v>35.04965</v>
      </c>
      <c r="J2359" s="9">
        <v>1</v>
      </c>
      <c r="K2359" s="9">
        <v>20</v>
      </c>
      <c r="L2359" s="9">
        <v>20</v>
      </c>
      <c r="M2359" s="9">
        <v>27.280028999999999</v>
      </c>
      <c r="N2359" s="9">
        <v>27.280028999999999</v>
      </c>
      <c r="O2359" s="9">
        <v>81.818181999999993</v>
      </c>
      <c r="P2359" s="9">
        <v>81.818181999999993</v>
      </c>
      <c r="Q2359" s="9">
        <v>35.04965</v>
      </c>
      <c r="R2359" s="9">
        <v>35.04965</v>
      </c>
      <c r="S2359" s="9" t="s">
        <v>1510</v>
      </c>
      <c r="T2359" s="9">
        <v>8334.554494</v>
      </c>
      <c r="U2359" s="9">
        <v>1227263.8188799999</v>
      </c>
      <c r="V2359" t="s">
        <v>935</v>
      </c>
    </row>
    <row r="2360" spans="1:22" x14ac:dyDescent="0.25">
      <c r="A2360" s="70" t="e">
        <f>VLOOKUP(B2360,'Lake Assessments'!$D$2:$E$52,2,0)</f>
        <v>#N/A</v>
      </c>
      <c r="B2360">
        <v>29022400</v>
      </c>
      <c r="C2360" t="s">
        <v>2386</v>
      </c>
      <c r="D2360" t="s">
        <v>878</v>
      </c>
      <c r="E2360" s="107">
        <v>38911</v>
      </c>
      <c r="F2360" s="9">
        <v>12</v>
      </c>
      <c r="G2360" s="9">
        <v>24.537386000000001</v>
      </c>
      <c r="H2360" s="9">
        <v>9.0909089999999999</v>
      </c>
      <c r="I2360" s="9">
        <v>25.190747000000002</v>
      </c>
      <c r="J2360" s="9">
        <v>1</v>
      </c>
      <c r="K2360" s="9">
        <v>12</v>
      </c>
      <c r="L2360" s="9">
        <v>12</v>
      </c>
      <c r="M2360" s="9">
        <v>24.537386000000001</v>
      </c>
      <c r="N2360" s="9">
        <v>24.537386000000001</v>
      </c>
      <c r="O2360" s="9">
        <v>9.0909089999999999</v>
      </c>
      <c r="P2360" s="9">
        <v>9.0909089999999999</v>
      </c>
      <c r="Q2360" s="9">
        <v>25.190747000000002</v>
      </c>
      <c r="R2360" s="9">
        <v>25.190747000000002</v>
      </c>
      <c r="S2360" s="9" t="s">
        <v>1510</v>
      </c>
      <c r="T2360" s="9">
        <v>1180.9165270000001</v>
      </c>
      <c r="U2360" s="9">
        <v>54095.548408000002</v>
      </c>
      <c r="V2360" t="s">
        <v>935</v>
      </c>
    </row>
    <row r="2361" spans="1:22" x14ac:dyDescent="0.25">
      <c r="A2361" s="70" t="e">
        <f>VLOOKUP(B2361,'Lake Assessments'!$D$2:$E$52,2,0)</f>
        <v>#N/A</v>
      </c>
      <c r="B2361">
        <v>29012700</v>
      </c>
      <c r="C2361" t="s">
        <v>2387</v>
      </c>
      <c r="D2361" t="s">
        <v>878</v>
      </c>
      <c r="E2361" s="107">
        <v>36312</v>
      </c>
      <c r="F2361" s="9">
        <v>9</v>
      </c>
      <c r="G2361" s="9">
        <v>21.666667</v>
      </c>
      <c r="H2361" s="9">
        <v>-18.181818</v>
      </c>
      <c r="I2361" s="9">
        <v>7.260726</v>
      </c>
      <c r="J2361" s="9">
        <v>1</v>
      </c>
      <c r="K2361" s="9">
        <v>9</v>
      </c>
      <c r="L2361" s="9">
        <v>9</v>
      </c>
      <c r="M2361" s="9">
        <v>21.666667</v>
      </c>
      <c r="N2361" s="9">
        <v>21.666667</v>
      </c>
      <c r="O2361" s="9">
        <v>-18.181818</v>
      </c>
      <c r="P2361" s="9">
        <v>-18.181818</v>
      </c>
      <c r="Q2361" s="9">
        <v>7.260726</v>
      </c>
      <c r="R2361" s="9">
        <v>7.260726</v>
      </c>
      <c r="S2361" s="9" t="s">
        <v>1510</v>
      </c>
      <c r="T2361" s="9">
        <v>1360.192546</v>
      </c>
      <c r="U2361" s="9">
        <v>93731.425822999998</v>
      </c>
      <c r="V2361" t="s">
        <v>932</v>
      </c>
    </row>
    <row r="2362" spans="1:22" x14ac:dyDescent="0.25">
      <c r="A2362" s="70" t="e">
        <f>VLOOKUP(B2362,'Lake Assessments'!$D$2:$E$52,2,0)</f>
        <v>#N/A</v>
      </c>
      <c r="B2362">
        <v>29013200</v>
      </c>
      <c r="C2362" t="s">
        <v>1019</v>
      </c>
      <c r="D2362" t="s">
        <v>878</v>
      </c>
      <c r="E2362" s="107">
        <v>38918</v>
      </c>
      <c r="F2362" s="9">
        <v>15</v>
      </c>
      <c r="G2362" s="9">
        <v>21.430508</v>
      </c>
      <c r="H2362" s="9">
        <v>150</v>
      </c>
      <c r="I2362" s="9">
        <v>53.075055999999996</v>
      </c>
      <c r="J2362" s="9">
        <v>1</v>
      </c>
      <c r="K2362" s="9">
        <v>15</v>
      </c>
      <c r="L2362" s="9">
        <v>15</v>
      </c>
      <c r="M2362" s="9">
        <v>21.430508</v>
      </c>
      <c r="N2362" s="9">
        <v>21.430508</v>
      </c>
      <c r="O2362" s="9">
        <v>150</v>
      </c>
      <c r="P2362" s="9">
        <v>150</v>
      </c>
      <c r="Q2362" s="9">
        <v>53.075055999999996</v>
      </c>
      <c r="R2362" s="9">
        <v>53.075055999999996</v>
      </c>
      <c r="S2362" s="9" t="s">
        <v>1510</v>
      </c>
      <c r="T2362" s="9">
        <v>1313.8878010000001</v>
      </c>
      <c r="U2362" s="9">
        <v>84302.977935999996</v>
      </c>
      <c r="V2362" t="s">
        <v>935</v>
      </c>
    </row>
    <row r="2363" spans="1:22" x14ac:dyDescent="0.25">
      <c r="A2363" s="70" t="e">
        <f>VLOOKUP(B2363,'Lake Assessments'!$D$2:$E$52,2,0)</f>
        <v>#N/A</v>
      </c>
      <c r="B2363">
        <v>29014200</v>
      </c>
      <c r="C2363" t="s">
        <v>1119</v>
      </c>
      <c r="D2363" t="s">
        <v>878</v>
      </c>
      <c r="E2363" s="107">
        <v>38895</v>
      </c>
      <c r="F2363" s="9">
        <v>11</v>
      </c>
      <c r="G2363" s="9">
        <v>19.598237000000001</v>
      </c>
      <c r="H2363" s="9">
        <v>-15.384615</v>
      </c>
      <c r="I2363" s="9">
        <v>4.8034090000000003</v>
      </c>
      <c r="J2363" s="9">
        <v>2</v>
      </c>
      <c r="K2363" s="9">
        <v>11</v>
      </c>
      <c r="L2363" s="9">
        <v>13</v>
      </c>
      <c r="M2363" s="9">
        <v>19.598237000000001</v>
      </c>
      <c r="N2363" s="9">
        <v>19.691856999999999</v>
      </c>
      <c r="O2363" s="9">
        <v>-15.384615</v>
      </c>
      <c r="P2363" s="9">
        <v>8.3333329999999997</v>
      </c>
      <c r="Q2363" s="9">
        <v>4.8034090000000003</v>
      </c>
      <c r="R2363" s="9">
        <v>5.8701990000000004</v>
      </c>
      <c r="S2363" s="9" t="s">
        <v>1059</v>
      </c>
      <c r="T2363" s="9">
        <v>4724.0502699999997</v>
      </c>
      <c r="U2363" s="9">
        <v>1320937.3364579999</v>
      </c>
      <c r="V2363" t="s">
        <v>932</v>
      </c>
    </row>
    <row r="2364" spans="1:22" x14ac:dyDescent="0.25">
      <c r="A2364" s="70" t="e">
        <f>VLOOKUP(B2364,'Lake Assessments'!$D$2:$E$52,2,0)</f>
        <v>#N/A</v>
      </c>
      <c r="B2364">
        <v>29017200</v>
      </c>
      <c r="C2364" t="s">
        <v>2388</v>
      </c>
      <c r="D2364" t="s">
        <v>878</v>
      </c>
      <c r="E2364" s="107">
        <v>37776</v>
      </c>
      <c r="F2364" s="9">
        <v>17</v>
      </c>
      <c r="G2364" s="9">
        <v>24.496098</v>
      </c>
      <c r="H2364" s="9">
        <v>54.545454999999997</v>
      </c>
      <c r="I2364" s="9">
        <v>21.267813</v>
      </c>
      <c r="J2364" s="9">
        <v>1</v>
      </c>
      <c r="K2364" s="9">
        <v>17</v>
      </c>
      <c r="L2364" s="9">
        <v>17</v>
      </c>
      <c r="M2364" s="9">
        <v>24.496098</v>
      </c>
      <c r="N2364" s="9">
        <v>24.496098</v>
      </c>
      <c r="O2364" s="9">
        <v>54.545454999999997</v>
      </c>
      <c r="P2364" s="9">
        <v>54.545454999999997</v>
      </c>
      <c r="Q2364" s="9">
        <v>21.267813</v>
      </c>
      <c r="R2364" s="9">
        <v>21.267813</v>
      </c>
      <c r="S2364" s="9" t="s">
        <v>1510</v>
      </c>
      <c r="T2364" s="9">
        <v>4989.6693299999997</v>
      </c>
      <c r="U2364" s="9">
        <v>411788.84276199999</v>
      </c>
      <c r="V2364" t="s">
        <v>935</v>
      </c>
    </row>
    <row r="2365" spans="1:22" x14ac:dyDescent="0.25">
      <c r="A2365" s="70" t="e">
        <f>VLOOKUP(B2365,'Lake Assessments'!$D$2:$E$52,2,0)</f>
        <v>#N/A</v>
      </c>
      <c r="B2365">
        <v>29014600</v>
      </c>
      <c r="C2365" t="s">
        <v>2389</v>
      </c>
      <c r="D2365" t="s">
        <v>878</v>
      </c>
      <c r="E2365" s="107">
        <v>38908</v>
      </c>
      <c r="F2365" s="9">
        <v>21</v>
      </c>
      <c r="G2365" s="9">
        <v>26.622582999999999</v>
      </c>
      <c r="H2365" s="9">
        <v>90.909091000000004</v>
      </c>
      <c r="I2365" s="9">
        <v>35.829503000000003</v>
      </c>
      <c r="J2365" s="9">
        <v>2</v>
      </c>
      <c r="K2365" s="9">
        <v>18</v>
      </c>
      <c r="L2365" s="9">
        <v>21</v>
      </c>
      <c r="M2365" s="9">
        <v>25.691545999999999</v>
      </c>
      <c r="N2365" s="9">
        <v>26.622582999999999</v>
      </c>
      <c r="O2365" s="9">
        <v>63.636364</v>
      </c>
      <c r="P2365" s="9">
        <v>90.909091000000004</v>
      </c>
      <c r="Q2365" s="9">
        <v>27.185873000000001</v>
      </c>
      <c r="R2365" s="9">
        <v>35.829503000000003</v>
      </c>
      <c r="S2365" s="9" t="s">
        <v>1510</v>
      </c>
      <c r="T2365" s="9">
        <v>38641.013121999997</v>
      </c>
      <c r="U2365" s="9">
        <v>6056802.8487860002</v>
      </c>
      <c r="V2365" t="s">
        <v>935</v>
      </c>
    </row>
    <row r="2366" spans="1:22" x14ac:dyDescent="0.25">
      <c r="A2366" s="70" t="e">
        <f>VLOOKUP(B2366,'Lake Assessments'!$D$2:$E$52,2,0)</f>
        <v>#N/A</v>
      </c>
      <c r="B2366">
        <v>29009800</v>
      </c>
      <c r="C2366" t="s">
        <v>2390</v>
      </c>
      <c r="D2366" t="s">
        <v>878</v>
      </c>
      <c r="E2366" s="107">
        <v>38910</v>
      </c>
      <c r="F2366" s="9">
        <v>28</v>
      </c>
      <c r="G2366" s="9">
        <v>32.693927000000002</v>
      </c>
      <c r="H2366" s="9">
        <v>154.545455</v>
      </c>
      <c r="I2366" s="9">
        <v>66.805750000000003</v>
      </c>
      <c r="J2366" s="9">
        <v>2</v>
      </c>
      <c r="K2366" s="9">
        <v>20</v>
      </c>
      <c r="L2366" s="9">
        <v>28</v>
      </c>
      <c r="M2366" s="9">
        <v>27.950849999999999</v>
      </c>
      <c r="N2366" s="9">
        <v>32.693927000000002</v>
      </c>
      <c r="O2366" s="9">
        <v>81.818181999999993</v>
      </c>
      <c r="P2366" s="9">
        <v>154.545455</v>
      </c>
      <c r="Q2366" s="9">
        <v>38.370542999999998</v>
      </c>
      <c r="R2366" s="9">
        <v>66.805750000000003</v>
      </c>
      <c r="S2366" s="9" t="s">
        <v>1510</v>
      </c>
      <c r="T2366" s="9">
        <v>8449.135655</v>
      </c>
      <c r="U2366" s="9">
        <v>709120.90486200002</v>
      </c>
      <c r="V2366" t="s">
        <v>935</v>
      </c>
    </row>
    <row r="2367" spans="1:22" x14ac:dyDescent="0.25">
      <c r="A2367" s="70" t="e">
        <f>VLOOKUP(B2367,'Lake Assessments'!$D$2:$E$52,2,0)</f>
        <v>#N/A</v>
      </c>
      <c r="B2367">
        <v>29009000</v>
      </c>
      <c r="C2367" t="s">
        <v>1349</v>
      </c>
      <c r="D2367" t="s">
        <v>878</v>
      </c>
      <c r="E2367" s="107">
        <v>42170</v>
      </c>
      <c r="F2367" s="9">
        <v>23</v>
      </c>
      <c r="G2367" s="9">
        <v>28.983504</v>
      </c>
      <c r="H2367" s="9">
        <v>228.57142899999999</v>
      </c>
      <c r="I2367" s="9">
        <v>74.599418999999997</v>
      </c>
      <c r="J2367" s="9">
        <v>1</v>
      </c>
      <c r="K2367" s="9">
        <v>23</v>
      </c>
      <c r="L2367" s="9">
        <v>23</v>
      </c>
      <c r="M2367" s="9">
        <v>28.983504</v>
      </c>
      <c r="N2367" s="9">
        <v>28.983504</v>
      </c>
      <c r="O2367" s="9">
        <v>228.57142899999999</v>
      </c>
      <c r="P2367" s="9">
        <v>228.57142899999999</v>
      </c>
      <c r="Q2367" s="9">
        <v>74.599418999999997</v>
      </c>
      <c r="R2367" s="9">
        <v>74.599418999999997</v>
      </c>
      <c r="S2367" s="9" t="s">
        <v>1510</v>
      </c>
      <c r="T2367" s="9">
        <v>6787.7482849999997</v>
      </c>
      <c r="U2367" s="9">
        <v>731629.44471700001</v>
      </c>
      <c r="V2367" t="s">
        <v>935</v>
      </c>
    </row>
    <row r="2368" spans="1:22" x14ac:dyDescent="0.25">
      <c r="A2368" s="70" t="e">
        <f>VLOOKUP(B2368,'Lake Assessments'!$D$2:$E$52,2,0)</f>
        <v>#N/A</v>
      </c>
      <c r="B2368">
        <v>29008900</v>
      </c>
      <c r="C2368" t="s">
        <v>1803</v>
      </c>
      <c r="D2368" t="s">
        <v>878</v>
      </c>
      <c r="E2368" s="107">
        <v>39601</v>
      </c>
      <c r="F2368" s="9">
        <v>23</v>
      </c>
      <c r="G2368" s="9">
        <v>29.609047</v>
      </c>
      <c r="H2368" s="9">
        <v>228.57142899999999</v>
      </c>
      <c r="I2368" s="9">
        <v>78.367751999999996</v>
      </c>
      <c r="J2368" s="9">
        <v>3</v>
      </c>
      <c r="K2368" s="9">
        <v>14</v>
      </c>
      <c r="L2368" s="9">
        <v>26</v>
      </c>
      <c r="M2368" s="9">
        <v>21.113638000000002</v>
      </c>
      <c r="N2368" s="9">
        <v>32.751395000000002</v>
      </c>
      <c r="O2368" s="9">
        <v>100</v>
      </c>
      <c r="P2368" s="9">
        <v>333.33333299999998</v>
      </c>
      <c r="Q2368" s="9">
        <v>27.190591000000001</v>
      </c>
      <c r="R2368" s="9">
        <v>133.93853300000001</v>
      </c>
      <c r="S2368" s="9" t="s">
        <v>1510</v>
      </c>
      <c r="T2368" s="9">
        <v>7840.8483390000001</v>
      </c>
      <c r="U2368" s="9">
        <v>1150546.085439</v>
      </c>
      <c r="V2368" t="s">
        <v>935</v>
      </c>
    </row>
    <row r="2369" spans="1:22" x14ac:dyDescent="0.25">
      <c r="A2369" s="70" t="e">
        <f>VLOOKUP(B2369,'Lake Assessments'!$D$2:$E$52,2,0)</f>
        <v>#N/A</v>
      </c>
      <c r="B2369">
        <v>29011000</v>
      </c>
      <c r="C2369" t="s">
        <v>1804</v>
      </c>
      <c r="D2369" t="s">
        <v>878</v>
      </c>
      <c r="E2369" s="107">
        <v>40365</v>
      </c>
      <c r="F2369" s="9">
        <v>23</v>
      </c>
      <c r="G2369" s="9">
        <v>29.400531999999998</v>
      </c>
      <c r="H2369" s="9">
        <v>109.090909</v>
      </c>
      <c r="I2369" s="9">
        <v>45.547190000000001</v>
      </c>
      <c r="J2369" s="9">
        <v>1</v>
      </c>
      <c r="K2369" s="9">
        <v>23</v>
      </c>
      <c r="L2369" s="9">
        <v>23</v>
      </c>
      <c r="M2369" s="9">
        <v>29.400531999999998</v>
      </c>
      <c r="N2369" s="9">
        <v>29.400531999999998</v>
      </c>
      <c r="O2369" s="9">
        <v>109.090909</v>
      </c>
      <c r="P2369" s="9">
        <v>109.090909</v>
      </c>
      <c r="Q2369" s="9">
        <v>45.547190000000001</v>
      </c>
      <c r="R2369" s="9">
        <v>45.547190000000001</v>
      </c>
      <c r="S2369" s="9" t="s">
        <v>1510</v>
      </c>
      <c r="T2369" s="9">
        <v>4258.0854310000004</v>
      </c>
      <c r="U2369" s="9">
        <v>528687.03287800006</v>
      </c>
      <c r="V2369" t="s">
        <v>935</v>
      </c>
    </row>
    <row r="2370" spans="1:22" x14ac:dyDescent="0.25">
      <c r="A2370" s="70" t="e">
        <f>VLOOKUP(B2370,'Lake Assessments'!$D$2:$E$52,2,0)</f>
        <v>#N/A</v>
      </c>
      <c r="B2370">
        <v>29011700</v>
      </c>
      <c r="C2370" t="s">
        <v>1501</v>
      </c>
      <c r="D2370" t="s">
        <v>878</v>
      </c>
      <c r="E2370" s="107">
        <v>41789</v>
      </c>
      <c r="F2370" s="9">
        <v>24</v>
      </c>
      <c r="G2370" s="9">
        <v>31.026869999999999</v>
      </c>
      <c r="H2370" s="9">
        <v>118.18181800000001</v>
      </c>
      <c r="I2370" s="9">
        <v>53.598367000000003</v>
      </c>
      <c r="J2370" s="9">
        <v>4</v>
      </c>
      <c r="K2370" s="9">
        <v>18</v>
      </c>
      <c r="L2370" s="9">
        <v>24</v>
      </c>
      <c r="M2370" s="9">
        <v>25.455843999999999</v>
      </c>
      <c r="N2370" s="9">
        <v>31.026869999999999</v>
      </c>
      <c r="O2370" s="9">
        <v>63.636364</v>
      </c>
      <c r="P2370" s="9">
        <v>118.18181800000001</v>
      </c>
      <c r="Q2370" s="9">
        <v>26.019030000000001</v>
      </c>
      <c r="R2370" s="9">
        <v>53.598367000000003</v>
      </c>
      <c r="S2370" s="9" t="s">
        <v>1510</v>
      </c>
      <c r="T2370" s="9">
        <v>22161.387036</v>
      </c>
      <c r="U2370" s="9">
        <v>2304782.4655519999</v>
      </c>
      <c r="V2370" t="s">
        <v>935</v>
      </c>
    </row>
    <row r="2371" spans="1:22" x14ac:dyDescent="0.25">
      <c r="A2371" s="70" t="e">
        <f>VLOOKUP(B2371,'Lake Assessments'!$D$2:$E$52,2,0)</f>
        <v>#N/A</v>
      </c>
      <c r="B2371">
        <v>29007400</v>
      </c>
      <c r="C2371" t="s">
        <v>957</v>
      </c>
      <c r="D2371" t="s">
        <v>878</v>
      </c>
      <c r="E2371" s="107">
        <v>40395</v>
      </c>
      <c r="F2371" s="9">
        <v>16</v>
      </c>
      <c r="G2371" s="9">
        <v>24.5</v>
      </c>
      <c r="H2371" s="9">
        <v>45.454545000000003</v>
      </c>
      <c r="I2371" s="9">
        <v>21.287129</v>
      </c>
      <c r="J2371" s="9">
        <v>2</v>
      </c>
      <c r="K2371" s="9">
        <v>16</v>
      </c>
      <c r="L2371" s="9">
        <v>21</v>
      </c>
      <c r="M2371" s="9">
        <v>24.5</v>
      </c>
      <c r="N2371" s="9">
        <v>25.967929000000002</v>
      </c>
      <c r="O2371" s="9">
        <v>45.454545000000003</v>
      </c>
      <c r="P2371" s="9">
        <v>90.909091000000004</v>
      </c>
      <c r="Q2371" s="9">
        <v>21.287129</v>
      </c>
      <c r="R2371" s="9">
        <v>32.489432999999998</v>
      </c>
      <c r="S2371" s="9" t="s">
        <v>1510</v>
      </c>
      <c r="T2371" s="9">
        <v>2781.0784269999999</v>
      </c>
      <c r="U2371" s="9">
        <v>206578.98219499999</v>
      </c>
      <c r="V2371" t="s">
        <v>935</v>
      </c>
    </row>
    <row r="2372" spans="1:22" x14ac:dyDescent="0.25">
      <c r="A2372" s="70" t="e">
        <f>VLOOKUP(B2372,'Lake Assessments'!$D$2:$E$52,2,0)</f>
        <v>#N/A</v>
      </c>
      <c r="B2372">
        <v>29008800</v>
      </c>
      <c r="C2372" t="s">
        <v>1167</v>
      </c>
      <c r="D2372" t="s">
        <v>878</v>
      </c>
      <c r="E2372" s="107">
        <v>38909</v>
      </c>
      <c r="F2372" s="9">
        <v>23</v>
      </c>
      <c r="G2372" s="9">
        <v>28.357959999999999</v>
      </c>
      <c r="H2372" s="9">
        <v>109.090909</v>
      </c>
      <c r="I2372" s="9">
        <v>44.683470999999997</v>
      </c>
      <c r="J2372" s="9">
        <v>2</v>
      </c>
      <c r="K2372" s="9">
        <v>20</v>
      </c>
      <c r="L2372" s="9">
        <v>23</v>
      </c>
      <c r="M2372" s="9">
        <v>27.950849999999999</v>
      </c>
      <c r="N2372" s="9">
        <v>28.357959999999999</v>
      </c>
      <c r="O2372" s="9">
        <v>81.818181999999993</v>
      </c>
      <c r="P2372" s="9">
        <v>109.090909</v>
      </c>
      <c r="Q2372" s="9">
        <v>38.370542999999998</v>
      </c>
      <c r="R2372" s="9">
        <v>44.683470999999997</v>
      </c>
      <c r="S2372" s="9" t="s">
        <v>1510</v>
      </c>
      <c r="T2372" s="9">
        <v>5425.5173640000003</v>
      </c>
      <c r="U2372" s="9">
        <v>911392.07036999997</v>
      </c>
      <c r="V2372" t="s">
        <v>935</v>
      </c>
    </row>
    <row r="2373" spans="1:22" x14ac:dyDescent="0.25">
      <c r="A2373" s="70" t="e">
        <f>VLOOKUP(B2373,'Lake Assessments'!$D$2:$E$52,2,0)</f>
        <v>#N/A</v>
      </c>
      <c r="B2373">
        <v>29008500</v>
      </c>
      <c r="C2373" t="s">
        <v>2391</v>
      </c>
      <c r="D2373" t="s">
        <v>878</v>
      </c>
      <c r="E2373" s="107">
        <v>36360</v>
      </c>
      <c r="F2373" s="9">
        <v>18</v>
      </c>
      <c r="G2373" s="9">
        <v>25.220141999999999</v>
      </c>
      <c r="H2373" s="9">
        <v>50</v>
      </c>
      <c r="I2373" s="9">
        <v>35.592160999999997</v>
      </c>
      <c r="J2373" s="9">
        <v>1</v>
      </c>
      <c r="K2373" s="9">
        <v>18</v>
      </c>
      <c r="L2373" s="9">
        <v>18</v>
      </c>
      <c r="M2373" s="9">
        <v>25.220141999999999</v>
      </c>
      <c r="N2373" s="9">
        <v>25.220141999999999</v>
      </c>
      <c r="O2373" s="9">
        <v>50</v>
      </c>
      <c r="P2373" s="9">
        <v>50</v>
      </c>
      <c r="Q2373" s="9">
        <v>35.592160999999997</v>
      </c>
      <c r="R2373" s="9">
        <v>35.592160999999997</v>
      </c>
      <c r="S2373" s="9" t="s">
        <v>1059</v>
      </c>
      <c r="T2373" s="9">
        <v>5015.6683409999996</v>
      </c>
      <c r="U2373" s="9">
        <v>896151.60928500001</v>
      </c>
      <c r="V2373" t="s">
        <v>935</v>
      </c>
    </row>
    <row r="2374" spans="1:22" x14ac:dyDescent="0.25">
      <c r="A2374" s="70" t="e">
        <f>VLOOKUP(B2374,'Lake Assessments'!$D$2:$E$52,2,0)</f>
        <v>#N/A</v>
      </c>
      <c r="B2374">
        <v>29018000</v>
      </c>
      <c r="C2374" t="s">
        <v>2392</v>
      </c>
      <c r="D2374" t="s">
        <v>878</v>
      </c>
      <c r="E2374" s="107">
        <v>39666</v>
      </c>
      <c r="F2374" s="9">
        <v>22</v>
      </c>
      <c r="G2374" s="9">
        <v>27.289691999999999</v>
      </c>
      <c r="H2374" s="9">
        <v>100</v>
      </c>
      <c r="I2374" s="9">
        <v>35.097484000000001</v>
      </c>
      <c r="J2374" s="9">
        <v>1</v>
      </c>
      <c r="K2374" s="9">
        <v>22</v>
      </c>
      <c r="L2374" s="9">
        <v>22</v>
      </c>
      <c r="M2374" s="9">
        <v>27.289691999999999</v>
      </c>
      <c r="N2374" s="9">
        <v>27.289691999999999</v>
      </c>
      <c r="O2374" s="9">
        <v>100</v>
      </c>
      <c r="P2374" s="9">
        <v>100</v>
      </c>
      <c r="Q2374" s="9">
        <v>35.097484000000001</v>
      </c>
      <c r="R2374" s="9">
        <v>35.097484000000001</v>
      </c>
      <c r="S2374" s="9" t="s">
        <v>1510</v>
      </c>
      <c r="T2374" s="9">
        <v>9652.7254069999999</v>
      </c>
      <c r="U2374" s="9">
        <v>2594752.3391180001</v>
      </c>
      <c r="V2374" t="s">
        <v>935</v>
      </c>
    </row>
    <row r="2375" spans="1:22" x14ac:dyDescent="0.25">
      <c r="A2375" s="70" t="e">
        <f>VLOOKUP(B2375,'Lake Assessments'!$D$2:$E$52,2,0)</f>
        <v>#N/A</v>
      </c>
      <c r="B2375">
        <v>29014800</v>
      </c>
      <c r="C2375" t="s">
        <v>2393</v>
      </c>
      <c r="D2375" t="s">
        <v>878</v>
      </c>
      <c r="E2375" s="107">
        <v>39673</v>
      </c>
      <c r="F2375" s="9">
        <v>21</v>
      </c>
      <c r="G2375" s="9">
        <v>27.713671999999999</v>
      </c>
      <c r="H2375" s="9">
        <v>90.909091000000004</v>
      </c>
      <c r="I2375" s="9">
        <v>37.196396</v>
      </c>
      <c r="J2375" s="9">
        <v>2</v>
      </c>
      <c r="K2375" s="9">
        <v>21</v>
      </c>
      <c r="L2375" s="9">
        <v>26</v>
      </c>
      <c r="M2375" s="9">
        <v>27.713671999999999</v>
      </c>
      <c r="N2375" s="9">
        <v>28.632956</v>
      </c>
      <c r="O2375" s="9">
        <v>90.909091000000004</v>
      </c>
      <c r="P2375" s="9">
        <v>136.36363600000001</v>
      </c>
      <c r="Q2375" s="9">
        <v>37.196396</v>
      </c>
      <c r="R2375" s="9">
        <v>46.086509</v>
      </c>
      <c r="S2375" s="9" t="s">
        <v>1510</v>
      </c>
      <c r="T2375" s="9">
        <v>6484.3193030000002</v>
      </c>
      <c r="U2375" s="9">
        <v>1858096.336195</v>
      </c>
      <c r="V2375" t="s">
        <v>935</v>
      </c>
    </row>
    <row r="2376" spans="1:22" x14ac:dyDescent="0.25">
      <c r="A2376" s="70" t="e">
        <f>VLOOKUP(B2376,'Lake Assessments'!$D$2:$E$52,2,0)</f>
        <v>#N/A</v>
      </c>
      <c r="B2376">
        <v>29010101</v>
      </c>
      <c r="C2376" t="s">
        <v>2394</v>
      </c>
      <c r="D2376" t="s">
        <v>878</v>
      </c>
      <c r="E2376" s="107">
        <v>39316</v>
      </c>
      <c r="F2376" s="9">
        <v>20</v>
      </c>
      <c r="G2376" s="9">
        <v>27.056422999999999</v>
      </c>
      <c r="H2376" s="9">
        <v>81.818181999999993</v>
      </c>
      <c r="I2376" s="9">
        <v>33.942686000000002</v>
      </c>
      <c r="J2376" s="9">
        <v>2</v>
      </c>
      <c r="K2376" s="9">
        <v>20</v>
      </c>
      <c r="L2376" s="9">
        <v>21</v>
      </c>
      <c r="M2376" s="9">
        <v>27.056422999999999</v>
      </c>
      <c r="N2376" s="9">
        <v>28.150107999999999</v>
      </c>
      <c r="O2376" s="9">
        <v>81.818181999999993</v>
      </c>
      <c r="P2376" s="9">
        <v>90.909091000000004</v>
      </c>
      <c r="Q2376" s="9">
        <v>33.942686000000002</v>
      </c>
      <c r="R2376" s="9">
        <v>43.622999</v>
      </c>
      <c r="S2376" s="9" t="s">
        <v>1510</v>
      </c>
      <c r="T2376" s="9">
        <v>6794.6703710000002</v>
      </c>
      <c r="U2376" s="9">
        <v>1533978.5620569999</v>
      </c>
      <c r="V2376" t="s">
        <v>935</v>
      </c>
    </row>
    <row r="2377" spans="1:22" x14ac:dyDescent="0.25">
      <c r="A2377" s="70" t="e">
        <f>VLOOKUP(B2377,'Lake Assessments'!$D$2:$E$52,2,0)</f>
        <v>#N/A</v>
      </c>
      <c r="B2377">
        <v>29007200</v>
      </c>
      <c r="C2377" t="s">
        <v>2395</v>
      </c>
      <c r="D2377" t="s">
        <v>878</v>
      </c>
      <c r="E2377" s="107">
        <v>38890</v>
      </c>
      <c r="F2377" s="9">
        <v>20</v>
      </c>
      <c r="G2377" s="9">
        <v>23.925927000000001</v>
      </c>
      <c r="H2377" s="9">
        <v>81.818181999999993</v>
      </c>
      <c r="I2377" s="9">
        <v>22.071058000000001</v>
      </c>
      <c r="J2377" s="9">
        <v>2</v>
      </c>
      <c r="K2377" s="9">
        <v>19</v>
      </c>
      <c r="L2377" s="9">
        <v>20</v>
      </c>
      <c r="M2377" s="9">
        <v>23.925927000000001</v>
      </c>
      <c r="N2377" s="9">
        <v>26.841640999999999</v>
      </c>
      <c r="O2377" s="9">
        <v>72.727272999999997</v>
      </c>
      <c r="P2377" s="9">
        <v>81.818181999999993</v>
      </c>
      <c r="Q2377" s="9">
        <v>22.071058000000001</v>
      </c>
      <c r="R2377" s="9">
        <v>32.87941</v>
      </c>
      <c r="S2377" s="9" t="s">
        <v>1510</v>
      </c>
      <c r="T2377" s="9">
        <v>7932.3808419999996</v>
      </c>
      <c r="U2377" s="9">
        <v>2035452.5951439999</v>
      </c>
      <c r="V2377" t="s">
        <v>935</v>
      </c>
    </row>
    <row r="2378" spans="1:22" x14ac:dyDescent="0.25">
      <c r="A2378" s="70" t="e">
        <f>VLOOKUP(B2378,'Lake Assessments'!$D$2:$E$52,2,0)</f>
        <v>#N/A</v>
      </c>
      <c r="B2378">
        <v>29008300</v>
      </c>
      <c r="C2378" t="s">
        <v>2396</v>
      </c>
      <c r="D2378" t="s">
        <v>878</v>
      </c>
      <c r="E2378" s="107">
        <v>38917</v>
      </c>
      <c r="F2378" s="9">
        <v>9</v>
      </c>
      <c r="G2378" s="9">
        <v>17.666667</v>
      </c>
      <c r="H2378" s="9">
        <v>-18.181818</v>
      </c>
      <c r="I2378" s="9">
        <v>-0.74906399999999995</v>
      </c>
      <c r="J2378" s="9">
        <v>1</v>
      </c>
      <c r="K2378" s="9">
        <v>9</v>
      </c>
      <c r="L2378" s="9">
        <v>9</v>
      </c>
      <c r="M2378" s="9">
        <v>17.666667</v>
      </c>
      <c r="N2378" s="9">
        <v>17.666667</v>
      </c>
      <c r="O2378" s="9">
        <v>-18.181818</v>
      </c>
      <c r="P2378" s="9">
        <v>-18.181818</v>
      </c>
      <c r="Q2378" s="9">
        <v>-0.74906399999999995</v>
      </c>
      <c r="R2378" s="9">
        <v>-0.74906399999999995</v>
      </c>
      <c r="S2378" s="9" t="s">
        <v>1059</v>
      </c>
      <c r="T2378" s="9">
        <v>3907.732947</v>
      </c>
      <c r="U2378" s="9">
        <v>901958.16978400003</v>
      </c>
      <c r="V2378" t="s">
        <v>932</v>
      </c>
    </row>
    <row r="2379" spans="1:22" x14ac:dyDescent="0.25">
      <c r="A2379" s="70" t="e">
        <f>VLOOKUP(B2379,'Lake Assessments'!$D$2:$E$52,2,0)</f>
        <v>#N/A</v>
      </c>
      <c r="B2379">
        <v>29015100</v>
      </c>
      <c r="C2379" t="s">
        <v>2397</v>
      </c>
      <c r="D2379" t="s">
        <v>878</v>
      </c>
      <c r="E2379" s="107">
        <v>41086</v>
      </c>
      <c r="F2379" s="9">
        <v>27</v>
      </c>
      <c r="G2379" s="9">
        <v>32.716515000000001</v>
      </c>
      <c r="H2379" s="9">
        <v>145.454545</v>
      </c>
      <c r="I2379" s="9">
        <v>61.962947</v>
      </c>
      <c r="J2379" s="9">
        <v>2</v>
      </c>
      <c r="K2379" s="9">
        <v>27</v>
      </c>
      <c r="L2379" s="9">
        <v>29</v>
      </c>
      <c r="M2379" s="9">
        <v>32.682380000000002</v>
      </c>
      <c r="N2379" s="9">
        <v>32.716515000000001</v>
      </c>
      <c r="O2379" s="9">
        <v>145.454545</v>
      </c>
      <c r="P2379" s="9">
        <v>163.63636399999999</v>
      </c>
      <c r="Q2379" s="9">
        <v>61.962947</v>
      </c>
      <c r="R2379" s="9">
        <v>66.746834000000007</v>
      </c>
      <c r="S2379" s="9" t="s">
        <v>1510</v>
      </c>
      <c r="T2379" s="9">
        <v>42333.474236000002</v>
      </c>
      <c r="U2379" s="9">
        <v>6546576.3565549999</v>
      </c>
      <c r="V2379" t="s">
        <v>935</v>
      </c>
    </row>
    <row r="2380" spans="1:22" x14ac:dyDescent="0.25">
      <c r="A2380" s="70" t="e">
        <f>VLOOKUP(B2380,'Lake Assessments'!$D$2:$E$52,2,0)</f>
        <v>#N/A</v>
      </c>
      <c r="B2380">
        <v>80001900</v>
      </c>
      <c r="C2380" t="s">
        <v>953</v>
      </c>
      <c r="D2380" t="s">
        <v>878</v>
      </c>
      <c r="E2380" s="107">
        <v>38882</v>
      </c>
      <c r="F2380" s="9">
        <v>7</v>
      </c>
      <c r="G2380" s="9">
        <v>13.984686</v>
      </c>
      <c r="H2380" s="9">
        <v>-36.363636</v>
      </c>
      <c r="I2380" s="9">
        <v>-21.434350999999999</v>
      </c>
      <c r="J2380" s="9">
        <v>1</v>
      </c>
      <c r="K2380" s="9">
        <v>7</v>
      </c>
      <c r="L2380" s="9">
        <v>7</v>
      </c>
      <c r="M2380" s="9">
        <v>13.984686</v>
      </c>
      <c r="N2380" s="9">
        <v>13.984686</v>
      </c>
      <c r="O2380" s="9">
        <v>-36.363636</v>
      </c>
      <c r="P2380" s="9">
        <v>-36.363636</v>
      </c>
      <c r="Q2380" s="9">
        <v>-21.434350999999999</v>
      </c>
      <c r="R2380" s="9">
        <v>-21.434350999999999</v>
      </c>
      <c r="S2380" s="9" t="s">
        <v>1059</v>
      </c>
      <c r="T2380" s="9">
        <v>1682.885716</v>
      </c>
      <c r="U2380" s="9">
        <v>179785.92778200001</v>
      </c>
      <c r="V2380" t="s">
        <v>932</v>
      </c>
    </row>
    <row r="2381" spans="1:22" x14ac:dyDescent="0.25">
      <c r="A2381" s="70" t="e">
        <f>VLOOKUP(B2381,'Lake Assessments'!$D$2:$E$52,2,0)</f>
        <v>#N/A</v>
      </c>
      <c r="B2381">
        <v>29013100</v>
      </c>
      <c r="C2381" t="s">
        <v>1666</v>
      </c>
      <c r="D2381" t="s">
        <v>878</v>
      </c>
      <c r="E2381" s="107">
        <v>38918</v>
      </c>
      <c r="F2381" s="9">
        <v>18</v>
      </c>
      <c r="G2381" s="9">
        <v>26.870058</v>
      </c>
      <c r="H2381" s="9">
        <v>63.636364</v>
      </c>
      <c r="I2381" s="9">
        <v>37.092131000000002</v>
      </c>
      <c r="J2381" s="9">
        <v>2</v>
      </c>
      <c r="K2381" s="9">
        <v>9</v>
      </c>
      <c r="L2381" s="9">
        <v>18</v>
      </c>
      <c r="M2381" s="9">
        <v>19.333333</v>
      </c>
      <c r="N2381" s="9">
        <v>26.870058</v>
      </c>
      <c r="O2381" s="9">
        <v>-18.181818</v>
      </c>
      <c r="P2381" s="9">
        <v>63.636364</v>
      </c>
      <c r="Q2381" s="9">
        <v>-4.2904289999999996</v>
      </c>
      <c r="R2381" s="9">
        <v>37.092131000000002</v>
      </c>
      <c r="S2381" s="9" t="s">
        <v>1510</v>
      </c>
      <c r="T2381" s="9">
        <v>2000.0688680000001</v>
      </c>
      <c r="U2381" s="9">
        <v>163235.991614</v>
      </c>
      <c r="V2381" t="s">
        <v>935</v>
      </c>
    </row>
    <row r="2382" spans="1:22" x14ac:dyDescent="0.25">
      <c r="A2382" s="70" t="e">
        <f>VLOOKUP(B2382,'Lake Assessments'!$D$2:$E$52,2,0)</f>
        <v>#N/A</v>
      </c>
      <c r="B2382">
        <v>29017000</v>
      </c>
      <c r="C2382" t="s">
        <v>897</v>
      </c>
      <c r="D2382" t="s">
        <v>878</v>
      </c>
      <c r="E2382" s="107">
        <v>39611</v>
      </c>
      <c r="F2382" s="9">
        <v>21</v>
      </c>
      <c r="G2382" s="9">
        <v>27.713671999999999</v>
      </c>
      <c r="H2382" s="9">
        <v>90.909091000000004</v>
      </c>
      <c r="I2382" s="9">
        <v>37.196396</v>
      </c>
      <c r="J2382" s="9">
        <v>2</v>
      </c>
      <c r="K2382" s="9">
        <v>21</v>
      </c>
      <c r="L2382" s="9">
        <v>21</v>
      </c>
      <c r="M2382" s="9">
        <v>25.313275000000001</v>
      </c>
      <c r="N2382" s="9">
        <v>27.713671999999999</v>
      </c>
      <c r="O2382" s="9">
        <v>90.909091000000004</v>
      </c>
      <c r="P2382" s="9">
        <v>90.909091000000004</v>
      </c>
      <c r="Q2382" s="9">
        <v>29.149363999999998</v>
      </c>
      <c r="R2382" s="9">
        <v>37.196396</v>
      </c>
      <c r="S2382" s="9" t="s">
        <v>1510</v>
      </c>
      <c r="T2382" s="9">
        <v>3936.9991879999998</v>
      </c>
      <c r="U2382" s="9">
        <v>301405.258821</v>
      </c>
      <c r="V2382" t="s">
        <v>935</v>
      </c>
    </row>
    <row r="2383" spans="1:22" x14ac:dyDescent="0.25">
      <c r="A2383" s="70" t="e">
        <f>VLOOKUP(B2383,'Lake Assessments'!$D$2:$E$52,2,0)</f>
        <v>#N/A</v>
      </c>
      <c r="B2383">
        <v>29007300</v>
      </c>
      <c r="C2383" t="s">
        <v>2398</v>
      </c>
      <c r="D2383" t="s">
        <v>878</v>
      </c>
      <c r="E2383" s="107">
        <v>40387</v>
      </c>
      <c r="F2383" s="9">
        <v>20</v>
      </c>
      <c r="G2383" s="9">
        <v>29.963311000000001</v>
      </c>
      <c r="H2383" s="9">
        <v>81.818181999999993</v>
      </c>
      <c r="I2383" s="9">
        <v>48.333221999999999</v>
      </c>
      <c r="J2383" s="9">
        <v>1</v>
      </c>
      <c r="K2383" s="9">
        <v>20</v>
      </c>
      <c r="L2383" s="9">
        <v>20</v>
      </c>
      <c r="M2383" s="9">
        <v>29.963311000000001</v>
      </c>
      <c r="N2383" s="9">
        <v>29.963311000000001</v>
      </c>
      <c r="O2383" s="9">
        <v>81.818181999999993</v>
      </c>
      <c r="P2383" s="9">
        <v>81.818181999999993</v>
      </c>
      <c r="Q2383" s="9">
        <v>48.333221999999999</v>
      </c>
      <c r="R2383" s="9">
        <v>48.333221999999999</v>
      </c>
      <c r="S2383" s="9" t="s">
        <v>1510</v>
      </c>
      <c r="T2383" s="9">
        <v>3730.2058440000001</v>
      </c>
      <c r="U2383" s="9">
        <v>365715.54348599998</v>
      </c>
      <c r="V2383" t="s">
        <v>935</v>
      </c>
    </row>
    <row r="2384" spans="1:22" x14ac:dyDescent="0.25">
      <c r="A2384" s="70" t="e">
        <f>VLOOKUP(B2384,'Lake Assessments'!$D$2:$E$52,2,0)</f>
        <v>#N/A</v>
      </c>
      <c r="B2384">
        <v>29014500</v>
      </c>
      <c r="C2384" t="s">
        <v>953</v>
      </c>
      <c r="D2384" t="s">
        <v>878</v>
      </c>
      <c r="E2384" s="107">
        <v>39604</v>
      </c>
      <c r="F2384" s="9">
        <v>22</v>
      </c>
      <c r="G2384" s="9">
        <v>30.274501999999998</v>
      </c>
      <c r="H2384" s="9">
        <v>214.28571400000001</v>
      </c>
      <c r="I2384" s="9">
        <v>82.376515999999995</v>
      </c>
      <c r="J2384" s="9">
        <v>1</v>
      </c>
      <c r="K2384" s="9">
        <v>22</v>
      </c>
      <c r="L2384" s="9">
        <v>22</v>
      </c>
      <c r="M2384" s="9">
        <v>30.274501999999998</v>
      </c>
      <c r="N2384" s="9">
        <v>30.274501999999998</v>
      </c>
      <c r="O2384" s="9">
        <v>214.28571400000001</v>
      </c>
      <c r="P2384" s="9">
        <v>214.28571400000001</v>
      </c>
      <c r="Q2384" s="9">
        <v>82.376515999999995</v>
      </c>
      <c r="R2384" s="9">
        <v>82.376515999999995</v>
      </c>
      <c r="S2384" s="9" t="s">
        <v>1510</v>
      </c>
      <c r="T2384" s="9">
        <v>2052.3379180000002</v>
      </c>
      <c r="U2384" s="9">
        <v>181003.09251799999</v>
      </c>
      <c r="V2384" t="s">
        <v>935</v>
      </c>
    </row>
    <row r="2385" spans="1:22" x14ac:dyDescent="0.25">
      <c r="A2385" s="70" t="e">
        <f>VLOOKUP(B2385,'Lake Assessments'!$D$2:$E$52,2,0)</f>
        <v>#N/A</v>
      </c>
      <c r="B2385">
        <v>29018600</v>
      </c>
      <c r="C2385" t="s">
        <v>1335</v>
      </c>
      <c r="D2385" t="s">
        <v>878</v>
      </c>
      <c r="E2385" s="107">
        <v>38957</v>
      </c>
      <c r="F2385" s="9">
        <v>20</v>
      </c>
      <c r="G2385" s="9">
        <v>26.609209</v>
      </c>
      <c r="H2385" s="9">
        <v>81.818181999999993</v>
      </c>
      <c r="I2385" s="9">
        <v>31.728757000000002</v>
      </c>
      <c r="J2385" s="9">
        <v>2</v>
      </c>
      <c r="K2385" s="9">
        <v>18</v>
      </c>
      <c r="L2385" s="9">
        <v>20</v>
      </c>
      <c r="M2385" s="9">
        <v>24.984439999999999</v>
      </c>
      <c r="N2385" s="9">
        <v>26.609209</v>
      </c>
      <c r="O2385" s="9">
        <v>63.636364</v>
      </c>
      <c r="P2385" s="9">
        <v>81.818181999999993</v>
      </c>
      <c r="Q2385" s="9">
        <v>27.471630999999999</v>
      </c>
      <c r="R2385" s="9">
        <v>31.728757000000002</v>
      </c>
      <c r="S2385" s="9" t="s">
        <v>1510</v>
      </c>
      <c r="T2385" s="9">
        <v>2449.746979</v>
      </c>
      <c r="U2385" s="9">
        <v>317382.56469000003</v>
      </c>
      <c r="V2385" t="s">
        <v>935</v>
      </c>
    </row>
    <row r="2386" spans="1:22" x14ac:dyDescent="0.25">
      <c r="A2386" s="70" t="e">
        <f>VLOOKUP(B2386,'Lake Assessments'!$D$2:$E$52,2,0)</f>
        <v>#N/A</v>
      </c>
      <c r="B2386">
        <v>29012300</v>
      </c>
      <c r="C2386" t="s">
        <v>2399</v>
      </c>
      <c r="D2386" t="s">
        <v>878</v>
      </c>
      <c r="E2386" s="107">
        <v>38918</v>
      </c>
      <c r="F2386" s="9">
        <v>17</v>
      </c>
      <c r="G2386" s="9">
        <v>20.372993000000001</v>
      </c>
      <c r="H2386" s="9">
        <v>54.545454999999997</v>
      </c>
      <c r="I2386" s="9">
        <v>3.9438390000000001</v>
      </c>
      <c r="J2386" s="9">
        <v>1</v>
      </c>
      <c r="K2386" s="9">
        <v>17</v>
      </c>
      <c r="L2386" s="9">
        <v>17</v>
      </c>
      <c r="M2386" s="9">
        <v>20.372993000000001</v>
      </c>
      <c r="N2386" s="9">
        <v>20.372993000000001</v>
      </c>
      <c r="O2386" s="9">
        <v>54.545454999999997</v>
      </c>
      <c r="P2386" s="9">
        <v>54.545454999999997</v>
      </c>
      <c r="Q2386" s="9">
        <v>3.9438390000000001</v>
      </c>
      <c r="R2386" s="9">
        <v>3.9438390000000001</v>
      </c>
      <c r="S2386" s="9" t="s">
        <v>1510</v>
      </c>
      <c r="T2386" s="9">
        <v>1492.725909</v>
      </c>
      <c r="U2386" s="9">
        <v>76961.373416999995</v>
      </c>
      <c r="V2386" t="s">
        <v>935</v>
      </c>
    </row>
    <row r="2387" spans="1:22" x14ac:dyDescent="0.25">
      <c r="A2387" s="70" t="e">
        <f>VLOOKUP(B2387,'Lake Assessments'!$D$2:$E$52,2,0)</f>
        <v>#N/A</v>
      </c>
      <c r="B2387">
        <v>29007800</v>
      </c>
      <c r="C2387" t="s">
        <v>2400</v>
      </c>
      <c r="D2387" t="s">
        <v>878</v>
      </c>
      <c r="E2387" s="107">
        <v>39972</v>
      </c>
      <c r="F2387" s="9">
        <v>24</v>
      </c>
      <c r="G2387" s="9">
        <v>27.965008000000001</v>
      </c>
      <c r="H2387" s="9">
        <v>118.18181800000001</v>
      </c>
      <c r="I2387" s="9">
        <v>57.106786</v>
      </c>
      <c r="J2387" s="9">
        <v>3</v>
      </c>
      <c r="K2387" s="9">
        <v>16</v>
      </c>
      <c r="L2387" s="9">
        <v>24</v>
      </c>
      <c r="M2387" s="9">
        <v>22.75</v>
      </c>
      <c r="N2387" s="9">
        <v>27.965008000000001</v>
      </c>
      <c r="O2387" s="9">
        <v>45.454545000000003</v>
      </c>
      <c r="P2387" s="9">
        <v>118.18181800000001</v>
      </c>
      <c r="Q2387" s="9">
        <v>27.808989</v>
      </c>
      <c r="R2387" s="9">
        <v>57.106786</v>
      </c>
      <c r="S2387" s="9" t="s">
        <v>1059</v>
      </c>
      <c r="T2387" s="9">
        <v>8334.8317100000004</v>
      </c>
      <c r="U2387" s="9">
        <v>1783160.2379439999</v>
      </c>
      <c r="V2387" t="s">
        <v>935</v>
      </c>
    </row>
    <row r="2388" spans="1:22" x14ac:dyDescent="0.25">
      <c r="A2388" s="70" t="e">
        <f>VLOOKUP(B2388,'Lake Assessments'!$D$2:$E$52,2,0)</f>
        <v>#N/A</v>
      </c>
      <c r="B2388">
        <v>29010102</v>
      </c>
      <c r="C2388" t="s">
        <v>2401</v>
      </c>
      <c r="D2388" t="s">
        <v>878</v>
      </c>
      <c r="E2388" s="107">
        <v>38910</v>
      </c>
      <c r="F2388" s="9">
        <v>22</v>
      </c>
      <c r="G2388" s="9">
        <v>29.634899999999998</v>
      </c>
      <c r="H2388" s="9">
        <v>100</v>
      </c>
      <c r="I2388" s="9">
        <v>51.198467000000001</v>
      </c>
      <c r="J2388" s="9">
        <v>2</v>
      </c>
      <c r="K2388" s="9">
        <v>19</v>
      </c>
      <c r="L2388" s="9">
        <v>22</v>
      </c>
      <c r="M2388" s="9">
        <v>26.153393999999999</v>
      </c>
      <c r="N2388" s="9">
        <v>29.634899999999998</v>
      </c>
      <c r="O2388" s="9">
        <v>72.727272999999997</v>
      </c>
      <c r="P2388" s="9">
        <v>100</v>
      </c>
      <c r="Q2388" s="9">
        <v>29.472245999999998</v>
      </c>
      <c r="R2388" s="9">
        <v>51.198467000000001</v>
      </c>
      <c r="S2388" s="9" t="s">
        <v>1510</v>
      </c>
      <c r="T2388" s="9">
        <v>13392.630015999999</v>
      </c>
      <c r="U2388" s="9">
        <v>1168086.6646700001</v>
      </c>
      <c r="V2388" t="s">
        <v>935</v>
      </c>
    </row>
    <row r="2389" spans="1:22" x14ac:dyDescent="0.25">
      <c r="A2389" s="70" t="e">
        <f>VLOOKUP(B2389,'Lake Assessments'!$D$2:$E$52,2,0)</f>
        <v>#N/A</v>
      </c>
      <c r="B2389">
        <v>29027400</v>
      </c>
      <c r="C2389" t="s">
        <v>2402</v>
      </c>
      <c r="D2389" t="s">
        <v>878</v>
      </c>
      <c r="E2389" s="107">
        <v>39324</v>
      </c>
      <c r="F2389" s="9">
        <v>20</v>
      </c>
      <c r="G2389" s="9">
        <v>28.621670000000002</v>
      </c>
      <c r="H2389" s="9">
        <v>233.33333300000001</v>
      </c>
      <c r="I2389" s="9">
        <v>104.440501</v>
      </c>
      <c r="J2389" s="9">
        <v>1</v>
      </c>
      <c r="K2389" s="9">
        <v>20</v>
      </c>
      <c r="L2389" s="9">
        <v>20</v>
      </c>
      <c r="M2389" s="9">
        <v>28.621670000000002</v>
      </c>
      <c r="N2389" s="9">
        <v>28.621670000000002</v>
      </c>
      <c r="O2389" s="9">
        <v>233.33333300000001</v>
      </c>
      <c r="P2389" s="9">
        <v>233.33333300000001</v>
      </c>
      <c r="Q2389" s="9">
        <v>104.440501</v>
      </c>
      <c r="R2389" s="9">
        <v>104.440501</v>
      </c>
      <c r="S2389" s="9" t="s">
        <v>1510</v>
      </c>
      <c r="T2389" s="9">
        <v>1337.520401</v>
      </c>
      <c r="U2389" s="9">
        <v>91141.720864999996</v>
      </c>
      <c r="V2389" t="s">
        <v>935</v>
      </c>
    </row>
    <row r="2390" spans="1:22" x14ac:dyDescent="0.25">
      <c r="A2390" s="70" t="e">
        <f>VLOOKUP(B2390,'Lake Assessments'!$D$2:$E$52,2,0)</f>
        <v>#N/A</v>
      </c>
      <c r="B2390">
        <v>15017400</v>
      </c>
      <c r="C2390" t="s">
        <v>2238</v>
      </c>
      <c r="D2390" t="s">
        <v>878</v>
      </c>
      <c r="E2390" s="107">
        <v>39254</v>
      </c>
      <c r="F2390" s="9">
        <v>26</v>
      </c>
      <c r="G2390" s="9">
        <v>34.908672000000003</v>
      </c>
      <c r="H2390" s="9">
        <v>333.33333299999998</v>
      </c>
      <c r="I2390" s="9">
        <v>149.347658</v>
      </c>
      <c r="J2390" s="9">
        <v>1</v>
      </c>
      <c r="K2390" s="9">
        <v>26</v>
      </c>
      <c r="L2390" s="9">
        <v>26</v>
      </c>
      <c r="M2390" s="9">
        <v>34.908672000000003</v>
      </c>
      <c r="N2390" s="9">
        <v>34.908672000000003</v>
      </c>
      <c r="O2390" s="9">
        <v>333.33333299999998</v>
      </c>
      <c r="P2390" s="9">
        <v>333.33333299999998</v>
      </c>
      <c r="Q2390" s="9">
        <v>149.347658</v>
      </c>
      <c r="R2390" s="9">
        <v>149.347658</v>
      </c>
      <c r="S2390" s="9" t="s">
        <v>1510</v>
      </c>
      <c r="T2390" s="9">
        <v>1187.9112889999999</v>
      </c>
      <c r="U2390" s="9">
        <v>63189.381982999999</v>
      </c>
      <c r="V2390" t="s">
        <v>935</v>
      </c>
    </row>
    <row r="2391" spans="1:22" x14ac:dyDescent="0.25">
      <c r="A2391" s="70" t="e">
        <f>VLOOKUP(B2391,'Lake Assessments'!$D$2:$E$52,2,0)</f>
        <v>#N/A</v>
      </c>
      <c r="B2391">
        <v>29027700</v>
      </c>
      <c r="C2391" t="s">
        <v>1454</v>
      </c>
      <c r="D2391" t="s">
        <v>878</v>
      </c>
      <c r="E2391" s="107">
        <v>41827</v>
      </c>
      <c r="F2391" s="9">
        <v>14</v>
      </c>
      <c r="G2391" s="9">
        <v>24.053512000000001</v>
      </c>
      <c r="H2391" s="9">
        <v>27.272727</v>
      </c>
      <c r="I2391" s="9">
        <v>19.076791</v>
      </c>
      <c r="J2391" s="9">
        <v>1</v>
      </c>
      <c r="K2391" s="9">
        <v>14</v>
      </c>
      <c r="L2391" s="9">
        <v>14</v>
      </c>
      <c r="M2391" s="9">
        <v>24.053512000000001</v>
      </c>
      <c r="N2391" s="9">
        <v>24.053512000000001</v>
      </c>
      <c r="O2391" s="9">
        <v>27.272727</v>
      </c>
      <c r="P2391" s="9">
        <v>27.272727</v>
      </c>
      <c r="Q2391" s="9">
        <v>19.076791</v>
      </c>
      <c r="R2391" s="9">
        <v>19.076791</v>
      </c>
      <c r="S2391" s="9" t="s">
        <v>1510</v>
      </c>
      <c r="T2391" s="9">
        <v>5325.3545709999999</v>
      </c>
      <c r="U2391" s="9">
        <v>383797.57701499999</v>
      </c>
      <c r="V2391" t="s">
        <v>935</v>
      </c>
    </row>
    <row r="2392" spans="1:22" x14ac:dyDescent="0.25">
      <c r="A2392" s="70" t="e">
        <f>VLOOKUP(B2392,'Lake Assessments'!$D$2:$E$52,2,0)</f>
        <v>#N/A</v>
      </c>
      <c r="B2392">
        <v>29024900</v>
      </c>
      <c r="C2392" t="s">
        <v>2403</v>
      </c>
      <c r="D2392" t="s">
        <v>878</v>
      </c>
      <c r="E2392" s="107">
        <v>38895</v>
      </c>
      <c r="F2392" s="9">
        <v>25</v>
      </c>
      <c r="G2392" s="9">
        <v>30.2</v>
      </c>
      <c r="H2392" s="9">
        <v>92.307692000000003</v>
      </c>
      <c r="I2392" s="9">
        <v>61.497326000000001</v>
      </c>
      <c r="J2392" s="9">
        <v>2</v>
      </c>
      <c r="K2392" s="9">
        <v>22</v>
      </c>
      <c r="L2392" s="9">
        <v>25</v>
      </c>
      <c r="M2392" s="9">
        <v>26.863289999999999</v>
      </c>
      <c r="N2392" s="9">
        <v>30.2</v>
      </c>
      <c r="O2392" s="9">
        <v>83.333332999999996</v>
      </c>
      <c r="P2392" s="9">
        <v>92.307692000000003</v>
      </c>
      <c r="Q2392" s="9">
        <v>44.426291999999997</v>
      </c>
      <c r="R2392" s="9">
        <v>61.497326000000001</v>
      </c>
      <c r="S2392" s="9" t="s">
        <v>1059</v>
      </c>
      <c r="T2392" s="9">
        <v>5681.9219730000004</v>
      </c>
      <c r="U2392" s="9">
        <v>1236091.7048180001</v>
      </c>
      <c r="V2392" t="s">
        <v>935</v>
      </c>
    </row>
    <row r="2393" spans="1:22" x14ac:dyDescent="0.25">
      <c r="A2393" s="70" t="e">
        <f>VLOOKUP(B2393,'Lake Assessments'!$D$2:$E$52,2,0)</f>
        <v>#N/A</v>
      </c>
      <c r="B2393">
        <v>29019700</v>
      </c>
      <c r="C2393" t="s">
        <v>1509</v>
      </c>
      <c r="D2393" t="s">
        <v>878</v>
      </c>
      <c r="E2393" s="107">
        <v>39323</v>
      </c>
      <c r="F2393" s="9">
        <v>22</v>
      </c>
      <c r="G2393" s="9">
        <v>30.274501999999998</v>
      </c>
      <c r="H2393" s="9">
        <v>266.66666700000002</v>
      </c>
      <c r="I2393" s="9">
        <v>116.246441</v>
      </c>
      <c r="J2393" s="9">
        <v>1</v>
      </c>
      <c r="K2393" s="9">
        <v>22</v>
      </c>
      <c r="L2393" s="9">
        <v>22</v>
      </c>
      <c r="M2393" s="9">
        <v>30.274501999999998</v>
      </c>
      <c r="N2393" s="9">
        <v>30.274501999999998</v>
      </c>
      <c r="O2393" s="9">
        <v>266.66666700000002</v>
      </c>
      <c r="P2393" s="9">
        <v>266.66666700000002</v>
      </c>
      <c r="Q2393" s="9">
        <v>116.246441</v>
      </c>
      <c r="R2393" s="9">
        <v>116.246441</v>
      </c>
      <c r="S2393" s="9" t="s">
        <v>1510</v>
      </c>
      <c r="T2393" s="9">
        <v>1918.948948</v>
      </c>
      <c r="U2393" s="9">
        <v>141969.92683499999</v>
      </c>
      <c r="V2393" t="s">
        <v>935</v>
      </c>
    </row>
    <row r="2394" spans="1:22" x14ac:dyDescent="0.25">
      <c r="A2394" s="70" t="e">
        <f>VLOOKUP(B2394,'Lake Assessments'!$D$2:$E$52,2,0)</f>
        <v>#N/A</v>
      </c>
      <c r="B2394">
        <v>15042200</v>
      </c>
      <c r="C2394" t="s">
        <v>2404</v>
      </c>
      <c r="D2394" t="s">
        <v>878</v>
      </c>
      <c r="E2394" s="107">
        <v>39259</v>
      </c>
      <c r="F2394" s="9">
        <v>9</v>
      </c>
      <c r="G2394" s="9">
        <v>19</v>
      </c>
      <c r="H2394" s="9">
        <v>50</v>
      </c>
      <c r="I2394" s="9">
        <v>35.714286000000001</v>
      </c>
      <c r="J2394" s="9">
        <v>1</v>
      </c>
      <c r="K2394" s="9">
        <v>9</v>
      </c>
      <c r="L2394" s="9">
        <v>9</v>
      </c>
      <c r="M2394" s="9">
        <v>19</v>
      </c>
      <c r="N2394" s="9">
        <v>19</v>
      </c>
      <c r="O2394" s="9">
        <v>50</v>
      </c>
      <c r="P2394" s="9">
        <v>50</v>
      </c>
      <c r="Q2394" s="9">
        <v>35.714286000000001</v>
      </c>
      <c r="R2394" s="9">
        <v>35.714286000000001</v>
      </c>
      <c r="S2394" s="9" t="s">
        <v>1510</v>
      </c>
      <c r="T2394" s="9">
        <v>1424.691632</v>
      </c>
      <c r="U2394" s="9">
        <v>49941.646110000001</v>
      </c>
      <c r="V2394" t="s">
        <v>935</v>
      </c>
    </row>
    <row r="2395" spans="1:22" x14ac:dyDescent="0.25">
      <c r="A2395" s="70" t="e">
        <f>VLOOKUP(B2395,'Lake Assessments'!$D$2:$E$52,2,0)</f>
        <v>#N/A</v>
      </c>
      <c r="B2395">
        <v>29026500</v>
      </c>
      <c r="C2395" t="s">
        <v>2405</v>
      </c>
      <c r="D2395" t="s">
        <v>878</v>
      </c>
      <c r="E2395" s="107">
        <v>39323</v>
      </c>
      <c r="F2395" s="9">
        <v>20</v>
      </c>
      <c r="G2395" s="9">
        <v>28.398063</v>
      </c>
      <c r="H2395" s="9">
        <v>233.33333300000001</v>
      </c>
      <c r="I2395" s="9">
        <v>102.843309</v>
      </c>
      <c r="J2395" s="9">
        <v>1</v>
      </c>
      <c r="K2395" s="9">
        <v>20</v>
      </c>
      <c r="L2395" s="9">
        <v>20</v>
      </c>
      <c r="M2395" s="9">
        <v>28.398063</v>
      </c>
      <c r="N2395" s="9">
        <v>28.398063</v>
      </c>
      <c r="O2395" s="9">
        <v>233.33333300000001</v>
      </c>
      <c r="P2395" s="9">
        <v>233.33333300000001</v>
      </c>
      <c r="Q2395" s="9">
        <v>102.843309</v>
      </c>
      <c r="R2395" s="9">
        <v>102.843309</v>
      </c>
      <c r="S2395" s="9" t="s">
        <v>1510</v>
      </c>
      <c r="T2395" s="9">
        <v>1762.0977</v>
      </c>
      <c r="U2395" s="9">
        <v>119934.833803</v>
      </c>
      <c r="V2395" t="s">
        <v>935</v>
      </c>
    </row>
    <row r="2396" spans="1:22" x14ac:dyDescent="0.25">
      <c r="A2396" s="70" t="e">
        <f>VLOOKUP(B2396,'Lake Assessments'!$D$2:$E$52,2,0)</f>
        <v>#N/A</v>
      </c>
      <c r="B2396">
        <v>3002900</v>
      </c>
      <c r="C2396" t="s">
        <v>2406</v>
      </c>
      <c r="D2396" t="s">
        <v>878</v>
      </c>
      <c r="E2396" s="107">
        <v>37854</v>
      </c>
      <c r="F2396" s="9">
        <v>20</v>
      </c>
      <c r="G2396" s="9">
        <v>26.609209</v>
      </c>
      <c r="H2396" s="9">
        <v>81.818181999999993</v>
      </c>
      <c r="I2396" s="9">
        <v>35.761270000000003</v>
      </c>
      <c r="J2396" s="9">
        <v>2</v>
      </c>
      <c r="K2396" s="9">
        <v>17</v>
      </c>
      <c r="L2396" s="9">
        <v>20</v>
      </c>
      <c r="M2396" s="9">
        <v>26.609209</v>
      </c>
      <c r="N2396" s="9">
        <v>27.406525999999999</v>
      </c>
      <c r="O2396" s="9">
        <v>54.545454999999997</v>
      </c>
      <c r="P2396" s="9">
        <v>81.818181999999993</v>
      </c>
      <c r="Q2396" s="9">
        <v>35.675868999999999</v>
      </c>
      <c r="R2396" s="9">
        <v>35.761270000000003</v>
      </c>
      <c r="S2396" s="9" t="s">
        <v>1510</v>
      </c>
      <c r="T2396" s="9">
        <v>5942.3929289999996</v>
      </c>
      <c r="U2396" s="9">
        <v>581122.15205899999</v>
      </c>
      <c r="V2396" t="s">
        <v>935</v>
      </c>
    </row>
    <row r="2397" spans="1:22" x14ac:dyDescent="0.25">
      <c r="A2397" s="70" t="e">
        <f>VLOOKUP(B2397,'Lake Assessments'!$D$2:$E$52,2,0)</f>
        <v>#N/A</v>
      </c>
      <c r="B2397">
        <v>29021600</v>
      </c>
      <c r="C2397" t="s">
        <v>1000</v>
      </c>
      <c r="D2397" t="s">
        <v>878</v>
      </c>
      <c r="E2397" s="107">
        <v>39988</v>
      </c>
      <c r="F2397" s="9">
        <v>25</v>
      </c>
      <c r="G2397" s="9">
        <v>28.8</v>
      </c>
      <c r="H2397" s="9">
        <v>127.272727</v>
      </c>
      <c r="I2397" s="9">
        <v>42.574257000000003</v>
      </c>
      <c r="J2397" s="9">
        <v>2</v>
      </c>
      <c r="K2397" s="9">
        <v>20</v>
      </c>
      <c r="L2397" s="9">
        <v>25</v>
      </c>
      <c r="M2397" s="9">
        <v>26.161995000000001</v>
      </c>
      <c r="N2397" s="9">
        <v>28.8</v>
      </c>
      <c r="O2397" s="9">
        <v>81.818181999999993</v>
      </c>
      <c r="P2397" s="9">
        <v>127.272727</v>
      </c>
      <c r="Q2397" s="9">
        <v>33.479568</v>
      </c>
      <c r="R2397" s="9">
        <v>42.574257000000003</v>
      </c>
      <c r="S2397" s="9" t="s">
        <v>1510</v>
      </c>
      <c r="T2397" s="9">
        <v>9270.3267169999999</v>
      </c>
      <c r="U2397" s="9">
        <v>3341580.6822509998</v>
      </c>
      <c r="V2397" t="s">
        <v>935</v>
      </c>
    </row>
    <row r="2398" spans="1:22" x14ac:dyDescent="0.25">
      <c r="A2398" s="70" t="e">
        <f>VLOOKUP(B2398,'Lake Assessments'!$D$2:$E$52,2,0)</f>
        <v>#N/A</v>
      </c>
      <c r="B2398">
        <v>29029400</v>
      </c>
      <c r="C2398" t="s">
        <v>2407</v>
      </c>
      <c r="D2398" t="s">
        <v>878</v>
      </c>
      <c r="E2398" s="107">
        <v>39252</v>
      </c>
      <c r="F2398" s="9">
        <v>14</v>
      </c>
      <c r="G2398" s="9">
        <v>22.449943999999999</v>
      </c>
      <c r="H2398" s="9">
        <v>133.33333300000001</v>
      </c>
      <c r="I2398" s="9">
        <v>60.356744999999997</v>
      </c>
      <c r="J2398" s="9">
        <v>1</v>
      </c>
      <c r="K2398" s="9">
        <v>14</v>
      </c>
      <c r="L2398" s="9">
        <v>14</v>
      </c>
      <c r="M2398" s="9">
        <v>22.449943999999999</v>
      </c>
      <c r="N2398" s="9">
        <v>22.449943999999999</v>
      </c>
      <c r="O2398" s="9">
        <v>133.33333300000001</v>
      </c>
      <c r="P2398" s="9">
        <v>133.33333300000001</v>
      </c>
      <c r="Q2398" s="9">
        <v>60.356744999999997</v>
      </c>
      <c r="R2398" s="9">
        <v>60.356744999999997</v>
      </c>
      <c r="S2398" s="9" t="s">
        <v>1510</v>
      </c>
      <c r="T2398" s="9">
        <v>1132.2599749999999</v>
      </c>
      <c r="U2398" s="9">
        <v>55879.562291000002</v>
      </c>
      <c r="V2398" t="s">
        <v>935</v>
      </c>
    </row>
    <row r="2399" spans="1:22" x14ac:dyDescent="0.25">
      <c r="A2399" s="70" t="e">
        <f>VLOOKUP(B2399,'Lake Assessments'!$D$2:$E$52,2,0)</f>
        <v>#N/A</v>
      </c>
      <c r="B2399">
        <v>29016100</v>
      </c>
      <c r="C2399" t="s">
        <v>615</v>
      </c>
      <c r="D2399" t="s">
        <v>878</v>
      </c>
      <c r="E2399" s="107">
        <v>41827</v>
      </c>
      <c r="F2399" s="9">
        <v>17</v>
      </c>
      <c r="G2399" s="9">
        <v>24.253563</v>
      </c>
      <c r="H2399" s="9">
        <v>41.666666999999997</v>
      </c>
      <c r="I2399" s="9">
        <v>30.395496999999999</v>
      </c>
      <c r="J2399" s="9">
        <v>2</v>
      </c>
      <c r="K2399" s="9">
        <v>17</v>
      </c>
      <c r="L2399" s="9">
        <v>20</v>
      </c>
      <c r="M2399" s="9">
        <v>24.253563</v>
      </c>
      <c r="N2399" s="9">
        <v>26.832816000000001</v>
      </c>
      <c r="O2399" s="9">
        <v>41.666666999999997</v>
      </c>
      <c r="P2399" s="9">
        <v>53.846153999999999</v>
      </c>
      <c r="Q2399" s="9">
        <v>30.395496999999999</v>
      </c>
      <c r="R2399" s="9">
        <v>43.490993000000003</v>
      </c>
      <c r="S2399" s="9" t="s">
        <v>1059</v>
      </c>
      <c r="T2399" s="9">
        <v>30439.060873999999</v>
      </c>
      <c r="U2399" s="9">
        <v>7794708.0968289999</v>
      </c>
      <c r="V2399" t="s">
        <v>935</v>
      </c>
    </row>
    <row r="2400" spans="1:22" x14ac:dyDescent="0.25">
      <c r="A2400" s="70" t="e">
        <f>VLOOKUP(B2400,'Lake Assessments'!$D$2:$E$52,2,0)</f>
        <v>#N/A</v>
      </c>
      <c r="B2400">
        <v>29018400</v>
      </c>
      <c r="C2400" t="s">
        <v>1550</v>
      </c>
      <c r="D2400" t="s">
        <v>878</v>
      </c>
      <c r="E2400" s="107">
        <v>41857</v>
      </c>
      <c r="F2400" s="9">
        <v>14</v>
      </c>
      <c r="G2400" s="9">
        <v>20.846377</v>
      </c>
      <c r="H2400" s="9">
        <v>27.272727</v>
      </c>
      <c r="I2400" s="9">
        <v>3.1998850000000001</v>
      </c>
      <c r="J2400" s="9">
        <v>3</v>
      </c>
      <c r="K2400" s="9">
        <v>14</v>
      </c>
      <c r="L2400" s="9">
        <v>19</v>
      </c>
      <c r="M2400" s="9">
        <v>20.846377</v>
      </c>
      <c r="N2400" s="9">
        <v>24.547484000000001</v>
      </c>
      <c r="O2400" s="9">
        <v>27.272727</v>
      </c>
      <c r="P2400" s="9">
        <v>72.727272999999997</v>
      </c>
      <c r="Q2400" s="9">
        <v>3.1998850000000001</v>
      </c>
      <c r="R2400" s="9">
        <v>25.242263000000001</v>
      </c>
      <c r="S2400" s="9" t="s">
        <v>1510</v>
      </c>
      <c r="T2400" s="9">
        <v>5121.5067849999996</v>
      </c>
      <c r="U2400" s="9">
        <v>1361160.025803</v>
      </c>
      <c r="V2400" t="s">
        <v>935</v>
      </c>
    </row>
    <row r="2401" spans="1:22" x14ac:dyDescent="0.25">
      <c r="A2401" s="70" t="e">
        <f>VLOOKUP(B2401,'Lake Assessments'!$D$2:$E$52,2,0)</f>
        <v>#N/A</v>
      </c>
      <c r="B2401">
        <v>29024700</v>
      </c>
      <c r="C2401" t="s">
        <v>2408</v>
      </c>
      <c r="D2401" t="s">
        <v>878</v>
      </c>
      <c r="E2401" s="107">
        <v>38887</v>
      </c>
      <c r="F2401" s="9">
        <v>15</v>
      </c>
      <c r="G2401" s="9">
        <v>24.270696000000001</v>
      </c>
      <c r="H2401" s="9">
        <v>25</v>
      </c>
      <c r="I2401" s="9">
        <v>35.590477999999997</v>
      </c>
      <c r="J2401" s="9">
        <v>1</v>
      </c>
      <c r="K2401" s="9">
        <v>15</v>
      </c>
      <c r="L2401" s="9">
        <v>15</v>
      </c>
      <c r="M2401" s="9">
        <v>24.270696000000001</v>
      </c>
      <c r="N2401" s="9">
        <v>24.270696000000001</v>
      </c>
      <c r="O2401" s="9">
        <v>25</v>
      </c>
      <c r="P2401" s="9">
        <v>25</v>
      </c>
      <c r="Q2401" s="9">
        <v>35.590477999999997</v>
      </c>
      <c r="R2401" s="9">
        <v>35.590477999999997</v>
      </c>
      <c r="S2401" s="9" t="s">
        <v>1059</v>
      </c>
      <c r="T2401" s="9">
        <v>5822.498278</v>
      </c>
      <c r="U2401" s="9">
        <v>407241.49949100002</v>
      </c>
      <c r="V2401" t="s">
        <v>935</v>
      </c>
    </row>
    <row r="2402" spans="1:22" x14ac:dyDescent="0.25">
      <c r="A2402" s="70" t="e">
        <f>VLOOKUP(B2402,'Lake Assessments'!$D$2:$E$52,2,0)</f>
        <v>#N/A</v>
      </c>
      <c r="B2402">
        <v>29017800</v>
      </c>
      <c r="C2402" t="s">
        <v>1409</v>
      </c>
      <c r="D2402" t="s">
        <v>878</v>
      </c>
      <c r="E2402" s="107">
        <v>40751</v>
      </c>
      <c r="F2402" s="9">
        <v>29</v>
      </c>
      <c r="G2402" s="9">
        <v>34.167941999999996</v>
      </c>
      <c r="H2402" s="9">
        <v>163.63636399999999</v>
      </c>
      <c r="I2402" s="9">
        <v>69.148229000000001</v>
      </c>
      <c r="J2402" s="9">
        <v>2</v>
      </c>
      <c r="K2402" s="9">
        <v>23</v>
      </c>
      <c r="L2402" s="9">
        <v>29</v>
      </c>
      <c r="M2402" s="9">
        <v>29.609047</v>
      </c>
      <c r="N2402" s="9">
        <v>34.167941999999996</v>
      </c>
      <c r="O2402" s="9">
        <v>109.090909</v>
      </c>
      <c r="P2402" s="9">
        <v>163.63636399999999</v>
      </c>
      <c r="Q2402" s="9">
        <v>51.066564999999997</v>
      </c>
      <c r="R2402" s="9">
        <v>69.148229000000001</v>
      </c>
      <c r="S2402" s="9" t="s">
        <v>1510</v>
      </c>
      <c r="T2402" s="9">
        <v>9824.9320449999996</v>
      </c>
      <c r="U2402" s="9">
        <v>1255722.884877</v>
      </c>
      <c r="V2402" t="s">
        <v>935</v>
      </c>
    </row>
    <row r="2403" spans="1:22" x14ac:dyDescent="0.25">
      <c r="A2403" s="70" t="e">
        <f>VLOOKUP(B2403,'Lake Assessments'!$D$2:$E$52,2,0)</f>
        <v>#N/A</v>
      </c>
      <c r="B2403">
        <v>29025800</v>
      </c>
      <c r="C2403" t="s">
        <v>2409</v>
      </c>
      <c r="D2403" t="s">
        <v>878</v>
      </c>
      <c r="E2403" s="107">
        <v>39323</v>
      </c>
      <c r="F2403" s="9">
        <v>19</v>
      </c>
      <c r="G2403" s="9">
        <v>28.447551000000001</v>
      </c>
      <c r="H2403" s="9">
        <v>216.66666699999999</v>
      </c>
      <c r="I2403" s="9">
        <v>103.196793</v>
      </c>
      <c r="J2403" s="9">
        <v>1</v>
      </c>
      <c r="K2403" s="9">
        <v>19</v>
      </c>
      <c r="L2403" s="9">
        <v>19</v>
      </c>
      <c r="M2403" s="9">
        <v>28.447551000000001</v>
      </c>
      <c r="N2403" s="9">
        <v>28.447551000000001</v>
      </c>
      <c r="O2403" s="9">
        <v>216.66666699999999</v>
      </c>
      <c r="P2403" s="9">
        <v>216.66666699999999</v>
      </c>
      <c r="Q2403" s="9">
        <v>103.196793</v>
      </c>
      <c r="R2403" s="9">
        <v>103.196793</v>
      </c>
      <c r="S2403" s="9" t="s">
        <v>1510</v>
      </c>
      <c r="T2403" s="9">
        <v>2330.2432090000002</v>
      </c>
      <c r="U2403" s="9">
        <v>202539.54803100001</v>
      </c>
      <c r="V2403" t="s">
        <v>935</v>
      </c>
    </row>
    <row r="2404" spans="1:22" x14ac:dyDescent="0.25">
      <c r="A2404" s="70" t="e">
        <f>VLOOKUP(B2404,'Lake Assessments'!$D$2:$E$52,2,0)</f>
        <v>#N/A</v>
      </c>
      <c r="B2404">
        <v>80003700</v>
      </c>
      <c r="C2404" t="s">
        <v>2388</v>
      </c>
      <c r="D2404" t="s">
        <v>878</v>
      </c>
      <c r="E2404" s="107">
        <v>40707</v>
      </c>
      <c r="F2404" s="9">
        <v>21</v>
      </c>
      <c r="G2404" s="9">
        <v>27.277235999999998</v>
      </c>
      <c r="H2404" s="9">
        <v>75</v>
      </c>
      <c r="I2404" s="9">
        <v>46.651808000000003</v>
      </c>
      <c r="J2404" s="9">
        <v>2</v>
      </c>
      <c r="K2404" s="9">
        <v>13</v>
      </c>
      <c r="L2404" s="9">
        <v>21</v>
      </c>
      <c r="M2404" s="9">
        <v>22.465357999999998</v>
      </c>
      <c r="N2404" s="9">
        <v>27.277235999999998</v>
      </c>
      <c r="O2404" s="9">
        <v>0</v>
      </c>
      <c r="P2404" s="9">
        <v>75</v>
      </c>
      <c r="Q2404" s="9">
        <v>20.135604000000001</v>
      </c>
      <c r="R2404" s="9">
        <v>46.651808000000003</v>
      </c>
      <c r="S2404" s="9" t="s">
        <v>1059</v>
      </c>
      <c r="T2404" s="9">
        <v>6877.4036409999999</v>
      </c>
      <c r="U2404" s="9">
        <v>1444498.49707</v>
      </c>
      <c r="V2404" t="s">
        <v>935</v>
      </c>
    </row>
    <row r="2405" spans="1:22" x14ac:dyDescent="0.25">
      <c r="A2405" s="70" t="e">
        <f>VLOOKUP(B2405,'Lake Assessments'!$D$2:$E$52,2,0)</f>
        <v>#N/A</v>
      </c>
      <c r="B2405">
        <v>29024300</v>
      </c>
      <c r="C2405" t="s">
        <v>2410</v>
      </c>
      <c r="D2405" t="s">
        <v>878</v>
      </c>
      <c r="E2405" s="107">
        <v>38904</v>
      </c>
      <c r="F2405" s="9">
        <v>24</v>
      </c>
      <c r="G2405" s="9">
        <v>26.740262999999999</v>
      </c>
      <c r="H2405" s="9">
        <v>118.18181800000001</v>
      </c>
      <c r="I2405" s="9">
        <v>36.429912999999999</v>
      </c>
      <c r="J2405" s="9">
        <v>2</v>
      </c>
      <c r="K2405" s="9">
        <v>22</v>
      </c>
      <c r="L2405" s="9">
        <v>24</v>
      </c>
      <c r="M2405" s="9">
        <v>26.740262999999999</v>
      </c>
      <c r="N2405" s="9">
        <v>28.355695000000001</v>
      </c>
      <c r="O2405" s="9">
        <v>100</v>
      </c>
      <c r="P2405" s="9">
        <v>118.18181800000001</v>
      </c>
      <c r="Q2405" s="9">
        <v>36.429912999999999</v>
      </c>
      <c r="R2405" s="9">
        <v>40.374729000000002</v>
      </c>
      <c r="S2405" s="9" t="s">
        <v>1510</v>
      </c>
      <c r="T2405" s="9">
        <v>23827.513204999999</v>
      </c>
      <c r="U2405" s="9">
        <v>8482598.9563059993</v>
      </c>
      <c r="V2405" t="s">
        <v>935</v>
      </c>
    </row>
    <row r="2406" spans="1:22" x14ac:dyDescent="0.25">
      <c r="A2406" s="70" t="e">
        <f>VLOOKUP(B2406,'Lake Assessments'!$D$2:$E$52,2,0)</f>
        <v>#N/A</v>
      </c>
      <c r="B2406">
        <v>15017500</v>
      </c>
      <c r="C2406" t="s">
        <v>2411</v>
      </c>
      <c r="D2406" t="s">
        <v>878</v>
      </c>
      <c r="E2406" s="107">
        <v>39259</v>
      </c>
      <c r="F2406" s="9">
        <v>13</v>
      </c>
      <c r="G2406" s="9">
        <v>24.406808999999999</v>
      </c>
      <c r="H2406" s="9">
        <v>116.666667</v>
      </c>
      <c r="I2406" s="9">
        <v>74.334346999999994</v>
      </c>
      <c r="J2406" s="9">
        <v>1</v>
      </c>
      <c r="K2406" s="9">
        <v>13</v>
      </c>
      <c r="L2406" s="9">
        <v>13</v>
      </c>
      <c r="M2406" s="9">
        <v>24.406808999999999</v>
      </c>
      <c r="N2406" s="9">
        <v>24.406808999999999</v>
      </c>
      <c r="O2406" s="9">
        <v>116.666667</v>
      </c>
      <c r="P2406" s="9">
        <v>116.666667</v>
      </c>
      <c r="Q2406" s="9">
        <v>74.334346999999994</v>
      </c>
      <c r="R2406" s="9">
        <v>74.334346999999994</v>
      </c>
      <c r="S2406" s="9" t="s">
        <v>1510</v>
      </c>
      <c r="T2406" s="9">
        <v>1638.6723360000001</v>
      </c>
      <c r="U2406" s="9">
        <v>64739.489213000001</v>
      </c>
      <c r="V2406" t="s">
        <v>935</v>
      </c>
    </row>
    <row r="2407" spans="1:22" x14ac:dyDescent="0.25">
      <c r="A2407" s="70" t="e">
        <f>VLOOKUP(B2407,'Lake Assessments'!$D$2:$E$52,2,0)</f>
        <v>#N/A</v>
      </c>
      <c r="B2407">
        <v>29025400</v>
      </c>
      <c r="C2407" t="s">
        <v>1167</v>
      </c>
      <c r="D2407" t="s">
        <v>878</v>
      </c>
      <c r="E2407" s="107">
        <v>38888</v>
      </c>
      <c r="F2407" s="9">
        <v>24</v>
      </c>
      <c r="G2407" s="9">
        <v>28.781504000000002</v>
      </c>
      <c r="H2407" s="9">
        <v>118.18181800000001</v>
      </c>
      <c r="I2407" s="9">
        <v>46.844411000000001</v>
      </c>
      <c r="J2407" s="9">
        <v>2</v>
      </c>
      <c r="K2407" s="9">
        <v>19</v>
      </c>
      <c r="L2407" s="9">
        <v>24</v>
      </c>
      <c r="M2407" s="9">
        <v>27.071057</v>
      </c>
      <c r="N2407" s="9">
        <v>28.781504000000002</v>
      </c>
      <c r="O2407" s="9">
        <v>72.727272999999997</v>
      </c>
      <c r="P2407" s="9">
        <v>118.18181800000001</v>
      </c>
      <c r="Q2407" s="9">
        <v>34.015132000000001</v>
      </c>
      <c r="R2407" s="9">
        <v>46.844411000000001</v>
      </c>
      <c r="S2407" s="9" t="s">
        <v>1510</v>
      </c>
      <c r="T2407" s="9">
        <v>11410.252168999999</v>
      </c>
      <c r="U2407" s="9">
        <v>2190354.9012040002</v>
      </c>
      <c r="V2407" t="s">
        <v>935</v>
      </c>
    </row>
    <row r="2408" spans="1:22" x14ac:dyDescent="0.25">
      <c r="A2408" s="70" t="e">
        <f>VLOOKUP(B2408,'Lake Assessments'!$D$2:$E$52,2,0)</f>
        <v>#N/A</v>
      </c>
      <c r="B2408">
        <v>29024200</v>
      </c>
      <c r="C2408" t="s">
        <v>2412</v>
      </c>
      <c r="D2408" t="s">
        <v>878</v>
      </c>
      <c r="E2408" s="107">
        <v>38904</v>
      </c>
      <c r="F2408" s="9">
        <v>22</v>
      </c>
      <c r="G2408" s="9">
        <v>28.355695000000001</v>
      </c>
      <c r="H2408" s="9">
        <v>100</v>
      </c>
      <c r="I2408" s="9">
        <v>44.671914999999998</v>
      </c>
      <c r="J2408" s="9">
        <v>2</v>
      </c>
      <c r="K2408" s="9">
        <v>22</v>
      </c>
      <c r="L2408" s="9">
        <v>28</v>
      </c>
      <c r="M2408" s="9">
        <v>28.355695000000001</v>
      </c>
      <c r="N2408" s="9">
        <v>34.772731999999998</v>
      </c>
      <c r="O2408" s="9">
        <v>100</v>
      </c>
      <c r="P2408" s="9">
        <v>154.545455</v>
      </c>
      <c r="Q2408" s="9">
        <v>44.671914999999998</v>
      </c>
      <c r="R2408" s="9">
        <v>72.142234999999999</v>
      </c>
      <c r="S2408" s="9" t="s">
        <v>1510</v>
      </c>
      <c r="T2408" s="9">
        <v>14692.625092</v>
      </c>
      <c r="U2408" s="9">
        <v>6647244.5899440004</v>
      </c>
      <c r="V2408" t="s">
        <v>935</v>
      </c>
    </row>
    <row r="2409" spans="1:22" x14ac:dyDescent="0.25">
      <c r="A2409" s="70" t="e">
        <f>VLOOKUP(B2409,'Lake Assessments'!$D$2:$E$52,2,0)</f>
        <v>#N/A</v>
      </c>
      <c r="B2409">
        <v>29021700</v>
      </c>
      <c r="C2409" t="s">
        <v>2413</v>
      </c>
      <c r="D2409" t="s">
        <v>878</v>
      </c>
      <c r="E2409" s="107">
        <v>38889</v>
      </c>
      <c r="F2409" s="9">
        <v>19</v>
      </c>
      <c r="G2409" s="9">
        <v>28.218135</v>
      </c>
      <c r="H2409" s="9">
        <v>216.66666699999999</v>
      </c>
      <c r="I2409" s="9">
        <v>101.558109</v>
      </c>
      <c r="J2409" s="9">
        <v>2</v>
      </c>
      <c r="K2409" s="9">
        <v>14</v>
      </c>
      <c r="L2409" s="9">
        <v>19</v>
      </c>
      <c r="M2409" s="9">
        <v>24.053512000000001</v>
      </c>
      <c r="N2409" s="9">
        <v>28.218135</v>
      </c>
      <c r="O2409" s="9">
        <v>100</v>
      </c>
      <c r="P2409" s="9">
        <v>216.66666699999999</v>
      </c>
      <c r="Q2409" s="9">
        <v>44.900672999999998</v>
      </c>
      <c r="R2409" s="9">
        <v>101.558109</v>
      </c>
      <c r="S2409" s="9" t="s">
        <v>1510</v>
      </c>
      <c r="T2409" s="9">
        <v>5340.9720619999998</v>
      </c>
      <c r="U2409" s="9">
        <v>970246.84194099996</v>
      </c>
      <c r="V2409" t="s">
        <v>935</v>
      </c>
    </row>
    <row r="2410" spans="1:22" x14ac:dyDescent="0.25">
      <c r="A2410" s="70" t="e">
        <f>VLOOKUP(B2410,'Lake Assessments'!$D$2:$E$52,2,0)</f>
        <v>#N/A</v>
      </c>
      <c r="B2410">
        <v>3004200</v>
      </c>
      <c r="C2410" t="s">
        <v>2414</v>
      </c>
      <c r="D2410" t="s">
        <v>878</v>
      </c>
      <c r="E2410" s="107">
        <v>40357</v>
      </c>
      <c r="F2410" s="9">
        <v>21</v>
      </c>
      <c r="G2410" s="9">
        <v>27.059017999999998</v>
      </c>
      <c r="H2410" s="9">
        <v>90.909091000000004</v>
      </c>
      <c r="I2410" s="9">
        <v>33.955537</v>
      </c>
      <c r="J2410" s="9">
        <v>2</v>
      </c>
      <c r="K2410" s="9">
        <v>18</v>
      </c>
      <c r="L2410" s="9">
        <v>21</v>
      </c>
      <c r="M2410" s="9">
        <v>24.748736999999998</v>
      </c>
      <c r="N2410" s="9">
        <v>27.059017999999998</v>
      </c>
      <c r="O2410" s="9">
        <v>63.636364</v>
      </c>
      <c r="P2410" s="9">
        <v>90.909091000000004</v>
      </c>
      <c r="Q2410" s="9">
        <v>26.269068000000001</v>
      </c>
      <c r="R2410" s="9">
        <v>33.955537</v>
      </c>
      <c r="S2410" s="9" t="s">
        <v>1510</v>
      </c>
      <c r="T2410" s="9">
        <v>1767.4494669999999</v>
      </c>
      <c r="U2410" s="9">
        <v>129323.619248</v>
      </c>
      <c r="V2410" t="s">
        <v>935</v>
      </c>
    </row>
    <row r="2411" spans="1:22" x14ac:dyDescent="0.25">
      <c r="A2411" s="70" t="e">
        <f>VLOOKUP(B2411,'Lake Assessments'!$D$2:$E$52,2,0)</f>
        <v>#N/A</v>
      </c>
      <c r="B2411">
        <v>29025000</v>
      </c>
      <c r="C2411" t="s">
        <v>1849</v>
      </c>
      <c r="D2411" t="s">
        <v>878</v>
      </c>
      <c r="E2411" s="107">
        <v>41858</v>
      </c>
      <c r="F2411" s="9">
        <v>33</v>
      </c>
      <c r="G2411" s="9">
        <v>34.989609000000002</v>
      </c>
      <c r="H2411" s="9">
        <v>371.42857099999998</v>
      </c>
      <c r="I2411" s="9">
        <v>110.780776</v>
      </c>
      <c r="J2411" s="9">
        <v>12</v>
      </c>
      <c r="K2411" s="9">
        <v>15</v>
      </c>
      <c r="L2411" s="9">
        <v>33</v>
      </c>
      <c r="M2411" s="9">
        <v>22.721502000000001</v>
      </c>
      <c r="N2411" s="9">
        <v>34.989609000000002</v>
      </c>
      <c r="O2411" s="9">
        <v>114.285714</v>
      </c>
      <c r="P2411" s="9">
        <v>371.42857099999998</v>
      </c>
      <c r="Q2411" s="9">
        <v>36.876519999999999</v>
      </c>
      <c r="R2411" s="9">
        <v>110.780776</v>
      </c>
      <c r="S2411" s="9" t="s">
        <v>1510</v>
      </c>
      <c r="T2411" s="9">
        <v>8567.0283290000007</v>
      </c>
      <c r="U2411" s="9">
        <v>1737409.022989</v>
      </c>
      <c r="V2411" t="s">
        <v>935</v>
      </c>
    </row>
    <row r="2412" spans="1:22" x14ac:dyDescent="0.25">
      <c r="A2412" s="70" t="e">
        <f>VLOOKUP(B2412,'Lake Assessments'!$D$2:$E$52,2,0)</f>
        <v>#N/A</v>
      </c>
      <c r="B2412">
        <v>29031000</v>
      </c>
      <c r="C2412" t="s">
        <v>2415</v>
      </c>
      <c r="D2412" t="s">
        <v>878</v>
      </c>
      <c r="E2412" s="107">
        <v>38586</v>
      </c>
      <c r="F2412" s="9">
        <v>14</v>
      </c>
      <c r="G2412" s="9">
        <v>25.657079</v>
      </c>
      <c r="H2412" s="9">
        <v>16.666667</v>
      </c>
      <c r="I2412" s="9">
        <v>37.941285999999998</v>
      </c>
      <c r="J2412" s="9">
        <v>1</v>
      </c>
      <c r="K2412" s="9">
        <v>14</v>
      </c>
      <c r="L2412" s="9">
        <v>14</v>
      </c>
      <c r="M2412" s="9">
        <v>25.657079</v>
      </c>
      <c r="N2412" s="9">
        <v>25.657079</v>
      </c>
      <c r="O2412" s="9">
        <v>16.666667</v>
      </c>
      <c r="P2412" s="9">
        <v>16.666667</v>
      </c>
      <c r="Q2412" s="9">
        <v>37.941285999999998</v>
      </c>
      <c r="R2412" s="9">
        <v>37.941285999999998</v>
      </c>
      <c r="S2412" s="9" t="s">
        <v>1059</v>
      </c>
      <c r="T2412" s="9">
        <v>3261.7003020000002</v>
      </c>
      <c r="U2412" s="9">
        <v>322300.17430900002</v>
      </c>
      <c r="V2412" t="s">
        <v>935</v>
      </c>
    </row>
    <row r="2413" spans="1:22" x14ac:dyDescent="0.25">
      <c r="A2413" s="70" t="e">
        <f>VLOOKUP(B2413,'Lake Assessments'!$D$2:$E$52,2,0)</f>
        <v>#N/A</v>
      </c>
      <c r="B2413">
        <v>29016900</v>
      </c>
      <c r="C2413" t="s">
        <v>2416</v>
      </c>
      <c r="D2413" t="s">
        <v>878</v>
      </c>
      <c r="E2413" s="107">
        <v>39323</v>
      </c>
      <c r="F2413" s="9">
        <v>28</v>
      </c>
      <c r="G2413" s="9">
        <v>31.560033000000001</v>
      </c>
      <c r="H2413" s="9">
        <v>366.66666700000002</v>
      </c>
      <c r="I2413" s="9">
        <v>125.428811</v>
      </c>
      <c r="J2413" s="9">
        <v>2</v>
      </c>
      <c r="K2413" s="9">
        <v>18</v>
      </c>
      <c r="L2413" s="9">
        <v>28</v>
      </c>
      <c r="M2413" s="9">
        <v>25.455843999999999</v>
      </c>
      <c r="N2413" s="9">
        <v>31.560033000000001</v>
      </c>
      <c r="O2413" s="9">
        <v>157.14285699999999</v>
      </c>
      <c r="P2413" s="9">
        <v>366.66666700000002</v>
      </c>
      <c r="Q2413" s="9">
        <v>53.348458999999998</v>
      </c>
      <c r="R2413" s="9">
        <v>125.428811</v>
      </c>
      <c r="S2413" s="9" t="s">
        <v>1510</v>
      </c>
      <c r="T2413" s="9">
        <v>10068.199934</v>
      </c>
      <c r="U2413" s="9">
        <v>890596.91709600005</v>
      </c>
      <c r="V2413" t="s">
        <v>935</v>
      </c>
    </row>
    <row r="2414" spans="1:22" x14ac:dyDescent="0.25">
      <c r="A2414" s="70" t="e">
        <f>VLOOKUP(B2414,'Lake Assessments'!$D$2:$E$52,2,0)</f>
        <v>#N/A</v>
      </c>
      <c r="B2414">
        <v>15047500</v>
      </c>
      <c r="C2414" t="s">
        <v>2417</v>
      </c>
      <c r="D2414" t="s">
        <v>878</v>
      </c>
      <c r="E2414" s="107">
        <v>39259</v>
      </c>
      <c r="F2414" s="9">
        <v>12</v>
      </c>
      <c r="G2414" s="9">
        <v>20.784610000000001</v>
      </c>
      <c r="H2414" s="9">
        <v>100</v>
      </c>
      <c r="I2414" s="9">
        <v>48.461497999999999</v>
      </c>
      <c r="J2414" s="9">
        <v>1</v>
      </c>
      <c r="K2414" s="9">
        <v>12</v>
      </c>
      <c r="L2414" s="9">
        <v>12</v>
      </c>
      <c r="M2414" s="9">
        <v>20.784610000000001</v>
      </c>
      <c r="N2414" s="9">
        <v>20.784610000000001</v>
      </c>
      <c r="O2414" s="9">
        <v>100</v>
      </c>
      <c r="P2414" s="9">
        <v>100</v>
      </c>
      <c r="Q2414" s="9">
        <v>48.461497999999999</v>
      </c>
      <c r="R2414" s="9">
        <v>48.461497999999999</v>
      </c>
      <c r="S2414" s="9" t="s">
        <v>1510</v>
      </c>
      <c r="T2414" s="9">
        <v>712.17084599999998</v>
      </c>
      <c r="U2414" s="9">
        <v>27479.007409999998</v>
      </c>
      <c r="V2414" t="s">
        <v>935</v>
      </c>
    </row>
    <row r="2415" spans="1:22" x14ac:dyDescent="0.25">
      <c r="A2415" s="70" t="e">
        <f>VLOOKUP(B2415,'Lake Assessments'!$D$2:$E$52,2,0)</f>
        <v>#N/A</v>
      </c>
      <c r="B2415">
        <v>29029300</v>
      </c>
      <c r="C2415" t="s">
        <v>1403</v>
      </c>
      <c r="D2415" t="s">
        <v>878</v>
      </c>
      <c r="E2415" s="107">
        <v>39308</v>
      </c>
      <c r="F2415" s="9">
        <v>22</v>
      </c>
      <c r="G2415" s="9">
        <v>27.929293999999999</v>
      </c>
      <c r="H2415" s="9">
        <v>266.66666700000002</v>
      </c>
      <c r="I2415" s="9">
        <v>99.494956000000002</v>
      </c>
      <c r="J2415" s="9">
        <v>1</v>
      </c>
      <c r="K2415" s="9">
        <v>22</v>
      </c>
      <c r="L2415" s="9">
        <v>22</v>
      </c>
      <c r="M2415" s="9">
        <v>27.929293999999999</v>
      </c>
      <c r="N2415" s="9">
        <v>27.929293999999999</v>
      </c>
      <c r="O2415" s="9">
        <v>266.66666700000002</v>
      </c>
      <c r="P2415" s="9">
        <v>266.66666700000002</v>
      </c>
      <c r="Q2415" s="9">
        <v>99.494956000000002</v>
      </c>
      <c r="R2415" s="9">
        <v>99.494956000000002</v>
      </c>
      <c r="S2415" s="9" t="s">
        <v>1510</v>
      </c>
      <c r="T2415" s="9">
        <v>2175.1276330000001</v>
      </c>
      <c r="U2415" s="9">
        <v>154622.09058399999</v>
      </c>
      <c r="V2415" t="s">
        <v>935</v>
      </c>
    </row>
    <row r="2416" spans="1:22" x14ac:dyDescent="0.25">
      <c r="A2416" s="70" t="e">
        <f>VLOOKUP(B2416,'Lake Assessments'!$D$2:$E$52,2,0)</f>
        <v>#N/A</v>
      </c>
      <c r="B2416">
        <v>29057300</v>
      </c>
      <c r="C2416" t="s">
        <v>879</v>
      </c>
      <c r="D2416" t="s">
        <v>878</v>
      </c>
      <c r="E2416" s="107">
        <v>39308</v>
      </c>
      <c r="F2416" s="9">
        <v>14</v>
      </c>
      <c r="G2416" s="9">
        <v>26.191602</v>
      </c>
      <c r="H2416" s="9">
        <v>133.33333300000001</v>
      </c>
      <c r="I2416" s="9">
        <v>87.082869000000002</v>
      </c>
      <c r="J2416" s="9">
        <v>1</v>
      </c>
      <c r="K2416" s="9">
        <v>14</v>
      </c>
      <c r="L2416" s="9">
        <v>14</v>
      </c>
      <c r="M2416" s="9">
        <v>26.191602</v>
      </c>
      <c r="N2416" s="9">
        <v>26.191602</v>
      </c>
      <c r="O2416" s="9">
        <v>133.33333300000001</v>
      </c>
      <c r="P2416" s="9">
        <v>133.33333300000001</v>
      </c>
      <c r="Q2416" s="9">
        <v>87.082869000000002</v>
      </c>
      <c r="R2416" s="9">
        <v>87.082869000000002</v>
      </c>
      <c r="S2416" s="9" t="s">
        <v>1510</v>
      </c>
      <c r="T2416" s="9">
        <v>674.89220499999999</v>
      </c>
      <c r="U2416" s="9">
        <v>19655.440392</v>
      </c>
      <c r="V2416" t="s">
        <v>935</v>
      </c>
    </row>
    <row r="2417" spans="1:22" x14ac:dyDescent="0.25">
      <c r="A2417" s="70" t="e">
        <f>VLOOKUP(B2417,'Lake Assessments'!$D$2:$E$52,2,0)</f>
        <v>#N/A</v>
      </c>
      <c r="B2417">
        <v>15016700</v>
      </c>
      <c r="C2417" t="s">
        <v>2418</v>
      </c>
      <c r="D2417" t="s">
        <v>878</v>
      </c>
      <c r="E2417" s="107">
        <v>39248</v>
      </c>
      <c r="F2417" s="9">
        <v>15</v>
      </c>
      <c r="G2417" s="9">
        <v>25.303491000000001</v>
      </c>
      <c r="H2417" s="9">
        <v>150</v>
      </c>
      <c r="I2417" s="9">
        <v>80.739222999999996</v>
      </c>
      <c r="J2417" s="9">
        <v>1</v>
      </c>
      <c r="K2417" s="9">
        <v>15</v>
      </c>
      <c r="L2417" s="9">
        <v>15</v>
      </c>
      <c r="M2417" s="9">
        <v>25.303491000000001</v>
      </c>
      <c r="N2417" s="9">
        <v>25.303491000000001</v>
      </c>
      <c r="O2417" s="9">
        <v>150</v>
      </c>
      <c r="P2417" s="9">
        <v>150</v>
      </c>
      <c r="Q2417" s="9">
        <v>80.739222999999996</v>
      </c>
      <c r="R2417" s="9">
        <v>80.739222999999996</v>
      </c>
      <c r="S2417" s="9" t="s">
        <v>1510</v>
      </c>
      <c r="T2417" s="9">
        <v>1247.922658</v>
      </c>
      <c r="U2417" s="9">
        <v>56008.120347999997</v>
      </c>
      <c r="V2417" t="s">
        <v>935</v>
      </c>
    </row>
    <row r="2418" spans="1:22" x14ac:dyDescent="0.25">
      <c r="A2418" s="70" t="e">
        <f>VLOOKUP(B2418,'Lake Assessments'!$D$2:$E$52,2,0)</f>
        <v>#N/A</v>
      </c>
      <c r="B2418">
        <v>29028900</v>
      </c>
      <c r="C2418" t="s">
        <v>1024</v>
      </c>
      <c r="D2418" t="s">
        <v>878</v>
      </c>
      <c r="E2418" s="107">
        <v>38922</v>
      </c>
      <c r="F2418" s="9">
        <v>23</v>
      </c>
      <c r="G2418" s="9">
        <v>27.106874000000001</v>
      </c>
      <c r="H2418" s="9">
        <v>109.090909</v>
      </c>
      <c r="I2418" s="9">
        <v>38.300376999999997</v>
      </c>
      <c r="J2418" s="9">
        <v>1</v>
      </c>
      <c r="K2418" s="9">
        <v>23</v>
      </c>
      <c r="L2418" s="9">
        <v>23</v>
      </c>
      <c r="M2418" s="9">
        <v>27.106874000000001</v>
      </c>
      <c r="N2418" s="9">
        <v>27.106874000000001</v>
      </c>
      <c r="O2418" s="9">
        <v>109.090909</v>
      </c>
      <c r="P2418" s="9">
        <v>109.090909</v>
      </c>
      <c r="Q2418" s="9">
        <v>38.300376999999997</v>
      </c>
      <c r="R2418" s="9">
        <v>38.300376999999997</v>
      </c>
      <c r="S2418" s="9" t="s">
        <v>1510</v>
      </c>
      <c r="T2418" s="9">
        <v>2194.9960919999999</v>
      </c>
      <c r="U2418" s="9">
        <v>217791.579727</v>
      </c>
      <c r="V2418" t="s">
        <v>935</v>
      </c>
    </row>
    <row r="2419" spans="1:22" x14ac:dyDescent="0.25">
      <c r="A2419" s="70" t="e">
        <f>VLOOKUP(B2419,'Lake Assessments'!$D$2:$E$52,2,0)</f>
        <v>#N/A</v>
      </c>
      <c r="B2419">
        <v>29020200</v>
      </c>
      <c r="C2419" t="s">
        <v>2419</v>
      </c>
      <c r="D2419" t="s">
        <v>878</v>
      </c>
      <c r="E2419" s="107">
        <v>41466</v>
      </c>
      <c r="F2419" s="9">
        <v>17</v>
      </c>
      <c r="G2419" s="9">
        <v>27.649061</v>
      </c>
      <c r="H2419" s="9">
        <v>142.85714300000001</v>
      </c>
      <c r="I2419" s="9">
        <v>66.560609999999997</v>
      </c>
      <c r="J2419" s="9">
        <v>1</v>
      </c>
      <c r="K2419" s="9">
        <v>17</v>
      </c>
      <c r="L2419" s="9">
        <v>17</v>
      </c>
      <c r="M2419" s="9">
        <v>27.649061</v>
      </c>
      <c r="N2419" s="9">
        <v>27.649061</v>
      </c>
      <c r="O2419" s="9">
        <v>142.85714300000001</v>
      </c>
      <c r="P2419" s="9">
        <v>142.85714300000001</v>
      </c>
      <c r="Q2419" s="9">
        <v>66.560609999999997</v>
      </c>
      <c r="R2419" s="9">
        <v>66.560609999999997</v>
      </c>
      <c r="S2419" s="9" t="s">
        <v>1510</v>
      </c>
      <c r="T2419" s="9">
        <v>3210.9085789999999</v>
      </c>
      <c r="U2419" s="9">
        <v>169279.92017900001</v>
      </c>
      <c r="V2419" t="s">
        <v>935</v>
      </c>
    </row>
    <row r="2420" spans="1:22" x14ac:dyDescent="0.25">
      <c r="A2420" s="70" t="e">
        <f>VLOOKUP(B2420,'Lake Assessments'!$D$2:$E$52,2,0)</f>
        <v>#N/A</v>
      </c>
      <c r="B2420">
        <v>3003100</v>
      </c>
      <c r="C2420" t="s">
        <v>2420</v>
      </c>
      <c r="D2420" t="s">
        <v>878</v>
      </c>
      <c r="E2420" s="107">
        <v>39301</v>
      </c>
      <c r="F2420" s="9">
        <v>19</v>
      </c>
      <c r="G2420" s="9">
        <v>26.612224999999999</v>
      </c>
      <c r="H2420" s="9">
        <v>216.66666699999999</v>
      </c>
      <c r="I2420" s="9">
        <v>90.087322</v>
      </c>
      <c r="J2420" s="9">
        <v>1</v>
      </c>
      <c r="K2420" s="9">
        <v>19</v>
      </c>
      <c r="L2420" s="9">
        <v>19</v>
      </c>
      <c r="M2420" s="9">
        <v>26.612224999999999</v>
      </c>
      <c r="N2420" s="9">
        <v>26.612224999999999</v>
      </c>
      <c r="O2420" s="9">
        <v>216.66666699999999</v>
      </c>
      <c r="P2420" s="9">
        <v>216.66666699999999</v>
      </c>
      <c r="Q2420" s="9">
        <v>90.087322</v>
      </c>
      <c r="R2420" s="9">
        <v>90.087322</v>
      </c>
      <c r="S2420" s="9" t="s">
        <v>1510</v>
      </c>
      <c r="T2420" s="9">
        <v>3654.911415</v>
      </c>
      <c r="U2420" s="9">
        <v>200124.623777</v>
      </c>
      <c r="V2420" t="s">
        <v>935</v>
      </c>
    </row>
    <row r="2421" spans="1:22" x14ac:dyDescent="0.25">
      <c r="A2421" s="70" t="e">
        <f>VLOOKUP(B2421,'Lake Assessments'!$D$2:$E$52,2,0)</f>
        <v>#N/A</v>
      </c>
      <c r="B2421">
        <v>29031200</v>
      </c>
      <c r="C2421" t="s">
        <v>258</v>
      </c>
      <c r="D2421" t="s">
        <v>878</v>
      </c>
      <c r="E2421" s="107">
        <v>38586</v>
      </c>
      <c r="F2421" s="9">
        <v>22</v>
      </c>
      <c r="G2421" s="9">
        <v>26.223687999999999</v>
      </c>
      <c r="H2421" s="9">
        <v>100</v>
      </c>
      <c r="I2421" s="9">
        <v>33.794327000000003</v>
      </c>
      <c r="J2421" s="9">
        <v>2</v>
      </c>
      <c r="K2421" s="9">
        <v>17</v>
      </c>
      <c r="L2421" s="9">
        <v>22</v>
      </c>
      <c r="M2421" s="9">
        <v>23.28342</v>
      </c>
      <c r="N2421" s="9">
        <v>26.223687999999999</v>
      </c>
      <c r="O2421" s="9">
        <v>54.545454999999997</v>
      </c>
      <c r="P2421" s="9">
        <v>100</v>
      </c>
      <c r="Q2421" s="9">
        <v>15.264455</v>
      </c>
      <c r="R2421" s="9">
        <v>33.794327000000003</v>
      </c>
      <c r="S2421" s="9" t="s">
        <v>1510</v>
      </c>
      <c r="T2421" s="9">
        <v>2705.0920390000001</v>
      </c>
      <c r="U2421" s="9">
        <v>418152.76830200001</v>
      </c>
      <c r="V2421" t="s">
        <v>935</v>
      </c>
    </row>
    <row r="2422" spans="1:22" x14ac:dyDescent="0.25">
      <c r="A2422" s="70" t="e">
        <f>VLOOKUP(B2422,'Lake Assessments'!$D$2:$E$52,2,0)</f>
        <v>#N/A</v>
      </c>
      <c r="B2422">
        <v>29015700</v>
      </c>
      <c r="C2422" t="s">
        <v>1044</v>
      </c>
      <c r="D2422" t="s">
        <v>878</v>
      </c>
      <c r="E2422" s="107">
        <v>38903</v>
      </c>
      <c r="F2422" s="9">
        <v>22</v>
      </c>
      <c r="G2422" s="9">
        <v>26.010487000000001</v>
      </c>
      <c r="H2422" s="9">
        <v>83.333332999999996</v>
      </c>
      <c r="I2422" s="9">
        <v>45.309984999999998</v>
      </c>
      <c r="J2422" s="9">
        <v>3</v>
      </c>
      <c r="K2422" s="9">
        <v>19</v>
      </c>
      <c r="L2422" s="9">
        <v>28</v>
      </c>
      <c r="M2422" s="9">
        <v>25.465146000000001</v>
      </c>
      <c r="N2422" s="9">
        <v>30.237158000000001</v>
      </c>
      <c r="O2422" s="9">
        <v>72.727272999999997</v>
      </c>
      <c r="P2422" s="9">
        <v>154.545455</v>
      </c>
      <c r="Q2422" s="9">
        <v>43.062621</v>
      </c>
      <c r="R2422" s="9">
        <v>69.871673000000001</v>
      </c>
      <c r="S2422" s="9" t="s">
        <v>1059</v>
      </c>
      <c r="T2422" s="9">
        <v>5124.1493149999997</v>
      </c>
      <c r="U2422" s="9">
        <v>859963.39273099997</v>
      </c>
      <c r="V2422" t="s">
        <v>935</v>
      </c>
    </row>
    <row r="2423" spans="1:22" x14ac:dyDescent="0.25">
      <c r="A2423" s="70" t="e">
        <f>VLOOKUP(B2423,'Lake Assessments'!$D$2:$E$52,2,0)</f>
        <v>#N/A</v>
      </c>
      <c r="B2423">
        <v>29029500</v>
      </c>
      <c r="C2423" t="s">
        <v>1444</v>
      </c>
      <c r="D2423" t="s">
        <v>878</v>
      </c>
      <c r="E2423" s="107">
        <v>39307</v>
      </c>
      <c r="F2423" s="9">
        <v>6</v>
      </c>
      <c r="G2423" s="9">
        <v>15.921683</v>
      </c>
      <c r="H2423" s="9">
        <v>0</v>
      </c>
      <c r="I2423" s="9">
        <v>13.726309000000001</v>
      </c>
      <c r="J2423" s="9">
        <v>1</v>
      </c>
      <c r="K2423" s="9">
        <v>6</v>
      </c>
      <c r="L2423" s="9">
        <v>6</v>
      </c>
      <c r="M2423" s="9">
        <v>15.921683</v>
      </c>
      <c r="N2423" s="9">
        <v>15.921683</v>
      </c>
      <c r="O2423" s="9">
        <v>0</v>
      </c>
      <c r="P2423" s="9">
        <v>0</v>
      </c>
      <c r="Q2423" s="9">
        <v>13.726309000000001</v>
      </c>
      <c r="R2423" s="9">
        <v>13.726309000000001</v>
      </c>
      <c r="S2423" s="9" t="s">
        <v>1510</v>
      </c>
      <c r="T2423" s="9">
        <v>986.40825900000004</v>
      </c>
      <c r="U2423" s="9">
        <v>44924.232612</v>
      </c>
      <c r="V2423" t="s">
        <v>935</v>
      </c>
    </row>
    <row r="2424" spans="1:22" x14ac:dyDescent="0.25">
      <c r="A2424" s="70" t="e">
        <f>VLOOKUP(B2424,'Lake Assessments'!$D$2:$E$52,2,0)</f>
        <v>#N/A</v>
      </c>
      <c r="B2424">
        <v>29025600</v>
      </c>
      <c r="C2424" t="s">
        <v>300</v>
      </c>
      <c r="D2424" t="s">
        <v>878</v>
      </c>
      <c r="E2424" s="107">
        <v>40756</v>
      </c>
      <c r="F2424" s="9">
        <v>26</v>
      </c>
      <c r="G2424" s="9">
        <v>31.574698000000001</v>
      </c>
      <c r="H2424" s="9">
        <v>136.36363600000001</v>
      </c>
      <c r="I2424" s="9">
        <v>56.310384999999997</v>
      </c>
      <c r="J2424" s="9">
        <v>4</v>
      </c>
      <c r="K2424" s="9">
        <v>18</v>
      </c>
      <c r="L2424" s="9">
        <v>30</v>
      </c>
      <c r="M2424" s="9">
        <v>25.220141999999999</v>
      </c>
      <c r="N2424" s="9">
        <v>34.506520999999999</v>
      </c>
      <c r="O2424" s="9">
        <v>63.636364</v>
      </c>
      <c r="P2424" s="9">
        <v>172.727273</v>
      </c>
      <c r="Q2424" s="9">
        <v>24.852187000000001</v>
      </c>
      <c r="R2424" s="9">
        <v>70.824361999999994</v>
      </c>
      <c r="S2424" s="9" t="s">
        <v>1510</v>
      </c>
      <c r="T2424" s="9">
        <v>9225.2258529999999</v>
      </c>
      <c r="U2424" s="9">
        <v>1713962.511892</v>
      </c>
      <c r="V2424" t="s">
        <v>935</v>
      </c>
    </row>
    <row r="2425" spans="1:22" x14ac:dyDescent="0.25">
      <c r="A2425" s="70" t="e">
        <f>VLOOKUP(B2425,'Lake Assessments'!$D$2:$E$52,2,0)</f>
        <v>#N/A</v>
      </c>
      <c r="B2425">
        <v>29027500</v>
      </c>
      <c r="C2425" t="s">
        <v>2421</v>
      </c>
      <c r="D2425" t="s">
        <v>878</v>
      </c>
      <c r="E2425" s="107">
        <v>38588</v>
      </c>
      <c r="F2425" s="9">
        <v>10</v>
      </c>
      <c r="G2425" s="9">
        <v>20.871033000000001</v>
      </c>
      <c r="H2425" s="9">
        <v>-9.0909089999999999</v>
      </c>
      <c r="I2425" s="9">
        <v>3.3219430000000001</v>
      </c>
      <c r="J2425" s="9">
        <v>1</v>
      </c>
      <c r="K2425" s="9">
        <v>10</v>
      </c>
      <c r="L2425" s="9">
        <v>10</v>
      </c>
      <c r="M2425" s="9">
        <v>20.871033000000001</v>
      </c>
      <c r="N2425" s="9">
        <v>20.871033000000001</v>
      </c>
      <c r="O2425" s="9">
        <v>-9.0909089999999999</v>
      </c>
      <c r="P2425" s="9">
        <v>-9.0909089999999999</v>
      </c>
      <c r="Q2425" s="9">
        <v>3.3219430000000001</v>
      </c>
      <c r="R2425" s="9">
        <v>3.3219430000000001</v>
      </c>
      <c r="S2425" s="9" t="s">
        <v>1510</v>
      </c>
      <c r="T2425" s="9">
        <v>2183.0021080000001</v>
      </c>
      <c r="U2425" s="9">
        <v>155985.47018199999</v>
      </c>
      <c r="V2425" t="s">
        <v>932</v>
      </c>
    </row>
    <row r="2426" spans="1:22" x14ac:dyDescent="0.25">
      <c r="A2426" s="70" t="e">
        <f>VLOOKUP(B2426,'Lake Assessments'!$D$2:$E$52,2,0)</f>
        <v>#N/A</v>
      </c>
      <c r="B2426">
        <v>29023400</v>
      </c>
      <c r="C2426" t="s">
        <v>1600</v>
      </c>
      <c r="D2426" t="s">
        <v>878</v>
      </c>
      <c r="E2426" s="107">
        <v>38883</v>
      </c>
      <c r="F2426" s="9">
        <v>17</v>
      </c>
      <c r="G2426" s="9">
        <v>25.466241</v>
      </c>
      <c r="H2426" s="9">
        <v>54.545454999999997</v>
      </c>
      <c r="I2426" s="9">
        <v>29.929798999999999</v>
      </c>
      <c r="J2426" s="9">
        <v>2</v>
      </c>
      <c r="K2426" s="9">
        <v>17</v>
      </c>
      <c r="L2426" s="9">
        <v>19</v>
      </c>
      <c r="M2426" s="9">
        <v>25.466241</v>
      </c>
      <c r="N2426" s="9">
        <v>25.923978000000002</v>
      </c>
      <c r="O2426" s="9">
        <v>54.545454999999997</v>
      </c>
      <c r="P2426" s="9">
        <v>72.727272999999997</v>
      </c>
      <c r="Q2426" s="9">
        <v>28.336524000000001</v>
      </c>
      <c r="R2426" s="9">
        <v>29.929798999999999</v>
      </c>
      <c r="S2426" s="9" t="s">
        <v>1510</v>
      </c>
      <c r="T2426" s="9">
        <v>2350.3147979999999</v>
      </c>
      <c r="U2426" s="9">
        <v>304869.23247799999</v>
      </c>
      <c r="V2426" t="s">
        <v>935</v>
      </c>
    </row>
    <row r="2427" spans="1:22" x14ac:dyDescent="0.25">
      <c r="A2427" s="70" t="e">
        <f>VLOOKUP(B2427,'Lake Assessments'!$D$2:$E$52,2,0)</f>
        <v>#N/A</v>
      </c>
      <c r="B2427">
        <v>80003000</v>
      </c>
      <c r="C2427" t="s">
        <v>1034</v>
      </c>
      <c r="D2427" t="s">
        <v>878</v>
      </c>
      <c r="E2427" s="107">
        <v>38903</v>
      </c>
      <c r="F2427" s="9">
        <v>22</v>
      </c>
      <c r="G2427" s="9">
        <v>25.584085999999999</v>
      </c>
      <c r="H2427" s="9">
        <v>69.230768999999995</v>
      </c>
      <c r="I2427" s="9">
        <v>36.813293999999999</v>
      </c>
      <c r="J2427" s="9">
        <v>3</v>
      </c>
      <c r="K2427" s="9">
        <v>19</v>
      </c>
      <c r="L2427" s="9">
        <v>23</v>
      </c>
      <c r="M2427" s="9">
        <v>24.776899</v>
      </c>
      <c r="N2427" s="9">
        <v>28.983504</v>
      </c>
      <c r="O2427" s="9">
        <v>58.333333000000003</v>
      </c>
      <c r="P2427" s="9">
        <v>91.666667000000004</v>
      </c>
      <c r="Q2427" s="9">
        <v>33.209136000000001</v>
      </c>
      <c r="R2427" s="9">
        <v>55.825288</v>
      </c>
      <c r="S2427" s="9" t="s">
        <v>1059</v>
      </c>
      <c r="T2427" s="9">
        <v>4253.1666029999997</v>
      </c>
      <c r="U2427" s="9">
        <v>1019460.435451</v>
      </c>
      <c r="V2427" t="s">
        <v>935</v>
      </c>
    </row>
    <row r="2428" spans="1:22" x14ac:dyDescent="0.25">
      <c r="A2428" s="70" t="e">
        <f>VLOOKUP(B2428,'Lake Assessments'!$D$2:$E$52,2,0)</f>
        <v>#N/A</v>
      </c>
      <c r="B2428">
        <v>29029200</v>
      </c>
      <c r="C2428" t="s">
        <v>1869</v>
      </c>
      <c r="D2428" t="s">
        <v>878</v>
      </c>
      <c r="E2428" s="107">
        <v>37138</v>
      </c>
      <c r="F2428" s="9">
        <v>15</v>
      </c>
      <c r="G2428" s="9">
        <v>24.270696000000001</v>
      </c>
      <c r="H2428" s="9">
        <v>36.363636</v>
      </c>
      <c r="I2428" s="9">
        <v>20.151959000000002</v>
      </c>
      <c r="J2428" s="9">
        <v>1</v>
      </c>
      <c r="K2428" s="9">
        <v>15</v>
      </c>
      <c r="L2428" s="9">
        <v>15</v>
      </c>
      <c r="M2428" s="9">
        <v>24.270696000000001</v>
      </c>
      <c r="N2428" s="9">
        <v>24.270696000000001</v>
      </c>
      <c r="O2428" s="9">
        <v>36.363636</v>
      </c>
      <c r="P2428" s="9">
        <v>36.363636</v>
      </c>
      <c r="Q2428" s="9">
        <v>20.151959000000002</v>
      </c>
      <c r="R2428" s="9">
        <v>20.151959000000002</v>
      </c>
      <c r="S2428" s="9" t="s">
        <v>1510</v>
      </c>
      <c r="T2428" s="9">
        <v>2759.0201069999998</v>
      </c>
      <c r="U2428" s="9">
        <v>222411.210788</v>
      </c>
      <c r="V2428" t="s">
        <v>935</v>
      </c>
    </row>
    <row r="2429" spans="1:22" x14ac:dyDescent="0.25">
      <c r="A2429" s="70" t="e">
        <f>VLOOKUP(B2429,'Lake Assessments'!$D$2:$E$52,2,0)</f>
        <v>#N/A</v>
      </c>
      <c r="B2429">
        <v>15047600</v>
      </c>
      <c r="C2429" t="s">
        <v>2422</v>
      </c>
      <c r="D2429" t="s">
        <v>878</v>
      </c>
      <c r="E2429" s="107">
        <v>39254</v>
      </c>
      <c r="F2429" s="9">
        <v>6</v>
      </c>
      <c r="G2429" s="9">
        <v>16.73818</v>
      </c>
      <c r="H2429" s="9">
        <v>0</v>
      </c>
      <c r="I2429" s="9">
        <v>19.558427999999999</v>
      </c>
      <c r="J2429" s="9">
        <v>1</v>
      </c>
      <c r="K2429" s="9">
        <v>6</v>
      </c>
      <c r="L2429" s="9">
        <v>6</v>
      </c>
      <c r="M2429" s="9">
        <v>16.73818</v>
      </c>
      <c r="N2429" s="9">
        <v>16.73818</v>
      </c>
      <c r="O2429" s="9">
        <v>0</v>
      </c>
      <c r="P2429" s="9">
        <v>0</v>
      </c>
      <c r="Q2429" s="9">
        <v>19.558427999999999</v>
      </c>
      <c r="R2429" s="9">
        <v>19.558427999999999</v>
      </c>
      <c r="S2429" s="9" t="s">
        <v>1510</v>
      </c>
      <c r="T2429" s="9">
        <v>777.17048399999999</v>
      </c>
      <c r="U2429" s="9">
        <v>37333.368054999999</v>
      </c>
      <c r="V2429" t="s">
        <v>935</v>
      </c>
    </row>
    <row r="2430" spans="1:22" x14ac:dyDescent="0.25">
      <c r="A2430" s="70" t="e">
        <f>VLOOKUP(B2430,'Lake Assessments'!$D$2:$E$52,2,0)</f>
        <v>#N/A</v>
      </c>
      <c r="B2430">
        <v>29021500</v>
      </c>
      <c r="C2430" t="s">
        <v>2423</v>
      </c>
      <c r="D2430" t="s">
        <v>878</v>
      </c>
      <c r="E2430" s="107">
        <v>40400</v>
      </c>
      <c r="F2430" s="9">
        <v>18</v>
      </c>
      <c r="G2430" s="9">
        <v>25.691545999999999</v>
      </c>
      <c r="H2430" s="9">
        <v>63.636364</v>
      </c>
      <c r="I2430" s="9">
        <v>27.185873000000001</v>
      </c>
      <c r="J2430" s="9">
        <v>2</v>
      </c>
      <c r="K2430" s="9">
        <v>16</v>
      </c>
      <c r="L2430" s="9">
        <v>18</v>
      </c>
      <c r="M2430" s="9">
        <v>21.25</v>
      </c>
      <c r="N2430" s="9">
        <v>25.691545999999999</v>
      </c>
      <c r="O2430" s="9">
        <v>45.454545000000003</v>
      </c>
      <c r="P2430" s="9">
        <v>63.636364</v>
      </c>
      <c r="Q2430" s="9">
        <v>8.4183669999999999</v>
      </c>
      <c r="R2430" s="9">
        <v>27.185873000000001</v>
      </c>
      <c r="S2430" s="9" t="s">
        <v>1510</v>
      </c>
      <c r="T2430" s="9">
        <v>4772.7018770000004</v>
      </c>
      <c r="U2430" s="9">
        <v>689701.54255200003</v>
      </c>
      <c r="V2430" t="s">
        <v>935</v>
      </c>
    </row>
    <row r="2431" spans="1:22" x14ac:dyDescent="0.25">
      <c r="A2431" s="70" t="e">
        <f>VLOOKUP(B2431,'Lake Assessments'!$D$2:$E$52,2,0)</f>
        <v>#N/A</v>
      </c>
      <c r="B2431">
        <v>29028600</v>
      </c>
      <c r="C2431" t="s">
        <v>1512</v>
      </c>
      <c r="D2431" t="s">
        <v>878</v>
      </c>
      <c r="E2431" s="107">
        <v>37837</v>
      </c>
      <c r="F2431" s="9">
        <v>13</v>
      </c>
      <c r="G2431" s="9">
        <v>19.969207000000001</v>
      </c>
      <c r="H2431" s="9">
        <v>18.181818</v>
      </c>
      <c r="I2431" s="9">
        <v>-1.142539</v>
      </c>
      <c r="J2431" s="9">
        <v>1</v>
      </c>
      <c r="K2431" s="9">
        <v>13</v>
      </c>
      <c r="L2431" s="9">
        <v>13</v>
      </c>
      <c r="M2431" s="9">
        <v>19.969207000000001</v>
      </c>
      <c r="N2431" s="9">
        <v>19.969207000000001</v>
      </c>
      <c r="O2431" s="9">
        <v>18.181818</v>
      </c>
      <c r="P2431" s="9">
        <v>18.181818</v>
      </c>
      <c r="Q2431" s="9">
        <v>-1.142539</v>
      </c>
      <c r="R2431" s="9">
        <v>-1.142539</v>
      </c>
      <c r="S2431" s="9" t="s">
        <v>1510</v>
      </c>
      <c r="T2431" s="9">
        <v>4632.3223639999997</v>
      </c>
      <c r="U2431" s="9">
        <v>513600.34059400001</v>
      </c>
      <c r="V2431" t="s">
        <v>935</v>
      </c>
    </row>
    <row r="2432" spans="1:22" x14ac:dyDescent="0.25">
      <c r="A2432" s="70" t="e">
        <f>VLOOKUP(B2432,'Lake Assessments'!$D$2:$E$52,2,0)</f>
        <v>#N/A</v>
      </c>
      <c r="B2432">
        <v>80002200</v>
      </c>
      <c r="C2432" t="s">
        <v>2424</v>
      </c>
      <c r="D2432" t="s">
        <v>878</v>
      </c>
      <c r="E2432" s="107">
        <v>41493</v>
      </c>
      <c r="F2432" s="9">
        <v>15</v>
      </c>
      <c r="G2432" s="9">
        <v>25.303491000000001</v>
      </c>
      <c r="H2432" s="9">
        <v>36.363636</v>
      </c>
      <c r="I2432" s="9">
        <v>42.154445000000003</v>
      </c>
      <c r="J2432" s="9">
        <v>4</v>
      </c>
      <c r="K2432" s="9">
        <v>9</v>
      </c>
      <c r="L2432" s="9">
        <v>18</v>
      </c>
      <c r="M2432" s="9">
        <v>19.333333</v>
      </c>
      <c r="N2432" s="9">
        <v>25.303491000000001</v>
      </c>
      <c r="O2432" s="9">
        <v>-18.181818</v>
      </c>
      <c r="P2432" s="9">
        <v>50</v>
      </c>
      <c r="Q2432" s="9">
        <v>8.6142319999999994</v>
      </c>
      <c r="R2432" s="9">
        <v>42.154445000000003</v>
      </c>
      <c r="S2432" s="9" t="s">
        <v>1059</v>
      </c>
      <c r="T2432" s="9">
        <v>2762.2627560000001</v>
      </c>
      <c r="U2432" s="9">
        <v>321451.97927299998</v>
      </c>
      <c r="V2432" t="s">
        <v>935</v>
      </c>
    </row>
    <row r="2433" spans="1:22" x14ac:dyDescent="0.25">
      <c r="A2433" s="70" t="e">
        <f>VLOOKUP(B2433,'Lake Assessments'!$D$2:$E$52,2,0)</f>
        <v>#N/A</v>
      </c>
      <c r="B2433">
        <v>80002701</v>
      </c>
      <c r="C2433" t="s">
        <v>2425</v>
      </c>
      <c r="D2433" t="s">
        <v>878</v>
      </c>
      <c r="E2433" s="107">
        <v>38925</v>
      </c>
      <c r="F2433" s="9">
        <v>17</v>
      </c>
      <c r="G2433" s="9">
        <v>25.223704999999999</v>
      </c>
      <c r="H2433" s="9">
        <v>41.666666999999997</v>
      </c>
      <c r="I2433" s="9">
        <v>40.914552999999998</v>
      </c>
      <c r="J2433" s="9">
        <v>1</v>
      </c>
      <c r="K2433" s="9">
        <v>17</v>
      </c>
      <c r="L2433" s="9">
        <v>17</v>
      </c>
      <c r="M2433" s="9">
        <v>25.223704999999999</v>
      </c>
      <c r="N2433" s="9">
        <v>25.223704999999999</v>
      </c>
      <c r="O2433" s="9">
        <v>41.666666999999997</v>
      </c>
      <c r="P2433" s="9">
        <v>41.666666999999997</v>
      </c>
      <c r="Q2433" s="9">
        <v>40.914552999999998</v>
      </c>
      <c r="R2433" s="9">
        <v>40.914552999999998</v>
      </c>
      <c r="S2433" s="9" t="s">
        <v>1059</v>
      </c>
      <c r="T2433" s="9">
        <v>2884.2805039999998</v>
      </c>
      <c r="U2433" s="9">
        <v>246446.785034</v>
      </c>
      <c r="V2433" t="s">
        <v>935</v>
      </c>
    </row>
    <row r="2434" spans="1:22" x14ac:dyDescent="0.25">
      <c r="A2434" s="70" t="e">
        <f>VLOOKUP(B2434,'Lake Assessments'!$D$2:$E$52,2,0)</f>
        <v>#N/A</v>
      </c>
      <c r="B2434">
        <v>3111300</v>
      </c>
      <c r="C2434" t="s">
        <v>2426</v>
      </c>
      <c r="D2434" t="s">
        <v>878</v>
      </c>
      <c r="E2434" s="107">
        <v>39301</v>
      </c>
      <c r="F2434" s="9">
        <v>11</v>
      </c>
      <c r="G2434" s="9">
        <v>23.216373999999998</v>
      </c>
      <c r="H2434" s="9">
        <v>83.333332999999996</v>
      </c>
      <c r="I2434" s="9">
        <v>65.831239999999994</v>
      </c>
      <c r="J2434" s="9">
        <v>1</v>
      </c>
      <c r="K2434" s="9">
        <v>11</v>
      </c>
      <c r="L2434" s="9">
        <v>11</v>
      </c>
      <c r="M2434" s="9">
        <v>23.216373999999998</v>
      </c>
      <c r="N2434" s="9">
        <v>23.216373999999998</v>
      </c>
      <c r="O2434" s="9">
        <v>83.333332999999996</v>
      </c>
      <c r="P2434" s="9">
        <v>83.333332999999996</v>
      </c>
      <c r="Q2434" s="9">
        <v>65.831239999999994</v>
      </c>
      <c r="R2434" s="9">
        <v>65.831239999999994</v>
      </c>
      <c r="S2434" s="9" t="s">
        <v>1510</v>
      </c>
      <c r="T2434" s="9">
        <v>1492.9114489999999</v>
      </c>
      <c r="U2434" s="9">
        <v>58326.414133999999</v>
      </c>
      <c r="V2434" t="s">
        <v>935</v>
      </c>
    </row>
    <row r="2435" spans="1:22" x14ac:dyDescent="0.25">
      <c r="A2435" s="70" t="e">
        <f>VLOOKUP(B2435,'Lake Assessments'!$D$2:$E$52,2,0)</f>
        <v>#N/A</v>
      </c>
      <c r="B2435">
        <v>29031300</v>
      </c>
      <c r="C2435" t="s">
        <v>2427</v>
      </c>
      <c r="D2435" t="s">
        <v>878</v>
      </c>
      <c r="E2435" s="107">
        <v>41127</v>
      </c>
      <c r="F2435" s="9">
        <v>25</v>
      </c>
      <c r="G2435" s="9">
        <v>31</v>
      </c>
      <c r="H2435" s="9">
        <v>127.272727</v>
      </c>
      <c r="I2435" s="9">
        <v>53.465347000000001</v>
      </c>
      <c r="J2435" s="9">
        <v>2</v>
      </c>
      <c r="K2435" s="9">
        <v>24</v>
      </c>
      <c r="L2435" s="9">
        <v>25</v>
      </c>
      <c r="M2435" s="9">
        <v>28.985628999999999</v>
      </c>
      <c r="N2435" s="9">
        <v>31</v>
      </c>
      <c r="O2435" s="9">
        <v>118.18181800000001</v>
      </c>
      <c r="P2435" s="9">
        <v>127.272727</v>
      </c>
      <c r="Q2435" s="9">
        <v>47.885860000000001</v>
      </c>
      <c r="R2435" s="9">
        <v>53.465347000000001</v>
      </c>
      <c r="S2435" s="9" t="s">
        <v>1510</v>
      </c>
      <c r="T2435" s="9">
        <v>14838.380999000001</v>
      </c>
      <c r="U2435" s="9">
        <v>1541669.1711879999</v>
      </c>
      <c r="V2435" t="s">
        <v>935</v>
      </c>
    </row>
    <row r="2436" spans="1:22" x14ac:dyDescent="0.25">
      <c r="A2436" s="70" t="e">
        <f>VLOOKUP(B2436,'Lake Assessments'!$D$2:$E$52,2,0)</f>
        <v>#N/A</v>
      </c>
      <c r="B2436">
        <v>80003900</v>
      </c>
      <c r="C2436" t="s">
        <v>2003</v>
      </c>
      <c r="D2436" t="s">
        <v>878</v>
      </c>
      <c r="E2436" s="107">
        <v>38925</v>
      </c>
      <c r="F2436" s="9">
        <v>16</v>
      </c>
      <c r="G2436" s="9">
        <v>24.5</v>
      </c>
      <c r="H2436" s="9">
        <v>23.076923000000001</v>
      </c>
      <c r="I2436" s="9">
        <v>31.016043</v>
      </c>
      <c r="J2436" s="9">
        <v>2</v>
      </c>
      <c r="K2436" s="9">
        <v>16</v>
      </c>
      <c r="L2436" s="9">
        <v>16</v>
      </c>
      <c r="M2436" s="9">
        <v>23.5</v>
      </c>
      <c r="N2436" s="9">
        <v>24.5</v>
      </c>
      <c r="O2436" s="9">
        <v>23.076923000000001</v>
      </c>
      <c r="P2436" s="9">
        <v>33.333333000000003</v>
      </c>
      <c r="Q2436" s="9">
        <v>26.344086000000001</v>
      </c>
      <c r="R2436" s="9">
        <v>31.016043</v>
      </c>
      <c r="S2436" s="9" t="s">
        <v>1059</v>
      </c>
      <c r="T2436" s="9">
        <v>2812.8974480000002</v>
      </c>
      <c r="U2436" s="9">
        <v>460922.581114</v>
      </c>
      <c r="V2436" t="s">
        <v>935</v>
      </c>
    </row>
    <row r="2437" spans="1:22" x14ac:dyDescent="0.25">
      <c r="A2437" s="70" t="e">
        <f>VLOOKUP(B2437,'Lake Assessments'!$D$2:$E$52,2,0)</f>
        <v>#N/A</v>
      </c>
      <c r="B2437">
        <v>29025700</v>
      </c>
      <c r="C2437" t="s">
        <v>2428</v>
      </c>
      <c r="D2437" t="s">
        <v>878</v>
      </c>
      <c r="E2437" s="107">
        <v>41466</v>
      </c>
      <c r="F2437" s="9">
        <v>18</v>
      </c>
      <c r="G2437" s="9">
        <v>31.112698000000002</v>
      </c>
      <c r="H2437" s="9">
        <v>157.14285699999999</v>
      </c>
      <c r="I2437" s="9">
        <v>87.425894</v>
      </c>
      <c r="J2437" s="9">
        <v>1</v>
      </c>
      <c r="K2437" s="9">
        <v>18</v>
      </c>
      <c r="L2437" s="9">
        <v>18</v>
      </c>
      <c r="M2437" s="9">
        <v>31.112698000000002</v>
      </c>
      <c r="N2437" s="9">
        <v>31.112698000000002</v>
      </c>
      <c r="O2437" s="9">
        <v>157.14285699999999</v>
      </c>
      <c r="P2437" s="9">
        <v>157.14285699999999</v>
      </c>
      <c r="Q2437" s="9">
        <v>87.425894</v>
      </c>
      <c r="R2437" s="9">
        <v>87.425894</v>
      </c>
      <c r="S2437" s="9" t="s">
        <v>1510</v>
      </c>
      <c r="T2437" s="9">
        <v>4085.0267819999999</v>
      </c>
      <c r="U2437" s="9">
        <v>233317.446517</v>
      </c>
      <c r="V2437" t="s">
        <v>935</v>
      </c>
    </row>
    <row r="2438" spans="1:22" x14ac:dyDescent="0.25">
      <c r="A2438" s="70" t="e">
        <f>VLOOKUP(B2438,'Lake Assessments'!$D$2:$E$52,2,0)</f>
        <v>#N/A</v>
      </c>
      <c r="B2438">
        <v>80003400</v>
      </c>
      <c r="C2438" t="s">
        <v>2429</v>
      </c>
      <c r="D2438" t="s">
        <v>878</v>
      </c>
      <c r="E2438" s="107">
        <v>40994</v>
      </c>
      <c r="F2438" s="9">
        <v>18</v>
      </c>
      <c r="G2438" s="9">
        <v>24.748736999999998</v>
      </c>
      <c r="H2438" s="9">
        <v>50</v>
      </c>
      <c r="I2438" s="9">
        <v>33.057727999999997</v>
      </c>
      <c r="J2438" s="9">
        <v>3</v>
      </c>
      <c r="K2438" s="9">
        <v>18</v>
      </c>
      <c r="L2438" s="9">
        <v>24</v>
      </c>
      <c r="M2438" s="9">
        <v>24.748736999999998</v>
      </c>
      <c r="N2438" s="9">
        <v>29.189753</v>
      </c>
      <c r="O2438" s="9">
        <v>46.153846000000001</v>
      </c>
      <c r="P2438" s="9">
        <v>100</v>
      </c>
      <c r="Q2438" s="9">
        <v>33.057727999999997</v>
      </c>
      <c r="R2438" s="9">
        <v>56.934154999999997</v>
      </c>
      <c r="S2438" s="9" t="s">
        <v>1059</v>
      </c>
      <c r="T2438" s="9">
        <v>9188.3834860000006</v>
      </c>
      <c r="U2438" s="9">
        <v>2155125.5460780002</v>
      </c>
      <c r="V2438" t="s">
        <v>935</v>
      </c>
    </row>
    <row r="2439" spans="1:22" x14ac:dyDescent="0.25">
      <c r="A2439" s="70" t="e">
        <f>VLOOKUP(B2439,'Lake Assessments'!$D$2:$E$52,2,0)</f>
        <v>#N/A</v>
      </c>
      <c r="B2439">
        <v>15001100</v>
      </c>
      <c r="C2439" t="s">
        <v>2430</v>
      </c>
      <c r="D2439" t="s">
        <v>878</v>
      </c>
      <c r="E2439" s="107">
        <v>39259</v>
      </c>
      <c r="F2439" s="9">
        <v>26</v>
      </c>
      <c r="G2439" s="9">
        <v>34.712555999999999</v>
      </c>
      <c r="H2439" s="9">
        <v>333.33333299999998</v>
      </c>
      <c r="I2439" s="9">
        <v>147.94682800000001</v>
      </c>
      <c r="J2439" s="9">
        <v>1</v>
      </c>
      <c r="K2439" s="9">
        <v>26</v>
      </c>
      <c r="L2439" s="9">
        <v>26</v>
      </c>
      <c r="M2439" s="9">
        <v>34.712555999999999</v>
      </c>
      <c r="N2439" s="9">
        <v>34.712555999999999</v>
      </c>
      <c r="O2439" s="9">
        <v>333.33333299999998</v>
      </c>
      <c r="P2439" s="9">
        <v>333.33333299999998</v>
      </c>
      <c r="Q2439" s="9">
        <v>147.94682800000001</v>
      </c>
      <c r="R2439" s="9">
        <v>147.94682800000001</v>
      </c>
      <c r="S2439" s="9" t="s">
        <v>1510</v>
      </c>
      <c r="T2439" s="9">
        <v>2603.77034</v>
      </c>
      <c r="U2439" s="9">
        <v>94264.077690000006</v>
      </c>
      <c r="V2439" t="s">
        <v>935</v>
      </c>
    </row>
    <row r="2440" spans="1:22" x14ac:dyDescent="0.25">
      <c r="A2440" s="70" t="e">
        <f>VLOOKUP(B2440,'Lake Assessments'!$D$2:$E$52,2,0)</f>
        <v>#N/A</v>
      </c>
      <c r="B2440">
        <v>29018500</v>
      </c>
      <c r="C2440" t="s">
        <v>2263</v>
      </c>
      <c r="D2440" t="s">
        <v>878</v>
      </c>
      <c r="E2440" s="107">
        <v>40749</v>
      </c>
      <c r="F2440" s="9">
        <v>25</v>
      </c>
      <c r="G2440" s="9">
        <v>31.2</v>
      </c>
      <c r="H2440" s="9">
        <v>127.272727</v>
      </c>
      <c r="I2440" s="9">
        <v>54.455446000000002</v>
      </c>
      <c r="J2440" s="9">
        <v>3</v>
      </c>
      <c r="K2440" s="9">
        <v>19</v>
      </c>
      <c r="L2440" s="9">
        <v>25</v>
      </c>
      <c r="M2440" s="9">
        <v>26.612224999999999</v>
      </c>
      <c r="N2440" s="9">
        <v>31.2</v>
      </c>
      <c r="O2440" s="9">
        <v>72.727272999999997</v>
      </c>
      <c r="P2440" s="9">
        <v>127.272727</v>
      </c>
      <c r="Q2440" s="9">
        <v>35.04965</v>
      </c>
      <c r="R2440" s="9">
        <v>54.455446000000002</v>
      </c>
      <c r="S2440" s="9" t="s">
        <v>1510</v>
      </c>
      <c r="T2440" s="9">
        <v>13363.850596</v>
      </c>
      <c r="U2440" s="9">
        <v>6616945.3073800001</v>
      </c>
      <c r="V2440" t="s">
        <v>935</v>
      </c>
    </row>
    <row r="2441" spans="1:22" x14ac:dyDescent="0.25">
      <c r="A2441" s="70" t="e">
        <f>VLOOKUP(B2441,'Lake Assessments'!$D$2:$E$52,2,0)</f>
        <v>#N/A</v>
      </c>
      <c r="B2441">
        <v>3003300</v>
      </c>
      <c r="C2441" t="s">
        <v>2431</v>
      </c>
      <c r="D2441" t="s">
        <v>878</v>
      </c>
      <c r="E2441" s="107">
        <v>38596</v>
      </c>
      <c r="F2441" s="9">
        <v>21</v>
      </c>
      <c r="G2441" s="9">
        <v>30.768723000000001</v>
      </c>
      <c r="H2441" s="9">
        <v>250</v>
      </c>
      <c r="I2441" s="9">
        <v>119.776589</v>
      </c>
      <c r="J2441" s="9">
        <v>1</v>
      </c>
      <c r="K2441" s="9">
        <v>21</v>
      </c>
      <c r="L2441" s="9">
        <v>21</v>
      </c>
      <c r="M2441" s="9">
        <v>30.768723000000001</v>
      </c>
      <c r="N2441" s="9">
        <v>30.768723000000001</v>
      </c>
      <c r="O2441" s="9">
        <v>250</v>
      </c>
      <c r="P2441" s="9">
        <v>250</v>
      </c>
      <c r="Q2441" s="9">
        <v>119.776589</v>
      </c>
      <c r="R2441" s="9">
        <v>119.776589</v>
      </c>
      <c r="S2441" s="9" t="s">
        <v>1510</v>
      </c>
      <c r="T2441" s="9">
        <v>3263.9780249999999</v>
      </c>
      <c r="U2441" s="9">
        <v>260906.06906400001</v>
      </c>
      <c r="V2441" t="s">
        <v>935</v>
      </c>
    </row>
    <row r="2442" spans="1:22" x14ac:dyDescent="0.25">
      <c r="A2442" s="70" t="e">
        <f>VLOOKUP(B2442,'Lake Assessments'!$D$2:$E$52,2,0)</f>
        <v>#N/A</v>
      </c>
      <c r="B2442">
        <v>15000900</v>
      </c>
      <c r="C2442" t="s">
        <v>2432</v>
      </c>
      <c r="D2442" t="s">
        <v>878</v>
      </c>
      <c r="E2442" s="107">
        <v>39253</v>
      </c>
      <c r="F2442" s="9">
        <v>24</v>
      </c>
      <c r="G2442" s="9">
        <v>30.006249</v>
      </c>
      <c r="H2442" s="9">
        <v>300</v>
      </c>
      <c r="I2442" s="9">
        <v>114.330352</v>
      </c>
      <c r="J2442" s="9">
        <v>1</v>
      </c>
      <c r="K2442" s="9">
        <v>24</v>
      </c>
      <c r="L2442" s="9">
        <v>24</v>
      </c>
      <c r="M2442" s="9">
        <v>30.006249</v>
      </c>
      <c r="N2442" s="9">
        <v>30.006249</v>
      </c>
      <c r="O2442" s="9">
        <v>300</v>
      </c>
      <c r="P2442" s="9">
        <v>300</v>
      </c>
      <c r="Q2442" s="9">
        <v>114.330352</v>
      </c>
      <c r="R2442" s="9">
        <v>114.330352</v>
      </c>
      <c r="S2442" s="9" t="s">
        <v>1510</v>
      </c>
      <c r="T2442" s="9">
        <v>1585.285635</v>
      </c>
      <c r="U2442" s="9">
        <v>88752.585124999998</v>
      </c>
      <c r="V2442" t="s">
        <v>935</v>
      </c>
    </row>
    <row r="2443" spans="1:22" x14ac:dyDescent="0.25">
      <c r="A2443" s="70" t="e">
        <f>VLOOKUP(B2443,'Lake Assessments'!$D$2:$E$52,2,0)</f>
        <v>#N/A</v>
      </c>
      <c r="B2443">
        <v>3000500</v>
      </c>
      <c r="C2443" t="s">
        <v>2433</v>
      </c>
      <c r="D2443" t="s">
        <v>878</v>
      </c>
      <c r="E2443" s="107">
        <v>37858</v>
      </c>
      <c r="F2443" s="9">
        <v>20</v>
      </c>
      <c r="G2443" s="9">
        <v>23.702321000000001</v>
      </c>
      <c r="H2443" s="9">
        <v>53.846153999999999</v>
      </c>
      <c r="I2443" s="9">
        <v>26.750377</v>
      </c>
      <c r="J2443" s="9">
        <v>1</v>
      </c>
      <c r="K2443" s="9">
        <v>20</v>
      </c>
      <c r="L2443" s="9">
        <v>20</v>
      </c>
      <c r="M2443" s="9">
        <v>23.702321000000001</v>
      </c>
      <c r="N2443" s="9">
        <v>23.702321000000001</v>
      </c>
      <c r="O2443" s="9">
        <v>53.846153999999999</v>
      </c>
      <c r="P2443" s="9">
        <v>53.846153999999999</v>
      </c>
      <c r="Q2443" s="9">
        <v>26.750377</v>
      </c>
      <c r="R2443" s="9">
        <v>26.750377</v>
      </c>
      <c r="S2443" s="9" t="s">
        <v>1059</v>
      </c>
      <c r="T2443" s="9">
        <v>3631.0228099999999</v>
      </c>
      <c r="U2443" s="9">
        <v>246395.64883699999</v>
      </c>
      <c r="V2443" t="s">
        <v>935</v>
      </c>
    </row>
    <row r="2444" spans="1:22" x14ac:dyDescent="0.25">
      <c r="A2444" s="70" t="e">
        <f>VLOOKUP(B2444,'Lake Assessments'!$D$2:$E$52,2,0)</f>
        <v>#N/A</v>
      </c>
      <c r="B2444">
        <v>15047200</v>
      </c>
      <c r="C2444" t="s">
        <v>2434</v>
      </c>
      <c r="D2444" t="s">
        <v>878</v>
      </c>
      <c r="E2444" s="107">
        <v>39316</v>
      </c>
      <c r="F2444" s="9">
        <v>13</v>
      </c>
      <c r="G2444" s="9">
        <v>22.465357999999998</v>
      </c>
      <c r="H2444" s="9">
        <v>116.666667</v>
      </c>
      <c r="I2444" s="9">
        <v>60.466842</v>
      </c>
      <c r="J2444" s="9">
        <v>1</v>
      </c>
      <c r="K2444" s="9">
        <v>13</v>
      </c>
      <c r="L2444" s="9">
        <v>13</v>
      </c>
      <c r="M2444" s="9">
        <v>22.465357999999998</v>
      </c>
      <c r="N2444" s="9">
        <v>22.465357999999998</v>
      </c>
      <c r="O2444" s="9">
        <v>116.666667</v>
      </c>
      <c r="P2444" s="9">
        <v>116.666667</v>
      </c>
      <c r="Q2444" s="9">
        <v>60.466842</v>
      </c>
      <c r="R2444" s="9">
        <v>60.466842</v>
      </c>
      <c r="S2444" s="9" t="s">
        <v>1510</v>
      </c>
      <c r="T2444" s="9">
        <v>1181.1282120000001</v>
      </c>
      <c r="U2444" s="9">
        <v>35555.690064000002</v>
      </c>
      <c r="V2444" t="s">
        <v>935</v>
      </c>
    </row>
    <row r="2445" spans="1:22" x14ac:dyDescent="0.25">
      <c r="A2445" s="70" t="e">
        <f>VLOOKUP(B2445,'Lake Assessments'!$D$2:$E$52,2,0)</f>
        <v>#N/A</v>
      </c>
      <c r="B2445">
        <v>3004400</v>
      </c>
      <c r="C2445" t="s">
        <v>2435</v>
      </c>
      <c r="D2445" t="s">
        <v>878</v>
      </c>
      <c r="E2445" s="107">
        <v>42198</v>
      </c>
      <c r="F2445" s="9">
        <v>15</v>
      </c>
      <c r="G2445" s="9">
        <v>21.172308999999998</v>
      </c>
      <c r="H2445" s="9">
        <v>36.363636</v>
      </c>
      <c r="I2445" s="9">
        <v>4.8134110000000003</v>
      </c>
      <c r="J2445" s="9">
        <v>2</v>
      </c>
      <c r="K2445" s="9">
        <v>15</v>
      </c>
      <c r="L2445" s="9">
        <v>19</v>
      </c>
      <c r="M2445" s="9">
        <v>21.172308999999998</v>
      </c>
      <c r="N2445" s="9">
        <v>25.006315000000001</v>
      </c>
      <c r="O2445" s="9">
        <v>36.363636</v>
      </c>
      <c r="P2445" s="9">
        <v>72.727272999999997</v>
      </c>
      <c r="Q2445" s="9">
        <v>4.8134110000000003</v>
      </c>
      <c r="R2445" s="9">
        <v>27.58324</v>
      </c>
      <c r="S2445" s="9" t="s">
        <v>1510</v>
      </c>
      <c r="T2445" s="9">
        <v>2196.3060059999998</v>
      </c>
      <c r="U2445" s="9">
        <v>239585.757935</v>
      </c>
      <c r="V2445" t="s">
        <v>935</v>
      </c>
    </row>
    <row r="2446" spans="1:22" x14ac:dyDescent="0.25">
      <c r="A2446" s="70" t="e">
        <f>VLOOKUP(B2446,'Lake Assessments'!$D$2:$E$52,2,0)</f>
        <v>#N/A</v>
      </c>
      <c r="B2446">
        <v>3078600</v>
      </c>
      <c r="C2446" t="s">
        <v>879</v>
      </c>
      <c r="D2446" t="s">
        <v>878</v>
      </c>
      <c r="E2446" s="107">
        <v>38882</v>
      </c>
      <c r="F2446" s="9">
        <v>12</v>
      </c>
      <c r="G2446" s="9">
        <v>23.382686</v>
      </c>
      <c r="H2446" s="9">
        <v>71.428571000000005</v>
      </c>
      <c r="I2446" s="9">
        <v>40.859554000000003</v>
      </c>
      <c r="J2446" s="9">
        <v>1</v>
      </c>
      <c r="K2446" s="9">
        <v>12</v>
      </c>
      <c r="L2446" s="9">
        <v>12</v>
      </c>
      <c r="M2446" s="9">
        <v>23.382686</v>
      </c>
      <c r="N2446" s="9">
        <v>23.382686</v>
      </c>
      <c r="O2446" s="9">
        <v>71.428571000000005</v>
      </c>
      <c r="P2446" s="9">
        <v>71.428571000000005</v>
      </c>
      <c r="Q2446" s="9">
        <v>40.859554000000003</v>
      </c>
      <c r="R2446" s="9">
        <v>40.859554000000003</v>
      </c>
      <c r="S2446" s="9" t="s">
        <v>1510</v>
      </c>
      <c r="T2446" s="9">
        <v>1050.3543609999999</v>
      </c>
      <c r="U2446" s="9">
        <v>51023.302932999999</v>
      </c>
      <c r="V2446" t="s">
        <v>935</v>
      </c>
    </row>
    <row r="2447" spans="1:22" x14ac:dyDescent="0.25">
      <c r="A2447" s="70" t="e">
        <f>VLOOKUP(B2447,'Lake Assessments'!$D$2:$E$52,2,0)</f>
        <v>#N/A</v>
      </c>
      <c r="B2447">
        <v>3001700</v>
      </c>
      <c r="C2447" t="s">
        <v>2436</v>
      </c>
      <c r="D2447" t="s">
        <v>878</v>
      </c>
      <c r="E2447" s="107">
        <v>40758</v>
      </c>
      <c r="F2447" s="9">
        <v>23</v>
      </c>
      <c r="G2447" s="9">
        <v>28.357959999999999</v>
      </c>
      <c r="H2447" s="9">
        <v>109.090909</v>
      </c>
      <c r="I2447" s="9">
        <v>40.385942</v>
      </c>
      <c r="J2447" s="9">
        <v>2</v>
      </c>
      <c r="K2447" s="9">
        <v>23</v>
      </c>
      <c r="L2447" s="9">
        <v>23</v>
      </c>
      <c r="M2447" s="9">
        <v>28.149446000000001</v>
      </c>
      <c r="N2447" s="9">
        <v>28.357959999999999</v>
      </c>
      <c r="O2447" s="9">
        <v>109.090909</v>
      </c>
      <c r="P2447" s="9">
        <v>109.090909</v>
      </c>
      <c r="Q2447" s="9">
        <v>40.385942</v>
      </c>
      <c r="R2447" s="9">
        <v>43.619622</v>
      </c>
      <c r="S2447" s="9" t="s">
        <v>1510</v>
      </c>
      <c r="T2447" s="9">
        <v>11750.909146</v>
      </c>
      <c r="U2447" s="9">
        <v>2339020.298525</v>
      </c>
      <c r="V2447" t="s">
        <v>935</v>
      </c>
    </row>
    <row r="2448" spans="1:22" x14ac:dyDescent="0.25">
      <c r="A2448" s="70" t="e">
        <f>VLOOKUP(B2448,'Lake Assessments'!$D$2:$E$52,2,0)</f>
        <v>#N/A</v>
      </c>
      <c r="B2448">
        <v>3000700</v>
      </c>
      <c r="C2448" t="s">
        <v>2429</v>
      </c>
      <c r="D2448" t="s">
        <v>878</v>
      </c>
      <c r="E2448" s="107">
        <v>38588</v>
      </c>
      <c r="F2448" s="9">
        <v>15</v>
      </c>
      <c r="G2448" s="9">
        <v>22.463303</v>
      </c>
      <c r="H2448" s="9">
        <v>15.384615</v>
      </c>
      <c r="I2448" s="9">
        <v>20.124617000000001</v>
      </c>
      <c r="J2448" s="9">
        <v>1</v>
      </c>
      <c r="K2448" s="9">
        <v>15</v>
      </c>
      <c r="L2448" s="9">
        <v>15</v>
      </c>
      <c r="M2448" s="9">
        <v>22.463303</v>
      </c>
      <c r="N2448" s="9">
        <v>22.463303</v>
      </c>
      <c r="O2448" s="9">
        <v>15.384615</v>
      </c>
      <c r="P2448" s="9">
        <v>15.384615</v>
      </c>
      <c r="Q2448" s="9">
        <v>20.124617000000001</v>
      </c>
      <c r="R2448" s="9">
        <v>20.124617000000001</v>
      </c>
      <c r="S2448" s="9" t="s">
        <v>1059</v>
      </c>
      <c r="T2448" s="9">
        <v>4136.0798590000004</v>
      </c>
      <c r="U2448" s="9">
        <v>354781.97948699998</v>
      </c>
      <c r="V2448" t="s">
        <v>935</v>
      </c>
    </row>
    <row r="2449" spans="1:22" x14ac:dyDescent="0.25">
      <c r="A2449" s="70" t="e">
        <f>VLOOKUP(B2449,'Lake Assessments'!$D$2:$E$52,2,0)</f>
        <v>#N/A</v>
      </c>
      <c r="B2449">
        <v>15001000</v>
      </c>
      <c r="C2449" t="s">
        <v>1558</v>
      </c>
      <c r="D2449" t="s">
        <v>878</v>
      </c>
      <c r="E2449" s="107">
        <v>41850</v>
      </c>
      <c r="F2449" s="9">
        <v>30</v>
      </c>
      <c r="G2449" s="9">
        <v>34.323946999999997</v>
      </c>
      <c r="H2449" s="9">
        <v>172.727273</v>
      </c>
      <c r="I2449" s="9">
        <v>69.920529000000002</v>
      </c>
      <c r="J2449" s="9">
        <v>8</v>
      </c>
      <c r="K2449" s="9">
        <v>20</v>
      </c>
      <c r="L2449" s="9">
        <v>30</v>
      </c>
      <c r="M2449" s="9">
        <v>23.255106999999999</v>
      </c>
      <c r="N2449" s="9">
        <v>34.323946999999997</v>
      </c>
      <c r="O2449" s="9">
        <v>81.818181999999993</v>
      </c>
      <c r="P2449" s="9">
        <v>172.727273</v>
      </c>
      <c r="Q2449" s="9">
        <v>18.648505</v>
      </c>
      <c r="R2449" s="9">
        <v>69.920529000000002</v>
      </c>
      <c r="S2449" s="9" t="s">
        <v>1510</v>
      </c>
      <c r="T2449" s="9">
        <v>6252.1720740000001</v>
      </c>
      <c r="U2449" s="9">
        <v>1227952.358762</v>
      </c>
      <c r="V2449" t="s">
        <v>935</v>
      </c>
    </row>
    <row r="2450" spans="1:22" x14ac:dyDescent="0.25">
      <c r="A2450" s="70" t="e">
        <f>VLOOKUP(B2450,'Lake Assessments'!$D$2:$E$52,2,0)</f>
        <v>#N/A</v>
      </c>
      <c r="B2450">
        <v>3006700</v>
      </c>
      <c r="C2450" t="s">
        <v>120</v>
      </c>
      <c r="D2450" t="s">
        <v>878</v>
      </c>
      <c r="E2450" s="107">
        <v>39254</v>
      </c>
      <c r="F2450" s="9">
        <v>12</v>
      </c>
      <c r="G2450" s="9">
        <v>22.227985</v>
      </c>
      <c r="H2450" s="9">
        <v>71.428571000000005</v>
      </c>
      <c r="I2450" s="9">
        <v>33.903525999999999</v>
      </c>
      <c r="J2450" s="9">
        <v>1</v>
      </c>
      <c r="K2450" s="9">
        <v>12</v>
      </c>
      <c r="L2450" s="9">
        <v>12</v>
      </c>
      <c r="M2450" s="9">
        <v>22.227985</v>
      </c>
      <c r="N2450" s="9">
        <v>22.227985</v>
      </c>
      <c r="O2450" s="9">
        <v>71.428571000000005</v>
      </c>
      <c r="P2450" s="9">
        <v>71.428571000000005</v>
      </c>
      <c r="Q2450" s="9">
        <v>33.903525999999999</v>
      </c>
      <c r="R2450" s="9">
        <v>33.903525999999999</v>
      </c>
      <c r="S2450" s="9" t="s">
        <v>1510</v>
      </c>
      <c r="T2450" s="9">
        <v>6222.3376040000003</v>
      </c>
      <c r="U2450" s="9">
        <v>615597.89715099998</v>
      </c>
      <c r="V2450" t="s">
        <v>935</v>
      </c>
    </row>
    <row r="2451" spans="1:22" x14ac:dyDescent="0.25">
      <c r="A2451" s="70" t="e">
        <f>VLOOKUP(B2451,'Lake Assessments'!$D$2:$E$52,2,0)</f>
        <v>#N/A</v>
      </c>
      <c r="B2451">
        <v>15021100</v>
      </c>
      <c r="C2451" t="s">
        <v>879</v>
      </c>
      <c r="D2451" t="s">
        <v>878</v>
      </c>
      <c r="E2451" s="107">
        <v>39315</v>
      </c>
      <c r="F2451" s="9">
        <v>21</v>
      </c>
      <c r="G2451" s="9">
        <v>32.732683999999999</v>
      </c>
      <c r="H2451" s="9">
        <v>250</v>
      </c>
      <c r="I2451" s="9">
        <v>133.80488199999999</v>
      </c>
      <c r="J2451" s="9">
        <v>1</v>
      </c>
      <c r="K2451" s="9">
        <v>21</v>
      </c>
      <c r="L2451" s="9">
        <v>21</v>
      </c>
      <c r="M2451" s="9">
        <v>32.732683999999999</v>
      </c>
      <c r="N2451" s="9">
        <v>32.732683999999999</v>
      </c>
      <c r="O2451" s="9">
        <v>250</v>
      </c>
      <c r="P2451" s="9">
        <v>250</v>
      </c>
      <c r="Q2451" s="9">
        <v>133.80488199999999</v>
      </c>
      <c r="R2451" s="9">
        <v>133.80488199999999</v>
      </c>
      <c r="S2451" s="9" t="s">
        <v>1510</v>
      </c>
      <c r="T2451" s="9">
        <v>947.54806499999995</v>
      </c>
      <c r="U2451" s="9">
        <v>43661.643448000003</v>
      </c>
      <c r="V2451" t="s">
        <v>935</v>
      </c>
    </row>
    <row r="2452" spans="1:22" x14ac:dyDescent="0.25">
      <c r="A2452" s="70" t="e">
        <f>VLOOKUP(B2452,'Lake Assessments'!$D$2:$E$52,2,0)</f>
        <v>#N/A</v>
      </c>
      <c r="B2452">
        <v>3111500</v>
      </c>
      <c r="C2452" t="s">
        <v>2437</v>
      </c>
      <c r="D2452" t="s">
        <v>878</v>
      </c>
      <c r="E2452" s="107">
        <v>39302</v>
      </c>
      <c r="F2452" s="9">
        <v>15</v>
      </c>
      <c r="G2452" s="9">
        <v>24.012497</v>
      </c>
      <c r="H2452" s="9">
        <v>150</v>
      </c>
      <c r="I2452" s="9">
        <v>71.517833999999993</v>
      </c>
      <c r="J2452" s="9">
        <v>1</v>
      </c>
      <c r="K2452" s="9">
        <v>15</v>
      </c>
      <c r="L2452" s="9">
        <v>15</v>
      </c>
      <c r="M2452" s="9">
        <v>24.012497</v>
      </c>
      <c r="N2452" s="9">
        <v>24.012497</v>
      </c>
      <c r="O2452" s="9">
        <v>150</v>
      </c>
      <c r="P2452" s="9">
        <v>150</v>
      </c>
      <c r="Q2452" s="9">
        <v>71.517833999999993</v>
      </c>
      <c r="R2452" s="9">
        <v>71.517833999999993</v>
      </c>
      <c r="S2452" s="9" t="s">
        <v>1510</v>
      </c>
      <c r="T2452" s="9">
        <v>2774.459237</v>
      </c>
      <c r="U2452" s="9">
        <v>121212.862385</v>
      </c>
      <c r="V2452" t="s">
        <v>935</v>
      </c>
    </row>
    <row r="2453" spans="1:22" x14ac:dyDescent="0.25">
      <c r="A2453" s="70" t="e">
        <f>VLOOKUP(B2453,'Lake Assessments'!$D$2:$E$52,2,0)</f>
        <v>#N/A</v>
      </c>
      <c r="B2453">
        <v>3003200</v>
      </c>
      <c r="C2453" t="s">
        <v>2438</v>
      </c>
      <c r="D2453" t="s">
        <v>878</v>
      </c>
      <c r="E2453" s="107">
        <v>39302</v>
      </c>
      <c r="F2453" s="9">
        <v>29</v>
      </c>
      <c r="G2453" s="9">
        <v>34.167941999999996</v>
      </c>
      <c r="H2453" s="9">
        <v>163.63636399999999</v>
      </c>
      <c r="I2453" s="9">
        <v>74.326235999999994</v>
      </c>
      <c r="J2453" s="9">
        <v>1</v>
      </c>
      <c r="K2453" s="9">
        <v>29</v>
      </c>
      <c r="L2453" s="9">
        <v>29</v>
      </c>
      <c r="M2453" s="9">
        <v>34.167941999999996</v>
      </c>
      <c r="N2453" s="9">
        <v>34.167941999999996</v>
      </c>
      <c r="O2453" s="9">
        <v>163.63636399999999</v>
      </c>
      <c r="P2453" s="9">
        <v>163.63636399999999</v>
      </c>
      <c r="Q2453" s="9">
        <v>74.326235999999994</v>
      </c>
      <c r="R2453" s="9">
        <v>74.326235999999994</v>
      </c>
      <c r="S2453" s="9" t="s">
        <v>1510</v>
      </c>
      <c r="T2453" s="9">
        <v>11192.918371</v>
      </c>
      <c r="U2453" s="9">
        <v>692729.27316300001</v>
      </c>
      <c r="V2453" t="s">
        <v>935</v>
      </c>
    </row>
    <row r="2454" spans="1:22" x14ac:dyDescent="0.25">
      <c r="A2454" s="70" t="e">
        <f>VLOOKUP(B2454,'Lake Assessments'!$D$2:$E$52,2,0)</f>
        <v>#N/A</v>
      </c>
      <c r="B2454">
        <v>15047400</v>
      </c>
      <c r="C2454" t="s">
        <v>2439</v>
      </c>
      <c r="D2454" t="s">
        <v>878</v>
      </c>
      <c r="E2454" s="107">
        <v>38936</v>
      </c>
      <c r="F2454" s="9">
        <v>20</v>
      </c>
      <c r="G2454" s="9">
        <v>29.739704</v>
      </c>
      <c r="H2454" s="9">
        <v>233.33333300000001</v>
      </c>
      <c r="I2454" s="9">
        <v>112.426458</v>
      </c>
      <c r="J2454" s="9">
        <v>1</v>
      </c>
      <c r="K2454" s="9">
        <v>20</v>
      </c>
      <c r="L2454" s="9">
        <v>20</v>
      </c>
      <c r="M2454" s="9">
        <v>29.739704</v>
      </c>
      <c r="N2454" s="9">
        <v>29.739704</v>
      </c>
      <c r="O2454" s="9">
        <v>233.33333300000001</v>
      </c>
      <c r="P2454" s="9">
        <v>233.33333300000001</v>
      </c>
      <c r="Q2454" s="9">
        <v>112.426458</v>
      </c>
      <c r="R2454" s="9">
        <v>112.426458</v>
      </c>
      <c r="S2454" s="9" t="s">
        <v>1510</v>
      </c>
      <c r="T2454" s="9">
        <v>826.46512399999995</v>
      </c>
      <c r="U2454" s="9">
        <v>31266.431380000002</v>
      </c>
      <c r="V2454" t="s">
        <v>935</v>
      </c>
    </row>
    <row r="2455" spans="1:22" x14ac:dyDescent="0.25">
      <c r="A2455" s="70" t="e">
        <f>VLOOKUP(B2455,'Lake Assessments'!$D$2:$E$52,2,0)</f>
        <v>#N/A</v>
      </c>
      <c r="B2455">
        <v>15017900</v>
      </c>
      <c r="C2455" t="s">
        <v>2440</v>
      </c>
      <c r="D2455" t="s">
        <v>878</v>
      </c>
      <c r="E2455" s="107">
        <v>39303</v>
      </c>
      <c r="F2455" s="9">
        <v>22</v>
      </c>
      <c r="G2455" s="9">
        <v>27.076491000000001</v>
      </c>
      <c r="H2455" s="9">
        <v>266.66666700000002</v>
      </c>
      <c r="I2455" s="9">
        <v>93.403507000000005</v>
      </c>
      <c r="J2455" s="9">
        <v>1</v>
      </c>
      <c r="K2455" s="9">
        <v>22</v>
      </c>
      <c r="L2455" s="9">
        <v>22</v>
      </c>
      <c r="M2455" s="9">
        <v>27.076491000000001</v>
      </c>
      <c r="N2455" s="9">
        <v>27.076491000000001</v>
      </c>
      <c r="O2455" s="9">
        <v>266.66666700000002</v>
      </c>
      <c r="P2455" s="9">
        <v>266.66666700000002</v>
      </c>
      <c r="Q2455" s="9">
        <v>93.403507000000005</v>
      </c>
      <c r="R2455" s="9">
        <v>93.403507000000005</v>
      </c>
      <c r="S2455" s="9" t="s">
        <v>1510</v>
      </c>
      <c r="T2455" s="9">
        <v>1428.1427659999999</v>
      </c>
      <c r="U2455" s="9">
        <v>64597.020960000002</v>
      </c>
      <c r="V2455" t="s">
        <v>935</v>
      </c>
    </row>
    <row r="2456" spans="1:22" x14ac:dyDescent="0.25">
      <c r="A2456" s="70" t="e">
        <f>VLOOKUP(B2456,'Lake Assessments'!$D$2:$E$52,2,0)</f>
        <v>#N/A</v>
      </c>
      <c r="B2456">
        <v>15006900</v>
      </c>
      <c r="C2456" t="s">
        <v>2441</v>
      </c>
      <c r="D2456" t="s">
        <v>878</v>
      </c>
      <c r="E2456" s="107">
        <v>39314</v>
      </c>
      <c r="F2456" s="9">
        <v>13</v>
      </c>
      <c r="G2456" s="9">
        <v>23.020057999999999</v>
      </c>
      <c r="H2456" s="9">
        <v>18.181818</v>
      </c>
      <c r="I2456" s="9">
        <v>17.449276000000001</v>
      </c>
      <c r="J2456" s="9">
        <v>1</v>
      </c>
      <c r="K2456" s="9">
        <v>13</v>
      </c>
      <c r="L2456" s="9">
        <v>13</v>
      </c>
      <c r="M2456" s="9">
        <v>23.020057999999999</v>
      </c>
      <c r="N2456" s="9">
        <v>23.020057999999999</v>
      </c>
      <c r="O2456" s="9">
        <v>18.181818</v>
      </c>
      <c r="P2456" s="9">
        <v>18.181818</v>
      </c>
      <c r="Q2456" s="9">
        <v>17.449276000000001</v>
      </c>
      <c r="R2456" s="9">
        <v>17.449276000000001</v>
      </c>
      <c r="S2456" s="9" t="s">
        <v>1510</v>
      </c>
      <c r="T2456" s="9">
        <v>4401.6778919999997</v>
      </c>
      <c r="U2456" s="9">
        <v>246804.80542300001</v>
      </c>
      <c r="V2456" t="s">
        <v>935</v>
      </c>
    </row>
    <row r="2457" spans="1:22" x14ac:dyDescent="0.25">
      <c r="A2457" s="70" t="e">
        <f>VLOOKUP(B2457,'Lake Assessments'!$D$2:$E$52,2,0)</f>
        <v>#N/A</v>
      </c>
      <c r="B2457">
        <v>3002100</v>
      </c>
      <c r="C2457" t="s">
        <v>2442</v>
      </c>
      <c r="D2457" t="s">
        <v>878</v>
      </c>
      <c r="E2457" s="107">
        <v>38601</v>
      </c>
      <c r="F2457" s="9">
        <v>16</v>
      </c>
      <c r="G2457" s="9">
        <v>24.5</v>
      </c>
      <c r="H2457" s="9">
        <v>166.66666699999999</v>
      </c>
      <c r="I2457" s="9">
        <v>75</v>
      </c>
      <c r="J2457" s="9">
        <v>1</v>
      </c>
      <c r="K2457" s="9">
        <v>16</v>
      </c>
      <c r="L2457" s="9">
        <v>16</v>
      </c>
      <c r="M2457" s="9">
        <v>24.5</v>
      </c>
      <c r="N2457" s="9">
        <v>24.5</v>
      </c>
      <c r="O2457" s="9">
        <v>166.66666699999999</v>
      </c>
      <c r="P2457" s="9">
        <v>166.66666699999999</v>
      </c>
      <c r="Q2457" s="9">
        <v>75</v>
      </c>
      <c r="R2457" s="9">
        <v>75</v>
      </c>
      <c r="S2457" s="9" t="s">
        <v>1510</v>
      </c>
      <c r="T2457" s="9">
        <v>1547.120167</v>
      </c>
      <c r="U2457" s="9">
        <v>137101.369993</v>
      </c>
      <c r="V2457" t="s">
        <v>935</v>
      </c>
    </row>
    <row r="2458" spans="1:22" x14ac:dyDescent="0.25">
      <c r="A2458" s="70" t="e">
        <f>VLOOKUP(B2458,'Lake Assessments'!$D$2:$E$52,2,0)</f>
        <v>#N/A</v>
      </c>
      <c r="B2458">
        <v>3006500</v>
      </c>
      <c r="C2458" t="s">
        <v>1773</v>
      </c>
      <c r="D2458" t="s">
        <v>878</v>
      </c>
      <c r="E2458" s="107">
        <v>38593</v>
      </c>
      <c r="F2458" s="9">
        <v>20</v>
      </c>
      <c r="G2458" s="9">
        <v>26.161995000000001</v>
      </c>
      <c r="H2458" s="9">
        <v>233.33333300000001</v>
      </c>
      <c r="I2458" s="9">
        <v>86.871395000000007</v>
      </c>
      <c r="J2458" s="9">
        <v>1</v>
      </c>
      <c r="K2458" s="9">
        <v>20</v>
      </c>
      <c r="L2458" s="9">
        <v>20</v>
      </c>
      <c r="M2458" s="9">
        <v>26.161995000000001</v>
      </c>
      <c r="N2458" s="9">
        <v>26.161995000000001</v>
      </c>
      <c r="O2458" s="9">
        <v>233.33333300000001</v>
      </c>
      <c r="P2458" s="9">
        <v>233.33333300000001</v>
      </c>
      <c r="Q2458" s="9">
        <v>86.871395000000007</v>
      </c>
      <c r="R2458" s="9">
        <v>86.871395000000007</v>
      </c>
      <c r="S2458" s="9" t="s">
        <v>1510</v>
      </c>
      <c r="T2458" s="9">
        <v>3297.6334270000002</v>
      </c>
      <c r="U2458" s="9">
        <v>246872.45498099999</v>
      </c>
      <c r="V2458" t="s">
        <v>935</v>
      </c>
    </row>
    <row r="2459" spans="1:22" x14ac:dyDescent="0.25">
      <c r="A2459" s="70" t="e">
        <f>VLOOKUP(B2459,'Lake Assessments'!$D$2:$E$52,2,0)</f>
        <v>#N/A</v>
      </c>
      <c r="B2459">
        <v>15047100</v>
      </c>
      <c r="C2459" t="s">
        <v>2443</v>
      </c>
      <c r="D2459" t="s">
        <v>878</v>
      </c>
      <c r="E2459" s="107">
        <v>39315</v>
      </c>
      <c r="F2459" s="9">
        <v>18</v>
      </c>
      <c r="G2459" s="9">
        <v>31.348400999999999</v>
      </c>
      <c r="H2459" s="9">
        <v>200</v>
      </c>
      <c r="I2459" s="9">
        <v>123.917147</v>
      </c>
      <c r="J2459" s="9">
        <v>1</v>
      </c>
      <c r="K2459" s="9">
        <v>18</v>
      </c>
      <c r="L2459" s="9">
        <v>18</v>
      </c>
      <c r="M2459" s="9">
        <v>31.348400999999999</v>
      </c>
      <c r="N2459" s="9">
        <v>31.348400999999999</v>
      </c>
      <c r="O2459" s="9">
        <v>200</v>
      </c>
      <c r="P2459" s="9">
        <v>200</v>
      </c>
      <c r="Q2459" s="9">
        <v>123.917147</v>
      </c>
      <c r="R2459" s="9">
        <v>123.917147</v>
      </c>
      <c r="S2459" s="9" t="s">
        <v>1510</v>
      </c>
      <c r="T2459" s="9">
        <v>654.06517499999995</v>
      </c>
      <c r="U2459" s="9">
        <v>25088.629195000001</v>
      </c>
      <c r="V2459" t="s">
        <v>935</v>
      </c>
    </row>
    <row r="2460" spans="1:22" x14ac:dyDescent="0.25">
      <c r="A2460" s="70" t="e">
        <f>VLOOKUP(B2460,'Lake Assessments'!$D$2:$E$52,2,0)</f>
        <v>#N/A</v>
      </c>
      <c r="B2460">
        <v>3009600</v>
      </c>
      <c r="C2460" t="s">
        <v>2444</v>
      </c>
      <c r="D2460" t="s">
        <v>878</v>
      </c>
      <c r="E2460" s="107">
        <v>38882</v>
      </c>
      <c r="F2460" s="9">
        <v>17</v>
      </c>
      <c r="G2460" s="9">
        <v>23.28342</v>
      </c>
      <c r="H2460" s="9">
        <v>142.85714300000001</v>
      </c>
      <c r="I2460" s="9">
        <v>40.261566000000002</v>
      </c>
      <c r="J2460" s="9">
        <v>2</v>
      </c>
      <c r="K2460" s="9">
        <v>11</v>
      </c>
      <c r="L2460" s="9">
        <v>17</v>
      </c>
      <c r="M2460" s="9">
        <v>18.090681</v>
      </c>
      <c r="N2460" s="9">
        <v>23.28342</v>
      </c>
      <c r="O2460" s="9">
        <v>83.333332999999996</v>
      </c>
      <c r="P2460" s="9">
        <v>142.85714300000001</v>
      </c>
      <c r="Q2460" s="9">
        <v>29.219148000000001</v>
      </c>
      <c r="R2460" s="9">
        <v>40.261566000000002</v>
      </c>
      <c r="S2460" s="9" t="s">
        <v>1510</v>
      </c>
      <c r="T2460" s="9">
        <v>8133.8293350000004</v>
      </c>
      <c r="U2460" s="9">
        <v>2397554.7856089999</v>
      </c>
      <c r="V2460" t="s">
        <v>935</v>
      </c>
    </row>
    <row r="2461" spans="1:22" x14ac:dyDescent="0.25">
      <c r="A2461" s="70" t="e">
        <f>VLOOKUP(B2461,'Lake Assessments'!$D$2:$E$52,2,0)</f>
        <v>#N/A</v>
      </c>
      <c r="B2461">
        <v>15033400</v>
      </c>
      <c r="C2461" t="s">
        <v>879</v>
      </c>
      <c r="D2461" t="s">
        <v>878</v>
      </c>
      <c r="E2461" s="107">
        <v>39315</v>
      </c>
      <c r="F2461" s="9">
        <v>15</v>
      </c>
      <c r="G2461" s="9">
        <v>26.594486</v>
      </c>
      <c r="H2461" s="9">
        <v>150</v>
      </c>
      <c r="I2461" s="9">
        <v>89.960611999999998</v>
      </c>
      <c r="J2461" s="9">
        <v>1</v>
      </c>
      <c r="K2461" s="9">
        <v>15</v>
      </c>
      <c r="L2461" s="9">
        <v>15</v>
      </c>
      <c r="M2461" s="9">
        <v>26.594486</v>
      </c>
      <c r="N2461" s="9">
        <v>26.594486</v>
      </c>
      <c r="O2461" s="9">
        <v>150</v>
      </c>
      <c r="P2461" s="9">
        <v>150</v>
      </c>
      <c r="Q2461" s="9">
        <v>89.960611999999998</v>
      </c>
      <c r="R2461" s="9">
        <v>89.960611999999998</v>
      </c>
      <c r="S2461" s="9" t="s">
        <v>1510</v>
      </c>
      <c r="T2461" s="9">
        <v>778.00662799999998</v>
      </c>
      <c r="U2461" s="9">
        <v>30008.512288000002</v>
      </c>
      <c r="V2461" t="s">
        <v>935</v>
      </c>
    </row>
    <row r="2462" spans="1:22" x14ac:dyDescent="0.25">
      <c r="A2462" s="70" t="e">
        <f>VLOOKUP(B2462,'Lake Assessments'!$D$2:$E$52,2,0)</f>
        <v>#N/A</v>
      </c>
      <c r="B2462">
        <v>15001300</v>
      </c>
      <c r="C2462" t="s">
        <v>1158</v>
      </c>
      <c r="D2462" t="s">
        <v>878</v>
      </c>
      <c r="E2462" s="107">
        <v>39301</v>
      </c>
      <c r="F2462" s="9">
        <v>15</v>
      </c>
      <c r="G2462" s="9">
        <v>26.336286999999999</v>
      </c>
      <c r="H2462" s="9">
        <v>150</v>
      </c>
      <c r="I2462" s="9">
        <v>88.116333999999995</v>
      </c>
      <c r="J2462" s="9">
        <v>1</v>
      </c>
      <c r="K2462" s="9">
        <v>15</v>
      </c>
      <c r="L2462" s="9">
        <v>15</v>
      </c>
      <c r="M2462" s="9">
        <v>26.336286999999999</v>
      </c>
      <c r="N2462" s="9">
        <v>26.336286999999999</v>
      </c>
      <c r="O2462" s="9">
        <v>150</v>
      </c>
      <c r="P2462" s="9">
        <v>150</v>
      </c>
      <c r="Q2462" s="9">
        <v>88.116333999999995</v>
      </c>
      <c r="R2462" s="9">
        <v>88.116333999999995</v>
      </c>
      <c r="S2462" s="9" t="s">
        <v>1510</v>
      </c>
      <c r="T2462" s="9">
        <v>2264.2998630000002</v>
      </c>
      <c r="U2462" s="9">
        <v>116684.20473100001</v>
      </c>
      <c r="V2462" t="s">
        <v>935</v>
      </c>
    </row>
    <row r="2463" spans="1:22" x14ac:dyDescent="0.25">
      <c r="A2463" s="70" t="e">
        <f>VLOOKUP(B2463,'Lake Assessments'!$D$2:$E$52,2,0)</f>
        <v>#N/A</v>
      </c>
      <c r="B2463">
        <v>15032200</v>
      </c>
      <c r="C2463" t="s">
        <v>879</v>
      </c>
      <c r="D2463" t="s">
        <v>878</v>
      </c>
      <c r="E2463" s="107">
        <v>39314</v>
      </c>
      <c r="F2463" s="9">
        <v>15</v>
      </c>
      <c r="G2463" s="9">
        <v>24.528894999999999</v>
      </c>
      <c r="H2463" s="9">
        <v>150</v>
      </c>
      <c r="I2463" s="9">
        <v>75.206389000000001</v>
      </c>
      <c r="J2463" s="9">
        <v>1</v>
      </c>
      <c r="K2463" s="9">
        <v>15</v>
      </c>
      <c r="L2463" s="9">
        <v>15</v>
      </c>
      <c r="M2463" s="9">
        <v>24.528894999999999</v>
      </c>
      <c r="N2463" s="9">
        <v>24.528894999999999</v>
      </c>
      <c r="O2463" s="9">
        <v>150</v>
      </c>
      <c r="P2463" s="9">
        <v>150</v>
      </c>
      <c r="Q2463" s="9">
        <v>75.206389000000001</v>
      </c>
      <c r="R2463" s="9">
        <v>75.206389000000001</v>
      </c>
      <c r="S2463" s="9" t="s">
        <v>1510</v>
      </c>
      <c r="T2463" s="9">
        <v>1041.764199</v>
      </c>
      <c r="U2463" s="9">
        <v>55346.986789000002</v>
      </c>
      <c r="V2463" t="s">
        <v>935</v>
      </c>
    </row>
    <row r="2464" spans="1:22" x14ac:dyDescent="0.25">
      <c r="A2464" s="70" t="e">
        <f>VLOOKUP(B2464,'Lake Assessments'!$D$2:$E$52,2,0)</f>
        <v>#N/A</v>
      </c>
      <c r="B2464">
        <v>3003900</v>
      </c>
      <c r="C2464" t="s">
        <v>2445</v>
      </c>
      <c r="D2464" t="s">
        <v>878</v>
      </c>
      <c r="E2464" s="107">
        <v>38881</v>
      </c>
      <c r="F2464" s="9">
        <v>10</v>
      </c>
      <c r="G2464" s="9">
        <v>21.187259999999998</v>
      </c>
      <c r="H2464" s="9">
        <v>42.857143000000001</v>
      </c>
      <c r="I2464" s="9">
        <v>27.634098000000002</v>
      </c>
      <c r="J2464" s="9">
        <v>1</v>
      </c>
      <c r="K2464" s="9">
        <v>10</v>
      </c>
      <c r="L2464" s="9">
        <v>10</v>
      </c>
      <c r="M2464" s="9">
        <v>21.187259999999998</v>
      </c>
      <c r="N2464" s="9">
        <v>21.187259999999998</v>
      </c>
      <c r="O2464" s="9">
        <v>42.857143000000001</v>
      </c>
      <c r="P2464" s="9">
        <v>42.857143000000001</v>
      </c>
      <c r="Q2464" s="9">
        <v>27.634098000000002</v>
      </c>
      <c r="R2464" s="9">
        <v>27.634098000000002</v>
      </c>
      <c r="S2464" s="9" t="s">
        <v>1510</v>
      </c>
      <c r="T2464" s="9">
        <v>2617.1640269999998</v>
      </c>
      <c r="U2464" s="9">
        <v>320732.23609399999</v>
      </c>
      <c r="V2464" t="s">
        <v>935</v>
      </c>
    </row>
    <row r="2465" spans="1:22" x14ac:dyDescent="0.25">
      <c r="A2465" s="70" t="e">
        <f>VLOOKUP(B2465,'Lake Assessments'!$D$2:$E$52,2,0)</f>
        <v>#N/A</v>
      </c>
      <c r="B2465">
        <v>3000400</v>
      </c>
      <c r="C2465" t="s">
        <v>2446</v>
      </c>
      <c r="D2465" t="s">
        <v>878</v>
      </c>
      <c r="E2465" s="107">
        <v>37858</v>
      </c>
      <c r="F2465" s="9">
        <v>19</v>
      </c>
      <c r="G2465" s="9">
        <v>26.612224999999999</v>
      </c>
      <c r="H2465" s="9">
        <v>58.333333000000003</v>
      </c>
      <c r="I2465" s="9">
        <v>48.671649000000002</v>
      </c>
      <c r="J2465" s="9">
        <v>1</v>
      </c>
      <c r="K2465" s="9">
        <v>19</v>
      </c>
      <c r="L2465" s="9">
        <v>19</v>
      </c>
      <c r="M2465" s="9">
        <v>26.612224999999999</v>
      </c>
      <c r="N2465" s="9">
        <v>26.612224999999999</v>
      </c>
      <c r="O2465" s="9">
        <v>58.333333000000003</v>
      </c>
      <c r="P2465" s="9">
        <v>58.333333000000003</v>
      </c>
      <c r="Q2465" s="9">
        <v>48.671649000000002</v>
      </c>
      <c r="R2465" s="9">
        <v>48.671649000000002</v>
      </c>
      <c r="S2465" s="9" t="s">
        <v>1059</v>
      </c>
      <c r="T2465" s="9">
        <v>1869.268959</v>
      </c>
      <c r="U2465" s="9">
        <v>168565.397944</v>
      </c>
      <c r="V2465" t="s">
        <v>935</v>
      </c>
    </row>
    <row r="2466" spans="1:22" x14ac:dyDescent="0.25">
      <c r="A2466" s="70" t="e">
        <f>VLOOKUP(B2466,'Lake Assessments'!$D$2:$E$52,2,0)</f>
        <v>#N/A</v>
      </c>
      <c r="B2466">
        <v>3006100</v>
      </c>
      <c r="C2466" t="s">
        <v>2447</v>
      </c>
      <c r="D2466" t="s">
        <v>878</v>
      </c>
      <c r="E2466" s="107">
        <v>38593</v>
      </c>
      <c r="F2466" s="9">
        <v>26</v>
      </c>
      <c r="G2466" s="9">
        <v>29.809653000000001</v>
      </c>
      <c r="H2466" s="9">
        <v>136.36363600000001</v>
      </c>
      <c r="I2466" s="9">
        <v>52.090063999999998</v>
      </c>
      <c r="J2466" s="9">
        <v>1</v>
      </c>
      <c r="K2466" s="9">
        <v>26</v>
      </c>
      <c r="L2466" s="9">
        <v>26</v>
      </c>
      <c r="M2466" s="9">
        <v>29.809653000000001</v>
      </c>
      <c r="N2466" s="9">
        <v>29.809653000000001</v>
      </c>
      <c r="O2466" s="9">
        <v>136.36363600000001</v>
      </c>
      <c r="P2466" s="9">
        <v>136.36363600000001</v>
      </c>
      <c r="Q2466" s="9">
        <v>52.090063999999998</v>
      </c>
      <c r="R2466" s="9">
        <v>52.090063999999998</v>
      </c>
      <c r="S2466" s="9" t="s">
        <v>1510</v>
      </c>
      <c r="T2466" s="9">
        <v>2728.4984129999998</v>
      </c>
      <c r="U2466" s="9">
        <v>160864.64245000001</v>
      </c>
      <c r="V2466" t="s">
        <v>935</v>
      </c>
    </row>
    <row r="2467" spans="1:22" x14ac:dyDescent="0.25">
      <c r="A2467" s="70" t="e">
        <f>VLOOKUP(B2467,'Lake Assessments'!$D$2:$E$52,2,0)</f>
        <v>#N/A</v>
      </c>
      <c r="B2467">
        <v>3071000</v>
      </c>
      <c r="C2467" t="s">
        <v>879</v>
      </c>
      <c r="D2467" t="s">
        <v>878</v>
      </c>
      <c r="E2467" s="107">
        <v>38594</v>
      </c>
      <c r="F2467" s="9">
        <v>20</v>
      </c>
      <c r="G2467" s="9">
        <v>31.304952</v>
      </c>
      <c r="H2467" s="9">
        <v>233.33333300000001</v>
      </c>
      <c r="I2467" s="9">
        <v>123.606798</v>
      </c>
      <c r="J2467" s="9">
        <v>1</v>
      </c>
      <c r="K2467" s="9">
        <v>20</v>
      </c>
      <c r="L2467" s="9">
        <v>20</v>
      </c>
      <c r="M2467" s="9">
        <v>31.304952</v>
      </c>
      <c r="N2467" s="9">
        <v>31.304952</v>
      </c>
      <c r="O2467" s="9">
        <v>233.33333300000001</v>
      </c>
      <c r="P2467" s="9">
        <v>233.33333300000001</v>
      </c>
      <c r="Q2467" s="9">
        <v>123.606798</v>
      </c>
      <c r="R2467" s="9">
        <v>123.606798</v>
      </c>
      <c r="S2467" s="9" t="s">
        <v>1510</v>
      </c>
      <c r="T2467" s="9">
        <v>731.296874</v>
      </c>
      <c r="U2467" s="9">
        <v>36892.686899</v>
      </c>
      <c r="V2467" t="s">
        <v>935</v>
      </c>
    </row>
    <row r="2468" spans="1:22" x14ac:dyDescent="0.25">
      <c r="A2468" s="70" t="e">
        <f>VLOOKUP(B2468,'Lake Assessments'!$D$2:$E$52,2,0)</f>
        <v>#N/A</v>
      </c>
      <c r="B2468">
        <v>15001500</v>
      </c>
      <c r="C2468" t="s">
        <v>2448</v>
      </c>
      <c r="D2468" t="s">
        <v>878</v>
      </c>
      <c r="E2468" s="107">
        <v>39302</v>
      </c>
      <c r="F2468" s="9">
        <v>24</v>
      </c>
      <c r="G2468" s="9">
        <v>29.393877</v>
      </c>
      <c r="H2468" s="9">
        <v>300</v>
      </c>
      <c r="I2468" s="9">
        <v>109.956264</v>
      </c>
      <c r="J2468" s="9">
        <v>1</v>
      </c>
      <c r="K2468" s="9">
        <v>24</v>
      </c>
      <c r="L2468" s="9">
        <v>24</v>
      </c>
      <c r="M2468" s="9">
        <v>29.393877</v>
      </c>
      <c r="N2468" s="9">
        <v>29.393877</v>
      </c>
      <c r="O2468" s="9">
        <v>300</v>
      </c>
      <c r="P2468" s="9">
        <v>300</v>
      </c>
      <c r="Q2468" s="9">
        <v>109.956264</v>
      </c>
      <c r="R2468" s="9">
        <v>109.956264</v>
      </c>
      <c r="S2468" s="9" t="s">
        <v>1510</v>
      </c>
      <c r="T2468" s="9">
        <v>1217.969276</v>
      </c>
      <c r="U2468" s="9">
        <v>65988.922649999993</v>
      </c>
      <c r="V2468" t="s">
        <v>935</v>
      </c>
    </row>
    <row r="2469" spans="1:22" x14ac:dyDescent="0.25">
      <c r="A2469" s="70" t="e">
        <f>VLOOKUP(B2469,'Lake Assessments'!$D$2:$E$52,2,0)</f>
        <v>#N/A</v>
      </c>
      <c r="B2469">
        <v>3008800</v>
      </c>
      <c r="C2469" t="s">
        <v>1019</v>
      </c>
      <c r="D2469" t="s">
        <v>878</v>
      </c>
      <c r="E2469" s="107">
        <v>37830</v>
      </c>
      <c r="F2469" s="9">
        <v>25</v>
      </c>
      <c r="G2469" s="9">
        <v>31.2</v>
      </c>
      <c r="H2469" s="9">
        <v>127.272727</v>
      </c>
      <c r="I2469" s="9">
        <v>54.455446000000002</v>
      </c>
      <c r="J2469" s="9">
        <v>1</v>
      </c>
      <c r="K2469" s="9">
        <v>25</v>
      </c>
      <c r="L2469" s="9">
        <v>25</v>
      </c>
      <c r="M2469" s="9">
        <v>31.2</v>
      </c>
      <c r="N2469" s="9">
        <v>31.2</v>
      </c>
      <c r="O2469" s="9">
        <v>127.272727</v>
      </c>
      <c r="P2469" s="9">
        <v>127.272727</v>
      </c>
      <c r="Q2469" s="9">
        <v>54.455446000000002</v>
      </c>
      <c r="R2469" s="9">
        <v>54.455446000000002</v>
      </c>
      <c r="S2469" s="9" t="s">
        <v>1510</v>
      </c>
      <c r="T2469" s="9">
        <v>5341.8543259999997</v>
      </c>
      <c r="U2469" s="9">
        <v>826216.61042499996</v>
      </c>
      <c r="V2469" t="s">
        <v>935</v>
      </c>
    </row>
    <row r="2470" spans="1:22" x14ac:dyDescent="0.25">
      <c r="A2470" s="70" t="e">
        <f>VLOOKUP(B2470,'Lake Assessments'!$D$2:$E$52,2,0)</f>
        <v>#N/A</v>
      </c>
      <c r="B2470">
        <v>3000900</v>
      </c>
      <c r="C2470" t="s">
        <v>885</v>
      </c>
      <c r="D2470" t="s">
        <v>878</v>
      </c>
      <c r="E2470" s="107">
        <v>40338</v>
      </c>
      <c r="F2470" s="9">
        <v>12</v>
      </c>
      <c r="G2470" s="9">
        <v>21.073284999999998</v>
      </c>
      <c r="H2470" s="9">
        <v>0</v>
      </c>
      <c r="I2470" s="9">
        <v>13.297230000000001</v>
      </c>
      <c r="J2470" s="9">
        <v>2</v>
      </c>
      <c r="K2470" s="9">
        <v>12</v>
      </c>
      <c r="L2470" s="9">
        <v>16</v>
      </c>
      <c r="M2470" s="9">
        <v>21.073284999999998</v>
      </c>
      <c r="N2470" s="9">
        <v>24.5</v>
      </c>
      <c r="O2470" s="9">
        <v>0</v>
      </c>
      <c r="P2470" s="9">
        <v>23.076923000000001</v>
      </c>
      <c r="Q2470" s="9">
        <v>13.297230000000001</v>
      </c>
      <c r="R2470" s="9">
        <v>31.016043</v>
      </c>
      <c r="S2470" s="9" t="s">
        <v>1059</v>
      </c>
      <c r="T2470" s="9">
        <v>1286.310749</v>
      </c>
      <c r="U2470" s="9">
        <v>50421.497358000001</v>
      </c>
      <c r="V2470" t="s">
        <v>935</v>
      </c>
    </row>
    <row r="2471" spans="1:22" x14ac:dyDescent="0.25">
      <c r="A2471" s="70" t="e">
        <f>VLOOKUP(B2471,'Lake Assessments'!$D$2:$E$52,2,0)</f>
        <v>#N/A</v>
      </c>
      <c r="B2471">
        <v>3006600</v>
      </c>
      <c r="C2471" t="s">
        <v>2449</v>
      </c>
      <c r="D2471" t="s">
        <v>878</v>
      </c>
      <c r="E2471" s="107">
        <v>38582</v>
      </c>
      <c r="F2471" s="9">
        <v>7</v>
      </c>
      <c r="G2471" s="9">
        <v>14.740614000000001</v>
      </c>
      <c r="H2471" s="9">
        <v>0</v>
      </c>
      <c r="I2471" s="9">
        <v>-11.201117999999999</v>
      </c>
      <c r="J2471" s="9">
        <v>1</v>
      </c>
      <c r="K2471" s="9">
        <v>7</v>
      </c>
      <c r="L2471" s="9">
        <v>7</v>
      </c>
      <c r="M2471" s="9">
        <v>14.740614000000001</v>
      </c>
      <c r="N2471" s="9">
        <v>14.740614000000001</v>
      </c>
      <c r="O2471" s="9">
        <v>0</v>
      </c>
      <c r="P2471" s="9">
        <v>0</v>
      </c>
      <c r="Q2471" s="9">
        <v>-11.201117999999999</v>
      </c>
      <c r="R2471" s="9">
        <v>-11.201117999999999</v>
      </c>
      <c r="S2471" s="9" t="s">
        <v>1510</v>
      </c>
      <c r="T2471" s="9">
        <v>973.66746599999999</v>
      </c>
      <c r="U2471" s="9">
        <v>66129.799255999998</v>
      </c>
      <c r="V2471" t="s">
        <v>935</v>
      </c>
    </row>
    <row r="2472" spans="1:22" x14ac:dyDescent="0.25">
      <c r="A2472" s="70" t="e">
        <f>VLOOKUP(B2472,'Lake Assessments'!$D$2:$E$52,2,0)</f>
        <v>#N/A</v>
      </c>
      <c r="B2472">
        <v>15000500</v>
      </c>
      <c r="C2472" t="s">
        <v>2450</v>
      </c>
      <c r="D2472" t="s">
        <v>878</v>
      </c>
      <c r="E2472" s="107">
        <v>39260</v>
      </c>
      <c r="F2472" s="9">
        <v>39</v>
      </c>
      <c r="G2472" s="9">
        <v>40.832678999999999</v>
      </c>
      <c r="H2472" s="9">
        <v>254.545455</v>
      </c>
      <c r="I2472" s="9">
        <v>108.32999599999999</v>
      </c>
      <c r="J2472" s="9">
        <v>1</v>
      </c>
      <c r="K2472" s="9">
        <v>39</v>
      </c>
      <c r="L2472" s="9">
        <v>39</v>
      </c>
      <c r="M2472" s="9">
        <v>40.832678999999999</v>
      </c>
      <c r="N2472" s="9">
        <v>40.832678999999999</v>
      </c>
      <c r="O2472" s="9">
        <v>254.545455</v>
      </c>
      <c r="P2472" s="9">
        <v>254.545455</v>
      </c>
      <c r="Q2472" s="9">
        <v>108.32999599999999</v>
      </c>
      <c r="R2472" s="9">
        <v>108.32999599999999</v>
      </c>
      <c r="S2472" s="9" t="s">
        <v>1510</v>
      </c>
      <c r="T2472" s="9">
        <v>6526.7977790000004</v>
      </c>
      <c r="U2472" s="9">
        <v>644407.41176699998</v>
      </c>
      <c r="V2472" t="s">
        <v>935</v>
      </c>
    </row>
    <row r="2473" spans="1:22" x14ac:dyDescent="0.25">
      <c r="A2473" s="70" t="e">
        <f>VLOOKUP(B2473,'Lake Assessments'!$D$2:$E$52,2,0)</f>
        <v>#N/A</v>
      </c>
      <c r="B2473">
        <v>3008400</v>
      </c>
      <c r="C2473" t="s">
        <v>2451</v>
      </c>
      <c r="D2473" t="s">
        <v>878</v>
      </c>
      <c r="E2473" s="107">
        <v>38595</v>
      </c>
      <c r="F2473" s="9">
        <v>24</v>
      </c>
      <c r="G2473" s="9">
        <v>34.905228999999999</v>
      </c>
      <c r="H2473" s="9">
        <v>300</v>
      </c>
      <c r="I2473" s="9">
        <v>149.32306299999999</v>
      </c>
      <c r="J2473" s="9">
        <v>1</v>
      </c>
      <c r="K2473" s="9">
        <v>24</v>
      </c>
      <c r="L2473" s="9">
        <v>24</v>
      </c>
      <c r="M2473" s="9">
        <v>34.905228999999999</v>
      </c>
      <c r="N2473" s="9">
        <v>34.905228999999999</v>
      </c>
      <c r="O2473" s="9">
        <v>300</v>
      </c>
      <c r="P2473" s="9">
        <v>300</v>
      </c>
      <c r="Q2473" s="9">
        <v>149.32306299999999</v>
      </c>
      <c r="R2473" s="9">
        <v>149.32306299999999</v>
      </c>
      <c r="S2473" s="9" t="s">
        <v>1510</v>
      </c>
      <c r="T2473" s="9">
        <v>1306.483301</v>
      </c>
      <c r="U2473" s="9">
        <v>111536.161148</v>
      </c>
      <c r="V2473" t="s">
        <v>935</v>
      </c>
    </row>
    <row r="2474" spans="1:22" x14ac:dyDescent="0.25">
      <c r="A2474" s="70" t="e">
        <f>VLOOKUP(B2474,'Lake Assessments'!$D$2:$E$52,2,0)</f>
        <v>#N/A</v>
      </c>
      <c r="B2474">
        <v>15022000</v>
      </c>
      <c r="C2474" t="s">
        <v>2452</v>
      </c>
      <c r="D2474" t="s">
        <v>878</v>
      </c>
      <c r="E2474" s="107">
        <v>38932</v>
      </c>
      <c r="F2474" s="9">
        <v>24</v>
      </c>
      <c r="G2474" s="9">
        <v>35.109352999999999</v>
      </c>
      <c r="H2474" s="9">
        <v>300</v>
      </c>
      <c r="I2474" s="9">
        <v>150.781093</v>
      </c>
      <c r="J2474" s="9">
        <v>1</v>
      </c>
      <c r="K2474" s="9">
        <v>24</v>
      </c>
      <c r="L2474" s="9">
        <v>24</v>
      </c>
      <c r="M2474" s="9">
        <v>35.109352999999999</v>
      </c>
      <c r="N2474" s="9">
        <v>35.109352999999999</v>
      </c>
      <c r="O2474" s="9">
        <v>300</v>
      </c>
      <c r="P2474" s="9">
        <v>300</v>
      </c>
      <c r="Q2474" s="9">
        <v>150.781093</v>
      </c>
      <c r="R2474" s="9">
        <v>150.781093</v>
      </c>
      <c r="S2474" s="9" t="s">
        <v>1510</v>
      </c>
      <c r="T2474" s="9">
        <v>2189.7082999999998</v>
      </c>
      <c r="U2474" s="9">
        <v>130203.081961</v>
      </c>
      <c r="V2474" t="s">
        <v>935</v>
      </c>
    </row>
    <row r="2475" spans="1:22" x14ac:dyDescent="0.25">
      <c r="A2475" s="70" t="e">
        <f>VLOOKUP(B2475,'Lake Assessments'!$D$2:$E$52,2,0)</f>
        <v>#N/A</v>
      </c>
      <c r="B2475">
        <v>15001600</v>
      </c>
      <c r="C2475" t="s">
        <v>2142</v>
      </c>
      <c r="D2475" t="s">
        <v>878</v>
      </c>
      <c r="E2475" s="107">
        <v>39296</v>
      </c>
      <c r="F2475" s="9">
        <v>24</v>
      </c>
      <c r="G2475" s="9">
        <v>25.10727</v>
      </c>
      <c r="H2475" s="9">
        <v>118.18181800000001</v>
      </c>
      <c r="I2475" s="9">
        <v>28.098316000000001</v>
      </c>
      <c r="J2475" s="9">
        <v>4</v>
      </c>
      <c r="K2475" s="9">
        <v>21</v>
      </c>
      <c r="L2475" s="9">
        <v>31</v>
      </c>
      <c r="M2475" s="9">
        <v>25.10727</v>
      </c>
      <c r="N2475" s="9">
        <v>32.328954000000003</v>
      </c>
      <c r="O2475" s="9">
        <v>90.909091000000004</v>
      </c>
      <c r="P2475" s="9">
        <v>181.81818200000001</v>
      </c>
      <c r="Q2475" s="9">
        <v>28.098316000000001</v>
      </c>
      <c r="R2475" s="9">
        <v>60.044328999999998</v>
      </c>
      <c r="S2475" s="9" t="s">
        <v>1510</v>
      </c>
      <c r="T2475" s="9">
        <v>22944.945188000002</v>
      </c>
      <c r="U2475" s="9">
        <v>4310379.9942349996</v>
      </c>
      <c r="V2475" t="s">
        <v>935</v>
      </c>
    </row>
    <row r="2476" spans="1:22" x14ac:dyDescent="0.25">
      <c r="A2476" s="70" t="e">
        <f>VLOOKUP(B2476,'Lake Assessments'!$D$2:$E$52,2,0)</f>
        <v>#N/A</v>
      </c>
      <c r="B2476">
        <v>15001400</v>
      </c>
      <c r="C2476" t="s">
        <v>1897</v>
      </c>
      <c r="D2476" t="s">
        <v>878</v>
      </c>
      <c r="E2476" s="107">
        <v>39303</v>
      </c>
      <c r="F2476" s="9">
        <v>24</v>
      </c>
      <c r="G2476" s="9">
        <v>32.455739000000001</v>
      </c>
      <c r="H2476" s="9">
        <v>300</v>
      </c>
      <c r="I2476" s="9">
        <v>131.826708</v>
      </c>
      <c r="J2476" s="9">
        <v>1</v>
      </c>
      <c r="K2476" s="9">
        <v>24</v>
      </c>
      <c r="L2476" s="9">
        <v>24</v>
      </c>
      <c r="M2476" s="9">
        <v>32.455739000000001</v>
      </c>
      <c r="N2476" s="9">
        <v>32.455739000000001</v>
      </c>
      <c r="O2476" s="9">
        <v>300</v>
      </c>
      <c r="P2476" s="9">
        <v>300</v>
      </c>
      <c r="Q2476" s="9">
        <v>131.826708</v>
      </c>
      <c r="R2476" s="9">
        <v>131.826708</v>
      </c>
      <c r="S2476" s="9" t="s">
        <v>1510</v>
      </c>
      <c r="T2476" s="9">
        <v>951.75925800000005</v>
      </c>
      <c r="U2476" s="9">
        <v>39181.672377000003</v>
      </c>
      <c r="V2476" t="s">
        <v>935</v>
      </c>
    </row>
    <row r="2477" spans="1:22" x14ac:dyDescent="0.25">
      <c r="A2477" s="70" t="e">
        <f>VLOOKUP(B2477,'Lake Assessments'!$D$2:$E$52,2,0)</f>
        <v>#N/A</v>
      </c>
      <c r="B2477">
        <v>3001000</v>
      </c>
      <c r="C2477" t="s">
        <v>2453</v>
      </c>
      <c r="D2477" t="s">
        <v>878</v>
      </c>
      <c r="E2477" s="107">
        <v>42240</v>
      </c>
      <c r="F2477" s="9">
        <v>21</v>
      </c>
      <c r="G2477" s="9">
        <v>28.150107999999999</v>
      </c>
      <c r="H2477" s="9">
        <v>90.909091000000004</v>
      </c>
      <c r="I2477" s="9">
        <v>39.356969999999997</v>
      </c>
      <c r="J2477" s="9">
        <v>4</v>
      </c>
      <c r="K2477" s="9">
        <v>15</v>
      </c>
      <c r="L2477" s="9">
        <v>21</v>
      </c>
      <c r="M2477" s="9">
        <v>20.914110000000001</v>
      </c>
      <c r="N2477" s="9">
        <v>28.150107999999999</v>
      </c>
      <c r="O2477" s="9">
        <v>36.363636</v>
      </c>
      <c r="P2477" s="9">
        <v>90.909091000000004</v>
      </c>
      <c r="Q2477" s="9">
        <v>6.7046429999999999</v>
      </c>
      <c r="R2477" s="9">
        <v>63.458710000000004</v>
      </c>
      <c r="S2477" s="9" t="s">
        <v>1510</v>
      </c>
      <c r="T2477" s="9">
        <v>15705.716839000001</v>
      </c>
      <c r="U2477" s="9">
        <v>1907859.8481439999</v>
      </c>
      <c r="V2477" t="s">
        <v>935</v>
      </c>
    </row>
    <row r="2478" spans="1:22" x14ac:dyDescent="0.25">
      <c r="A2478" s="70" t="e">
        <f>VLOOKUP(B2478,'Lake Assessments'!$D$2:$E$52,2,0)</f>
        <v>#N/A</v>
      </c>
      <c r="B2478">
        <v>3003000</v>
      </c>
      <c r="C2478" t="s">
        <v>968</v>
      </c>
      <c r="D2478" t="s">
        <v>878</v>
      </c>
      <c r="E2478" s="107">
        <v>37854</v>
      </c>
      <c r="F2478" s="9">
        <v>23</v>
      </c>
      <c r="G2478" s="9">
        <v>27.732417000000002</v>
      </c>
      <c r="H2478" s="9">
        <v>109.090909</v>
      </c>
      <c r="I2478" s="9">
        <v>41.491923999999997</v>
      </c>
      <c r="J2478" s="9">
        <v>1</v>
      </c>
      <c r="K2478" s="9">
        <v>23</v>
      </c>
      <c r="L2478" s="9">
        <v>23</v>
      </c>
      <c r="M2478" s="9">
        <v>27.732417000000002</v>
      </c>
      <c r="N2478" s="9">
        <v>27.732417000000002</v>
      </c>
      <c r="O2478" s="9">
        <v>109.090909</v>
      </c>
      <c r="P2478" s="9">
        <v>109.090909</v>
      </c>
      <c r="Q2478" s="9">
        <v>41.491923999999997</v>
      </c>
      <c r="R2478" s="9">
        <v>41.491923999999997</v>
      </c>
      <c r="S2478" s="9" t="s">
        <v>1510</v>
      </c>
      <c r="T2478" s="9">
        <v>10912.904570000001</v>
      </c>
      <c r="U2478" s="9">
        <v>1558447.6815170001</v>
      </c>
      <c r="V2478" t="s">
        <v>935</v>
      </c>
    </row>
    <row r="2479" spans="1:22" x14ac:dyDescent="0.25">
      <c r="A2479" s="70" t="e">
        <f>VLOOKUP(B2479,'Lake Assessments'!$D$2:$E$52,2,0)</f>
        <v>#N/A</v>
      </c>
      <c r="B2479">
        <v>3016300</v>
      </c>
      <c r="C2479" t="s">
        <v>2454</v>
      </c>
      <c r="D2479" t="s">
        <v>878</v>
      </c>
      <c r="E2479" s="107">
        <v>38602</v>
      </c>
      <c r="F2479" s="9">
        <v>19</v>
      </c>
      <c r="G2479" s="9">
        <v>26.382809000000002</v>
      </c>
      <c r="H2479" s="9">
        <v>216.66666699999999</v>
      </c>
      <c r="I2479" s="9">
        <v>88.448639</v>
      </c>
      <c r="J2479" s="9">
        <v>1</v>
      </c>
      <c r="K2479" s="9">
        <v>19</v>
      </c>
      <c r="L2479" s="9">
        <v>19</v>
      </c>
      <c r="M2479" s="9">
        <v>26.382809000000002</v>
      </c>
      <c r="N2479" s="9">
        <v>26.382809000000002</v>
      </c>
      <c r="O2479" s="9">
        <v>216.66666699999999</v>
      </c>
      <c r="P2479" s="9">
        <v>216.66666699999999</v>
      </c>
      <c r="Q2479" s="9">
        <v>88.448639</v>
      </c>
      <c r="R2479" s="9">
        <v>88.448639</v>
      </c>
      <c r="S2479" s="9" t="s">
        <v>1510</v>
      </c>
      <c r="T2479" s="9">
        <v>2064.1044510000002</v>
      </c>
      <c r="U2479" s="9">
        <v>248699.19965200001</v>
      </c>
      <c r="V2479" t="s">
        <v>935</v>
      </c>
    </row>
    <row r="2480" spans="1:22" x14ac:dyDescent="0.25">
      <c r="A2480" s="70" t="e">
        <f>VLOOKUP(B2480,'Lake Assessments'!$D$2:$E$52,2,0)</f>
        <v>#N/A</v>
      </c>
      <c r="B2480">
        <v>56014300</v>
      </c>
      <c r="C2480" t="s">
        <v>879</v>
      </c>
      <c r="D2480" t="s">
        <v>878</v>
      </c>
      <c r="E2480" s="107">
        <v>38552</v>
      </c>
      <c r="F2480" s="9">
        <v>20</v>
      </c>
      <c r="G2480" s="9">
        <v>22.360679999999999</v>
      </c>
      <c r="H2480" s="9">
        <v>66.666667000000004</v>
      </c>
      <c r="I2480" s="9">
        <v>24.919999000000001</v>
      </c>
      <c r="J2480" s="9">
        <v>1</v>
      </c>
      <c r="K2480" s="9">
        <v>20</v>
      </c>
      <c r="L2480" s="9">
        <v>20</v>
      </c>
      <c r="M2480" s="9">
        <v>22.360679999999999</v>
      </c>
      <c r="N2480" s="9">
        <v>22.360679999999999</v>
      </c>
      <c r="O2480" s="9">
        <v>66.666667000000004</v>
      </c>
      <c r="P2480" s="9">
        <v>66.666667000000004</v>
      </c>
      <c r="Q2480" s="9">
        <v>24.919999000000001</v>
      </c>
      <c r="R2480" s="9">
        <v>24.919999000000001</v>
      </c>
      <c r="S2480" s="9" t="s">
        <v>1059</v>
      </c>
      <c r="T2480" s="9">
        <v>1031.0018</v>
      </c>
      <c r="U2480" s="9">
        <v>69574.397517999998</v>
      </c>
      <c r="V2480" t="s">
        <v>935</v>
      </c>
    </row>
    <row r="2481" spans="1:22" x14ac:dyDescent="0.25">
      <c r="A2481" s="70" t="e">
        <f>VLOOKUP(B2481,'Lake Assessments'!$D$2:$E$52,2,0)</f>
        <v>#N/A</v>
      </c>
      <c r="B2481">
        <v>15011200</v>
      </c>
      <c r="C2481" t="s">
        <v>2455</v>
      </c>
      <c r="D2481" t="s">
        <v>878</v>
      </c>
      <c r="E2481" s="107">
        <v>39309</v>
      </c>
      <c r="F2481" s="9">
        <v>22</v>
      </c>
      <c r="G2481" s="9">
        <v>30.274501999999998</v>
      </c>
      <c r="H2481" s="9">
        <v>266.66666700000002</v>
      </c>
      <c r="I2481" s="9">
        <v>116.246441</v>
      </c>
      <c r="J2481" s="9">
        <v>1</v>
      </c>
      <c r="K2481" s="9">
        <v>22</v>
      </c>
      <c r="L2481" s="9">
        <v>22</v>
      </c>
      <c r="M2481" s="9">
        <v>30.274501999999998</v>
      </c>
      <c r="N2481" s="9">
        <v>30.274501999999998</v>
      </c>
      <c r="O2481" s="9">
        <v>266.66666700000002</v>
      </c>
      <c r="P2481" s="9">
        <v>266.66666700000002</v>
      </c>
      <c r="Q2481" s="9">
        <v>116.246441</v>
      </c>
      <c r="R2481" s="9">
        <v>116.246441</v>
      </c>
      <c r="S2481" s="9" t="s">
        <v>1510</v>
      </c>
      <c r="T2481" s="9">
        <v>2658.9517890000002</v>
      </c>
      <c r="U2481" s="9">
        <v>141484.640659</v>
      </c>
      <c r="V2481" t="s">
        <v>935</v>
      </c>
    </row>
    <row r="2482" spans="1:22" x14ac:dyDescent="0.25">
      <c r="A2482" s="70" t="e">
        <f>VLOOKUP(B2482,'Lake Assessments'!$D$2:$E$52,2,0)</f>
        <v>#N/A</v>
      </c>
      <c r="B2482">
        <v>56013200</v>
      </c>
      <c r="C2482" t="s">
        <v>120</v>
      </c>
      <c r="D2482" t="s">
        <v>878</v>
      </c>
      <c r="E2482" s="107">
        <v>38159</v>
      </c>
      <c r="F2482" s="9">
        <v>14</v>
      </c>
      <c r="G2482" s="9">
        <v>20.846377</v>
      </c>
      <c r="H2482" s="9">
        <v>16.666667</v>
      </c>
      <c r="I2482" s="9">
        <v>16.460205999999999</v>
      </c>
      <c r="J2482" s="9">
        <v>1</v>
      </c>
      <c r="K2482" s="9">
        <v>14</v>
      </c>
      <c r="L2482" s="9">
        <v>14</v>
      </c>
      <c r="M2482" s="9">
        <v>20.846377</v>
      </c>
      <c r="N2482" s="9">
        <v>20.846377</v>
      </c>
      <c r="O2482" s="9">
        <v>16.666667</v>
      </c>
      <c r="P2482" s="9">
        <v>16.666667</v>
      </c>
      <c r="Q2482" s="9">
        <v>16.460205999999999</v>
      </c>
      <c r="R2482" s="9">
        <v>16.460205999999999</v>
      </c>
      <c r="S2482" s="9" t="s">
        <v>1059</v>
      </c>
      <c r="T2482" s="9">
        <v>3687.0351169999999</v>
      </c>
      <c r="U2482" s="9">
        <v>574125.44479099999</v>
      </c>
      <c r="V2482" t="s">
        <v>935</v>
      </c>
    </row>
    <row r="2483" spans="1:22" x14ac:dyDescent="0.25">
      <c r="A2483" s="70" t="e">
        <f>VLOOKUP(B2483,'Lake Assessments'!$D$2:$E$52,2,0)</f>
        <v>#N/A</v>
      </c>
      <c r="B2483">
        <v>3013600</v>
      </c>
      <c r="C2483" t="s">
        <v>2456</v>
      </c>
      <c r="D2483" t="s">
        <v>878</v>
      </c>
      <c r="E2483" s="107">
        <v>38587</v>
      </c>
      <c r="F2483" s="9">
        <v>22</v>
      </c>
      <c r="G2483" s="9">
        <v>26.650089999999999</v>
      </c>
      <c r="H2483" s="9">
        <v>100</v>
      </c>
      <c r="I2483" s="9">
        <v>35.969844999999999</v>
      </c>
      <c r="J2483" s="9">
        <v>2</v>
      </c>
      <c r="K2483" s="9">
        <v>20</v>
      </c>
      <c r="L2483" s="9">
        <v>22</v>
      </c>
      <c r="M2483" s="9">
        <v>26.650089999999999</v>
      </c>
      <c r="N2483" s="9">
        <v>27.056422999999999</v>
      </c>
      <c r="O2483" s="9">
        <v>81.818181999999993</v>
      </c>
      <c r="P2483" s="9">
        <v>100</v>
      </c>
      <c r="Q2483" s="9">
        <v>33.942686000000002</v>
      </c>
      <c r="R2483" s="9">
        <v>35.969844999999999</v>
      </c>
      <c r="S2483" s="9" t="s">
        <v>1510</v>
      </c>
      <c r="T2483" s="9">
        <v>11156.906412</v>
      </c>
      <c r="U2483" s="9">
        <v>1734061.976395</v>
      </c>
      <c r="V2483" t="s">
        <v>935</v>
      </c>
    </row>
    <row r="2484" spans="1:22" x14ac:dyDescent="0.25">
      <c r="A2484" s="70" t="e">
        <f>VLOOKUP(B2484,'Lake Assessments'!$D$2:$E$52,2,0)</f>
        <v>#N/A</v>
      </c>
      <c r="B2484">
        <v>44001100</v>
      </c>
      <c r="C2484" t="s">
        <v>2457</v>
      </c>
      <c r="D2484" t="s">
        <v>878</v>
      </c>
      <c r="E2484" s="107">
        <v>41855</v>
      </c>
      <c r="F2484" s="9">
        <v>16</v>
      </c>
      <c r="G2484" s="9">
        <v>19.25</v>
      </c>
      <c r="H2484" s="9">
        <v>45.454545000000003</v>
      </c>
      <c r="I2484" s="9">
        <v>-1.785714</v>
      </c>
      <c r="J2484" s="9">
        <v>1</v>
      </c>
      <c r="K2484" s="9">
        <v>16</v>
      </c>
      <c r="L2484" s="9">
        <v>16</v>
      </c>
      <c r="M2484" s="9">
        <v>19.25</v>
      </c>
      <c r="N2484" s="9">
        <v>19.25</v>
      </c>
      <c r="O2484" s="9">
        <v>45.454545000000003</v>
      </c>
      <c r="P2484" s="9">
        <v>45.454545000000003</v>
      </c>
      <c r="Q2484" s="9">
        <v>-1.785714</v>
      </c>
      <c r="R2484" s="9">
        <v>-1.785714</v>
      </c>
      <c r="S2484" s="9" t="s">
        <v>1510</v>
      </c>
      <c r="T2484" s="9">
        <v>6338.7181099999998</v>
      </c>
      <c r="U2484" s="9">
        <v>679327.46654499997</v>
      </c>
      <c r="V2484" t="s">
        <v>935</v>
      </c>
    </row>
    <row r="2485" spans="1:22" x14ac:dyDescent="0.25">
      <c r="A2485" s="70" t="e">
        <f>VLOOKUP(B2485,'Lake Assessments'!$D$2:$E$52,2,0)</f>
        <v>#N/A</v>
      </c>
      <c r="B2485">
        <v>15011100</v>
      </c>
      <c r="C2485" t="s">
        <v>2458</v>
      </c>
      <c r="D2485" t="s">
        <v>878</v>
      </c>
      <c r="E2485" s="107">
        <v>39310</v>
      </c>
      <c r="F2485" s="9">
        <v>19</v>
      </c>
      <c r="G2485" s="9">
        <v>29.824045000000002</v>
      </c>
      <c r="H2485" s="9">
        <v>216.66666699999999</v>
      </c>
      <c r="I2485" s="9">
        <v>113.028896</v>
      </c>
      <c r="J2485" s="9">
        <v>1</v>
      </c>
      <c r="K2485" s="9">
        <v>19</v>
      </c>
      <c r="L2485" s="9">
        <v>19</v>
      </c>
      <c r="M2485" s="9">
        <v>29.824045000000002</v>
      </c>
      <c r="N2485" s="9">
        <v>29.824045000000002</v>
      </c>
      <c r="O2485" s="9">
        <v>216.66666699999999</v>
      </c>
      <c r="P2485" s="9">
        <v>216.66666699999999</v>
      </c>
      <c r="Q2485" s="9">
        <v>113.028896</v>
      </c>
      <c r="R2485" s="9">
        <v>113.028896</v>
      </c>
      <c r="S2485" s="9" t="s">
        <v>1510</v>
      </c>
      <c r="T2485" s="9">
        <v>1239.781289</v>
      </c>
      <c r="U2485" s="9">
        <v>48197.60658</v>
      </c>
      <c r="V2485" t="s">
        <v>935</v>
      </c>
    </row>
    <row r="2486" spans="1:22" x14ac:dyDescent="0.25">
      <c r="A2486" s="70" t="e">
        <f>VLOOKUP(B2486,'Lake Assessments'!$D$2:$E$52,2,0)</f>
        <v>#N/A</v>
      </c>
      <c r="B2486">
        <v>3023500</v>
      </c>
      <c r="C2486" t="s">
        <v>2004</v>
      </c>
      <c r="D2486" t="s">
        <v>878</v>
      </c>
      <c r="E2486" s="107">
        <v>41491</v>
      </c>
      <c r="F2486" s="9">
        <v>19</v>
      </c>
      <c r="G2486" s="9">
        <v>28.906382000000001</v>
      </c>
      <c r="H2486" s="9">
        <v>171.42857100000001</v>
      </c>
      <c r="I2486" s="9">
        <v>74.134833999999998</v>
      </c>
      <c r="J2486" s="9">
        <v>1</v>
      </c>
      <c r="K2486" s="9">
        <v>19</v>
      </c>
      <c r="L2486" s="9">
        <v>19</v>
      </c>
      <c r="M2486" s="9">
        <v>28.906382000000001</v>
      </c>
      <c r="N2486" s="9">
        <v>28.906382000000001</v>
      </c>
      <c r="O2486" s="9">
        <v>171.42857100000001</v>
      </c>
      <c r="P2486" s="9">
        <v>171.42857100000001</v>
      </c>
      <c r="Q2486" s="9">
        <v>74.134833999999998</v>
      </c>
      <c r="R2486" s="9">
        <v>74.134833999999998</v>
      </c>
      <c r="S2486" s="9" t="s">
        <v>1510</v>
      </c>
      <c r="T2486" s="9">
        <v>3661.1384629999998</v>
      </c>
      <c r="U2486" s="9">
        <v>501314.92728599999</v>
      </c>
      <c r="V2486" t="s">
        <v>935</v>
      </c>
    </row>
    <row r="2487" spans="1:22" x14ac:dyDescent="0.25">
      <c r="A2487" s="70" t="e">
        <f>VLOOKUP(B2487,'Lake Assessments'!$D$2:$E$52,2,0)</f>
        <v>#N/A</v>
      </c>
      <c r="B2487">
        <v>3008300</v>
      </c>
      <c r="C2487" t="s">
        <v>879</v>
      </c>
      <c r="D2487" t="s">
        <v>941</v>
      </c>
      <c r="E2487" s="107">
        <v>38587</v>
      </c>
      <c r="F2487" s="9">
        <v>22</v>
      </c>
      <c r="G2487" s="9">
        <v>27.289691999999999</v>
      </c>
      <c r="H2487" s="9">
        <v>266.66666700000002</v>
      </c>
      <c r="I2487" s="9">
        <v>94.926368999999994</v>
      </c>
      <c r="J2487" s="9">
        <v>1</v>
      </c>
      <c r="K2487" s="9">
        <v>22</v>
      </c>
      <c r="L2487" s="9">
        <v>22</v>
      </c>
      <c r="M2487" s="9">
        <v>27.289691999999999</v>
      </c>
      <c r="N2487" s="9">
        <v>27.289691999999999</v>
      </c>
      <c r="O2487" s="9">
        <v>266.66666700000002</v>
      </c>
      <c r="P2487" s="9">
        <v>266.66666700000002</v>
      </c>
      <c r="Q2487" s="9">
        <v>94.926368999999994</v>
      </c>
      <c r="R2487" s="9">
        <v>94.926368999999994</v>
      </c>
      <c r="S2487" s="9" t="s">
        <v>1510</v>
      </c>
      <c r="T2487" s="9">
        <v>2433.8976710000002</v>
      </c>
      <c r="U2487" s="9">
        <v>125359.675971</v>
      </c>
      <c r="V2487" t="s">
        <v>935</v>
      </c>
    </row>
    <row r="2488" spans="1:22" x14ac:dyDescent="0.25">
      <c r="A2488" s="70" t="e">
        <f>VLOOKUP(B2488,'Lake Assessments'!$D$2:$E$52,2,0)</f>
        <v>#N/A</v>
      </c>
      <c r="B2488">
        <v>3010200</v>
      </c>
      <c r="C2488" t="s">
        <v>2459</v>
      </c>
      <c r="D2488" t="s">
        <v>878</v>
      </c>
      <c r="E2488" s="107">
        <v>40746</v>
      </c>
      <c r="F2488" s="9">
        <v>14</v>
      </c>
      <c r="G2488" s="9">
        <v>23.786251</v>
      </c>
      <c r="H2488" s="9">
        <v>27.272727</v>
      </c>
      <c r="I2488" s="9">
        <v>17.753715</v>
      </c>
      <c r="J2488" s="9">
        <v>6</v>
      </c>
      <c r="K2488" s="9">
        <v>14</v>
      </c>
      <c r="L2488" s="9">
        <v>23</v>
      </c>
      <c r="M2488" s="9">
        <v>23.786251</v>
      </c>
      <c r="N2488" s="9">
        <v>27.529888</v>
      </c>
      <c r="O2488" s="9">
        <v>27.272727</v>
      </c>
      <c r="P2488" s="9">
        <v>109.090909</v>
      </c>
      <c r="Q2488" s="9">
        <v>17.753715</v>
      </c>
      <c r="R2488" s="9">
        <v>38.300376999999997</v>
      </c>
      <c r="S2488" s="9" t="s">
        <v>1510</v>
      </c>
      <c r="T2488" s="9">
        <v>16493.338634</v>
      </c>
      <c r="U2488" s="9">
        <v>12736754.325133</v>
      </c>
      <c r="V2488" t="s">
        <v>935</v>
      </c>
    </row>
    <row r="2489" spans="1:22" x14ac:dyDescent="0.25">
      <c r="A2489" s="70" t="e">
        <f>VLOOKUP(B2489,'Lake Assessments'!$D$2:$E$52,2,0)</f>
        <v>#N/A</v>
      </c>
      <c r="B2489">
        <v>3012700</v>
      </c>
      <c r="C2489" t="s">
        <v>1019</v>
      </c>
      <c r="D2489" t="s">
        <v>878</v>
      </c>
      <c r="E2489" s="107">
        <v>38573</v>
      </c>
      <c r="F2489" s="9">
        <v>22</v>
      </c>
      <c r="G2489" s="9">
        <v>26.863289999999999</v>
      </c>
      <c r="H2489" s="9">
        <v>100</v>
      </c>
      <c r="I2489" s="9">
        <v>37.057603</v>
      </c>
      <c r="J2489" s="9">
        <v>2</v>
      </c>
      <c r="K2489" s="9">
        <v>18</v>
      </c>
      <c r="L2489" s="9">
        <v>22</v>
      </c>
      <c r="M2489" s="9">
        <v>25.691545999999999</v>
      </c>
      <c r="N2489" s="9">
        <v>26.863289999999999</v>
      </c>
      <c r="O2489" s="9">
        <v>63.636364</v>
      </c>
      <c r="P2489" s="9">
        <v>100</v>
      </c>
      <c r="Q2489" s="9">
        <v>27.185873000000001</v>
      </c>
      <c r="R2489" s="9">
        <v>37.057603</v>
      </c>
      <c r="S2489" s="9" t="s">
        <v>1510</v>
      </c>
      <c r="T2489" s="9">
        <v>4565.5929379999998</v>
      </c>
      <c r="U2489" s="9">
        <v>525311.11357799999</v>
      </c>
      <c r="V2489" t="s">
        <v>935</v>
      </c>
    </row>
    <row r="2490" spans="1:22" x14ac:dyDescent="0.25">
      <c r="A2490" s="70" t="e">
        <f>VLOOKUP(B2490,'Lake Assessments'!$D$2:$E$52,2,0)</f>
        <v>#N/A</v>
      </c>
      <c r="B2490">
        <v>15011600</v>
      </c>
      <c r="C2490" t="s">
        <v>930</v>
      </c>
      <c r="D2490" t="s">
        <v>878</v>
      </c>
      <c r="E2490" s="107">
        <v>39309</v>
      </c>
      <c r="F2490" s="9">
        <v>30</v>
      </c>
      <c r="G2490" s="9">
        <v>36.879986000000002</v>
      </c>
      <c r="H2490" s="9">
        <v>400</v>
      </c>
      <c r="I2490" s="9">
        <v>163.42846800000001</v>
      </c>
      <c r="J2490" s="9">
        <v>1</v>
      </c>
      <c r="K2490" s="9">
        <v>30</v>
      </c>
      <c r="L2490" s="9">
        <v>30</v>
      </c>
      <c r="M2490" s="9">
        <v>36.879986000000002</v>
      </c>
      <c r="N2490" s="9">
        <v>36.879986000000002</v>
      </c>
      <c r="O2490" s="9">
        <v>400</v>
      </c>
      <c r="P2490" s="9">
        <v>400</v>
      </c>
      <c r="Q2490" s="9">
        <v>163.42846800000001</v>
      </c>
      <c r="R2490" s="9">
        <v>163.42846800000001</v>
      </c>
      <c r="S2490" s="9" t="s">
        <v>1510</v>
      </c>
      <c r="T2490" s="9">
        <v>7553.3088859999998</v>
      </c>
      <c r="U2490" s="9">
        <v>471041.16129299998</v>
      </c>
      <c r="V2490" t="s">
        <v>935</v>
      </c>
    </row>
    <row r="2491" spans="1:22" x14ac:dyDescent="0.25">
      <c r="A2491" s="70" t="e">
        <f>VLOOKUP(B2491,'Lake Assessments'!$D$2:$E$52,2,0)</f>
        <v>#N/A</v>
      </c>
      <c r="B2491">
        <v>15011400</v>
      </c>
      <c r="C2491" t="s">
        <v>2460</v>
      </c>
      <c r="D2491" t="s">
        <v>878</v>
      </c>
      <c r="E2491" s="107">
        <v>39309</v>
      </c>
      <c r="F2491" s="9">
        <v>18</v>
      </c>
      <c r="G2491" s="9">
        <v>25.220141999999999</v>
      </c>
      <c r="H2491" s="9">
        <v>200</v>
      </c>
      <c r="I2491" s="9">
        <v>80.143870000000007</v>
      </c>
      <c r="J2491" s="9">
        <v>1</v>
      </c>
      <c r="K2491" s="9">
        <v>18</v>
      </c>
      <c r="L2491" s="9">
        <v>18</v>
      </c>
      <c r="M2491" s="9">
        <v>25.220141999999999</v>
      </c>
      <c r="N2491" s="9">
        <v>25.220141999999999</v>
      </c>
      <c r="O2491" s="9">
        <v>200</v>
      </c>
      <c r="P2491" s="9">
        <v>200</v>
      </c>
      <c r="Q2491" s="9">
        <v>80.143870000000007</v>
      </c>
      <c r="R2491" s="9">
        <v>80.143870000000007</v>
      </c>
      <c r="S2491" s="9" t="s">
        <v>1510</v>
      </c>
      <c r="T2491" s="9">
        <v>2365.486688</v>
      </c>
      <c r="U2491" s="9">
        <v>139073.69531400001</v>
      </c>
      <c r="V2491" t="s">
        <v>935</v>
      </c>
    </row>
    <row r="2492" spans="1:22" x14ac:dyDescent="0.25">
      <c r="A2492" s="70" t="e">
        <f>VLOOKUP(B2492,'Lake Assessments'!$D$2:$E$52,2,0)</f>
        <v>#N/A</v>
      </c>
      <c r="B2492">
        <v>3015500</v>
      </c>
      <c r="C2492" t="s">
        <v>953</v>
      </c>
      <c r="D2492" t="s">
        <v>878</v>
      </c>
      <c r="E2492" s="107">
        <v>38574</v>
      </c>
      <c r="F2492" s="9">
        <v>24</v>
      </c>
      <c r="G2492" s="9">
        <v>26.944386999999999</v>
      </c>
      <c r="H2492" s="9">
        <v>118.18181800000001</v>
      </c>
      <c r="I2492" s="9">
        <v>37.471362999999997</v>
      </c>
      <c r="J2492" s="9">
        <v>2</v>
      </c>
      <c r="K2492" s="9">
        <v>23</v>
      </c>
      <c r="L2492" s="9">
        <v>24</v>
      </c>
      <c r="M2492" s="9">
        <v>26.944386999999999</v>
      </c>
      <c r="N2492" s="9">
        <v>28.357959999999999</v>
      </c>
      <c r="O2492" s="9">
        <v>109.090909</v>
      </c>
      <c r="P2492" s="9">
        <v>118.18181800000001</v>
      </c>
      <c r="Q2492" s="9">
        <v>37.471362999999997</v>
      </c>
      <c r="R2492" s="9">
        <v>40.385942</v>
      </c>
      <c r="S2492" s="9" t="s">
        <v>1510</v>
      </c>
      <c r="T2492" s="9">
        <v>8935.6839820000005</v>
      </c>
      <c r="U2492" s="9">
        <v>4427993.5090600001</v>
      </c>
      <c r="V2492" t="s">
        <v>935</v>
      </c>
    </row>
    <row r="2493" spans="1:22" x14ac:dyDescent="0.25">
      <c r="A2493" s="70" t="e">
        <f>VLOOKUP(B2493,'Lake Assessments'!$D$2:$E$52,2,0)</f>
        <v>#N/A</v>
      </c>
      <c r="B2493">
        <v>3012300</v>
      </c>
      <c r="C2493" t="s">
        <v>2461</v>
      </c>
      <c r="D2493" t="s">
        <v>878</v>
      </c>
      <c r="E2493" s="107">
        <v>38595</v>
      </c>
      <c r="F2493" s="9">
        <v>20</v>
      </c>
      <c r="G2493" s="9">
        <v>28.621670000000002</v>
      </c>
      <c r="H2493" s="9">
        <v>233.33333300000001</v>
      </c>
      <c r="I2493" s="9">
        <v>104.440501</v>
      </c>
      <c r="J2493" s="9">
        <v>1</v>
      </c>
      <c r="K2493" s="9">
        <v>20</v>
      </c>
      <c r="L2493" s="9">
        <v>20</v>
      </c>
      <c r="M2493" s="9">
        <v>28.621670000000002</v>
      </c>
      <c r="N2493" s="9">
        <v>28.621670000000002</v>
      </c>
      <c r="O2493" s="9">
        <v>233.33333300000001</v>
      </c>
      <c r="P2493" s="9">
        <v>233.33333300000001</v>
      </c>
      <c r="Q2493" s="9">
        <v>104.440501</v>
      </c>
      <c r="R2493" s="9">
        <v>104.440501</v>
      </c>
      <c r="S2493" s="9" t="s">
        <v>1510</v>
      </c>
      <c r="T2493" s="9">
        <v>1381.5136279999999</v>
      </c>
      <c r="U2493" s="9">
        <v>111495.707778</v>
      </c>
      <c r="V2493" t="s">
        <v>935</v>
      </c>
    </row>
    <row r="2494" spans="1:22" x14ac:dyDescent="0.25">
      <c r="A2494" s="70" t="e">
        <f>VLOOKUP(B2494,'Lake Assessments'!$D$2:$E$52,2,0)</f>
        <v>#N/A</v>
      </c>
      <c r="B2494">
        <v>56006900</v>
      </c>
      <c r="C2494" t="s">
        <v>326</v>
      </c>
      <c r="D2494" t="s">
        <v>878</v>
      </c>
      <c r="E2494" s="107">
        <v>38159</v>
      </c>
      <c r="F2494" s="9">
        <v>19</v>
      </c>
      <c r="G2494" s="9">
        <v>22.712157999999999</v>
      </c>
      <c r="H2494" s="9">
        <v>46.153846000000001</v>
      </c>
      <c r="I2494" s="9">
        <v>21.455389</v>
      </c>
      <c r="J2494" s="9">
        <v>2</v>
      </c>
      <c r="K2494" s="9">
        <v>19</v>
      </c>
      <c r="L2494" s="9">
        <v>21</v>
      </c>
      <c r="M2494" s="9">
        <v>22.712157999999999</v>
      </c>
      <c r="N2494" s="9">
        <v>26.404364999999999</v>
      </c>
      <c r="O2494" s="9">
        <v>46.153846000000001</v>
      </c>
      <c r="P2494" s="9">
        <v>75</v>
      </c>
      <c r="Q2494" s="9">
        <v>21.455389</v>
      </c>
      <c r="R2494" s="9">
        <v>41.958950000000002</v>
      </c>
      <c r="S2494" s="9" t="s">
        <v>1059</v>
      </c>
      <c r="T2494" s="9">
        <v>6626.2712019999999</v>
      </c>
      <c r="U2494" s="9">
        <v>799481.01933499996</v>
      </c>
      <c r="V2494" t="s">
        <v>935</v>
      </c>
    </row>
    <row r="2495" spans="1:22" x14ac:dyDescent="0.25">
      <c r="A2495" s="70" t="e">
        <f>VLOOKUP(B2495,'Lake Assessments'!$D$2:$E$52,2,0)</f>
        <v>#N/A</v>
      </c>
      <c r="B2495">
        <v>15006800</v>
      </c>
      <c r="C2495" t="s">
        <v>2462</v>
      </c>
      <c r="D2495" t="s">
        <v>878</v>
      </c>
      <c r="E2495" s="107">
        <v>38932</v>
      </c>
      <c r="F2495" s="9">
        <v>18</v>
      </c>
      <c r="G2495" s="9">
        <v>25.927249</v>
      </c>
      <c r="H2495" s="9">
        <v>63.636364</v>
      </c>
      <c r="I2495" s="9">
        <v>32.281880999999998</v>
      </c>
      <c r="J2495" s="9">
        <v>1</v>
      </c>
      <c r="K2495" s="9">
        <v>18</v>
      </c>
      <c r="L2495" s="9">
        <v>18</v>
      </c>
      <c r="M2495" s="9">
        <v>25.927249</v>
      </c>
      <c r="N2495" s="9">
        <v>25.927249</v>
      </c>
      <c r="O2495" s="9">
        <v>63.636364</v>
      </c>
      <c r="P2495" s="9">
        <v>63.636364</v>
      </c>
      <c r="Q2495" s="9">
        <v>32.281880999999998</v>
      </c>
      <c r="R2495" s="9">
        <v>32.281880999999998</v>
      </c>
      <c r="S2495" s="9" t="s">
        <v>1510</v>
      </c>
      <c r="T2495" s="9">
        <v>24878.122654999999</v>
      </c>
      <c r="U2495" s="9">
        <v>2028283.7662800001</v>
      </c>
      <c r="V2495" t="s">
        <v>935</v>
      </c>
    </row>
    <row r="2496" spans="1:22" x14ac:dyDescent="0.25">
      <c r="A2496" s="70" t="e">
        <f>VLOOKUP(B2496,'Lake Assessments'!$D$2:$E$52,2,0)</f>
        <v>#N/A</v>
      </c>
      <c r="B2496">
        <v>3013400</v>
      </c>
      <c r="C2496" t="s">
        <v>2463</v>
      </c>
      <c r="D2496" t="s">
        <v>878</v>
      </c>
      <c r="E2496" s="107">
        <v>37860</v>
      </c>
      <c r="F2496" s="9">
        <v>19</v>
      </c>
      <c r="G2496" s="9">
        <v>22.482741999999998</v>
      </c>
      <c r="H2496" s="9">
        <v>72.727272999999997</v>
      </c>
      <c r="I2496" s="9">
        <v>14.707867</v>
      </c>
      <c r="J2496" s="9">
        <v>1</v>
      </c>
      <c r="K2496" s="9">
        <v>19</v>
      </c>
      <c r="L2496" s="9">
        <v>19</v>
      </c>
      <c r="M2496" s="9">
        <v>22.482741999999998</v>
      </c>
      <c r="N2496" s="9">
        <v>22.482741999999998</v>
      </c>
      <c r="O2496" s="9">
        <v>72.727272999999997</v>
      </c>
      <c r="P2496" s="9">
        <v>72.727272999999997</v>
      </c>
      <c r="Q2496" s="9">
        <v>14.707867</v>
      </c>
      <c r="R2496" s="9">
        <v>14.707867</v>
      </c>
      <c r="S2496" s="9" t="s">
        <v>1510</v>
      </c>
      <c r="T2496" s="9">
        <v>3185.8832819999998</v>
      </c>
      <c r="U2496" s="9">
        <v>297715.565504</v>
      </c>
      <c r="V2496" t="s">
        <v>935</v>
      </c>
    </row>
    <row r="2497" spans="1:22" x14ac:dyDescent="0.25">
      <c r="A2497" s="70" t="e">
        <f>VLOOKUP(B2497,'Lake Assessments'!$D$2:$E$52,2,0)</f>
        <v>#N/A</v>
      </c>
      <c r="B2497">
        <v>3008500</v>
      </c>
      <c r="C2497" t="s">
        <v>2464</v>
      </c>
      <c r="D2497" t="s">
        <v>878</v>
      </c>
      <c r="E2497" s="107">
        <v>38894</v>
      </c>
      <c r="F2497" s="9">
        <v>13</v>
      </c>
      <c r="G2497" s="9">
        <v>19.969207000000001</v>
      </c>
      <c r="H2497" s="9">
        <v>18.181818</v>
      </c>
      <c r="I2497" s="9">
        <v>-1.142539</v>
      </c>
      <c r="J2497" s="9">
        <v>3</v>
      </c>
      <c r="K2497" s="9">
        <v>5</v>
      </c>
      <c r="L2497" s="9">
        <v>13</v>
      </c>
      <c r="M2497" s="9">
        <v>11.627553000000001</v>
      </c>
      <c r="N2497" s="9">
        <v>19.969207000000001</v>
      </c>
      <c r="O2497" s="9">
        <v>-54.545454999999997</v>
      </c>
      <c r="P2497" s="9">
        <v>18.181818</v>
      </c>
      <c r="Q2497" s="9">
        <v>-42.437854000000002</v>
      </c>
      <c r="R2497" s="9">
        <v>-1.142539</v>
      </c>
      <c r="S2497" s="9" t="s">
        <v>1510</v>
      </c>
      <c r="T2497" s="9">
        <v>20538.99352</v>
      </c>
      <c r="U2497" s="9">
        <v>3249761.7503860001</v>
      </c>
      <c r="V2497" t="s">
        <v>935</v>
      </c>
    </row>
    <row r="2498" spans="1:22" x14ac:dyDescent="0.25">
      <c r="A2498" s="70" t="e">
        <f>VLOOKUP(B2498,'Lake Assessments'!$D$2:$E$52,2,0)</f>
        <v>#N/A</v>
      </c>
      <c r="B2498">
        <v>3018900</v>
      </c>
      <c r="C2498" t="s">
        <v>2465</v>
      </c>
      <c r="D2498" t="s">
        <v>878</v>
      </c>
      <c r="E2498" s="107">
        <v>37852</v>
      </c>
      <c r="F2498" s="9">
        <v>24</v>
      </c>
      <c r="G2498" s="9">
        <v>28.169132000000001</v>
      </c>
      <c r="H2498" s="9">
        <v>118.18181800000001</v>
      </c>
      <c r="I2498" s="9">
        <v>43.720061000000001</v>
      </c>
      <c r="J2498" s="9">
        <v>3</v>
      </c>
      <c r="K2498" s="9">
        <v>24</v>
      </c>
      <c r="L2498" s="9">
        <v>25</v>
      </c>
      <c r="M2498" s="9">
        <v>28.169132000000001</v>
      </c>
      <c r="N2498" s="9">
        <v>31.2</v>
      </c>
      <c r="O2498" s="9">
        <v>118.18181800000001</v>
      </c>
      <c r="P2498" s="9">
        <v>127.272727</v>
      </c>
      <c r="Q2498" s="9">
        <v>43.493211000000002</v>
      </c>
      <c r="R2498" s="9">
        <v>54.455446000000002</v>
      </c>
      <c r="S2498" s="9" t="s">
        <v>1510</v>
      </c>
      <c r="T2498" s="9">
        <v>6751.4262909999998</v>
      </c>
      <c r="U2498" s="9">
        <v>1637443.783181</v>
      </c>
      <c r="V2498" t="s">
        <v>935</v>
      </c>
    </row>
    <row r="2499" spans="1:22" x14ac:dyDescent="0.25">
      <c r="A2499" s="70" t="e">
        <f>VLOOKUP(B2499,'Lake Assessments'!$D$2:$E$52,2,0)</f>
        <v>#N/A</v>
      </c>
      <c r="B2499">
        <v>44000300</v>
      </c>
      <c r="C2499" t="s">
        <v>2466</v>
      </c>
      <c r="D2499" t="s">
        <v>878</v>
      </c>
      <c r="E2499" s="107">
        <v>41855</v>
      </c>
      <c r="F2499" s="9">
        <v>18</v>
      </c>
      <c r="G2499" s="9">
        <v>26.398652999999999</v>
      </c>
      <c r="H2499" s="9">
        <v>63.636364</v>
      </c>
      <c r="I2499" s="9">
        <v>34.687005999999997</v>
      </c>
      <c r="J2499" s="9">
        <v>2</v>
      </c>
      <c r="K2499" s="9">
        <v>18</v>
      </c>
      <c r="L2499" s="9">
        <v>23</v>
      </c>
      <c r="M2499" s="9">
        <v>26.398652999999999</v>
      </c>
      <c r="N2499" s="9">
        <v>30.026076</v>
      </c>
      <c r="O2499" s="9">
        <v>63.636364</v>
      </c>
      <c r="P2499" s="9">
        <v>109.090909</v>
      </c>
      <c r="Q2499" s="9">
        <v>34.687005999999997</v>
      </c>
      <c r="R2499" s="9">
        <v>48.643939000000003</v>
      </c>
      <c r="S2499" s="9" t="s">
        <v>1510</v>
      </c>
      <c r="T2499" s="9">
        <v>9345.3375909999995</v>
      </c>
      <c r="U2499" s="9">
        <v>3367274.6342290002</v>
      </c>
      <c r="V2499" t="s">
        <v>935</v>
      </c>
    </row>
    <row r="2500" spans="1:22" x14ac:dyDescent="0.25">
      <c r="A2500" s="70" t="e">
        <f>VLOOKUP(B2500,'Lake Assessments'!$D$2:$E$52,2,0)</f>
        <v>#N/A</v>
      </c>
      <c r="B2500">
        <v>3015600</v>
      </c>
      <c r="C2500" t="s">
        <v>2467</v>
      </c>
      <c r="D2500" t="s">
        <v>878</v>
      </c>
      <c r="E2500" s="107">
        <v>38208</v>
      </c>
      <c r="F2500" s="9">
        <v>18</v>
      </c>
      <c r="G2500" s="9">
        <v>24.984439999999999</v>
      </c>
      <c r="H2500" s="9">
        <v>63.636364</v>
      </c>
      <c r="I2500" s="9">
        <v>23.685345000000002</v>
      </c>
      <c r="J2500" s="9">
        <v>1</v>
      </c>
      <c r="K2500" s="9">
        <v>18</v>
      </c>
      <c r="L2500" s="9">
        <v>18</v>
      </c>
      <c r="M2500" s="9">
        <v>24.984439999999999</v>
      </c>
      <c r="N2500" s="9">
        <v>24.984439999999999</v>
      </c>
      <c r="O2500" s="9">
        <v>63.636364</v>
      </c>
      <c r="P2500" s="9">
        <v>63.636364</v>
      </c>
      <c r="Q2500" s="9">
        <v>23.685345000000002</v>
      </c>
      <c r="R2500" s="9">
        <v>23.685345000000002</v>
      </c>
      <c r="S2500" s="9" t="s">
        <v>1510</v>
      </c>
      <c r="T2500" s="9">
        <v>6147.23675</v>
      </c>
      <c r="U2500" s="9">
        <v>1397479.039478</v>
      </c>
      <c r="V2500" t="s">
        <v>935</v>
      </c>
    </row>
    <row r="2501" spans="1:22" x14ac:dyDescent="0.25">
      <c r="A2501" s="70" t="e">
        <f>VLOOKUP(B2501,'Lake Assessments'!$D$2:$E$52,2,0)</f>
        <v>#N/A</v>
      </c>
      <c r="B2501">
        <v>3021300</v>
      </c>
      <c r="C2501" t="s">
        <v>2390</v>
      </c>
      <c r="D2501" t="s">
        <v>878</v>
      </c>
      <c r="E2501" s="107">
        <v>38574</v>
      </c>
      <c r="F2501" s="9">
        <v>21</v>
      </c>
      <c r="G2501" s="9">
        <v>24.876839</v>
      </c>
      <c r="H2501" s="9">
        <v>90.909091000000004</v>
      </c>
      <c r="I2501" s="9">
        <v>26.922650000000001</v>
      </c>
      <c r="J2501" s="9">
        <v>2</v>
      </c>
      <c r="K2501" s="9">
        <v>21</v>
      </c>
      <c r="L2501" s="9">
        <v>23</v>
      </c>
      <c r="M2501" s="9">
        <v>24.876839</v>
      </c>
      <c r="N2501" s="9">
        <v>27.315387999999999</v>
      </c>
      <c r="O2501" s="9">
        <v>90.909091000000004</v>
      </c>
      <c r="P2501" s="9">
        <v>109.090909</v>
      </c>
      <c r="Q2501" s="9">
        <v>26.922650000000001</v>
      </c>
      <c r="R2501" s="9">
        <v>35.224694</v>
      </c>
      <c r="S2501" s="9" t="s">
        <v>1510</v>
      </c>
      <c r="T2501" s="9">
        <v>3706.41003</v>
      </c>
      <c r="U2501" s="9">
        <v>937970.35429100005</v>
      </c>
      <c r="V2501" t="s">
        <v>935</v>
      </c>
    </row>
    <row r="2502" spans="1:22" x14ac:dyDescent="0.25">
      <c r="A2502" s="70" t="e">
        <f>VLOOKUP(B2502,'Lake Assessments'!$D$2:$E$52,2,0)</f>
        <v>#N/A</v>
      </c>
      <c r="B2502">
        <v>3010700</v>
      </c>
      <c r="C2502" t="s">
        <v>2468</v>
      </c>
      <c r="D2502" t="s">
        <v>878</v>
      </c>
      <c r="E2502" s="107">
        <v>38505</v>
      </c>
      <c r="F2502" s="9">
        <v>24</v>
      </c>
      <c r="G2502" s="9">
        <v>31.230993999999999</v>
      </c>
      <c r="H2502" s="9">
        <v>118.18181800000001</v>
      </c>
      <c r="I2502" s="9">
        <v>54.608882000000001</v>
      </c>
      <c r="J2502" s="9">
        <v>4</v>
      </c>
      <c r="K2502" s="9">
        <v>22</v>
      </c>
      <c r="L2502" s="9">
        <v>32</v>
      </c>
      <c r="M2502" s="9">
        <v>28.568895999999999</v>
      </c>
      <c r="N2502" s="9">
        <v>36.769553000000002</v>
      </c>
      <c r="O2502" s="9">
        <v>100</v>
      </c>
      <c r="P2502" s="9">
        <v>190.90909099999999</v>
      </c>
      <c r="Q2502" s="9">
        <v>45.759672999999999</v>
      </c>
      <c r="R2502" s="9">
        <v>82.027488000000005</v>
      </c>
      <c r="S2502" s="9" t="s">
        <v>1510</v>
      </c>
      <c r="T2502" s="9">
        <v>15601.87069</v>
      </c>
      <c r="U2502" s="9">
        <v>6945109.8575670002</v>
      </c>
      <c r="V2502" t="s">
        <v>935</v>
      </c>
    </row>
    <row r="2503" spans="1:22" x14ac:dyDescent="0.25">
      <c r="A2503" s="70" t="e">
        <f>VLOOKUP(B2503,'Lake Assessments'!$D$2:$E$52,2,0)</f>
        <v>#N/A</v>
      </c>
      <c r="B2503">
        <v>15006700</v>
      </c>
      <c r="C2503" t="s">
        <v>879</v>
      </c>
      <c r="D2503" t="s">
        <v>878</v>
      </c>
      <c r="E2503" s="107">
        <v>39316</v>
      </c>
      <c r="F2503" s="9">
        <v>15</v>
      </c>
      <c r="G2503" s="9">
        <v>22.205105</v>
      </c>
      <c r="H2503" s="9">
        <v>150</v>
      </c>
      <c r="I2503" s="9">
        <v>58.607889</v>
      </c>
      <c r="J2503" s="9">
        <v>1</v>
      </c>
      <c r="K2503" s="9">
        <v>15</v>
      </c>
      <c r="L2503" s="9">
        <v>15</v>
      </c>
      <c r="M2503" s="9">
        <v>22.205105</v>
      </c>
      <c r="N2503" s="9">
        <v>22.205105</v>
      </c>
      <c r="O2503" s="9">
        <v>150</v>
      </c>
      <c r="P2503" s="9">
        <v>150</v>
      </c>
      <c r="Q2503" s="9">
        <v>58.607889</v>
      </c>
      <c r="R2503" s="9">
        <v>58.607889</v>
      </c>
      <c r="S2503" s="9" t="s">
        <v>1510</v>
      </c>
      <c r="T2503" s="9">
        <v>991.84920799999998</v>
      </c>
      <c r="U2503" s="9">
        <v>36750.280112</v>
      </c>
      <c r="V2503" t="s">
        <v>935</v>
      </c>
    </row>
    <row r="2504" spans="1:22" x14ac:dyDescent="0.25">
      <c r="A2504" s="70" t="e">
        <f>VLOOKUP(B2504,'Lake Assessments'!$D$2:$E$52,2,0)</f>
        <v>#N/A</v>
      </c>
      <c r="B2504">
        <v>3010100</v>
      </c>
      <c r="C2504" t="s">
        <v>986</v>
      </c>
      <c r="D2504" t="s">
        <v>878</v>
      </c>
      <c r="E2504" s="107">
        <v>37858</v>
      </c>
      <c r="F2504" s="9">
        <v>22</v>
      </c>
      <c r="G2504" s="9">
        <v>27.716093000000001</v>
      </c>
      <c r="H2504" s="9">
        <v>266.66666700000002</v>
      </c>
      <c r="I2504" s="9">
        <v>97.972093999999998</v>
      </c>
      <c r="J2504" s="9">
        <v>2</v>
      </c>
      <c r="K2504" s="9">
        <v>22</v>
      </c>
      <c r="L2504" s="9">
        <v>25</v>
      </c>
      <c r="M2504" s="9">
        <v>27.716093000000001</v>
      </c>
      <c r="N2504" s="9">
        <v>29.6</v>
      </c>
      <c r="O2504" s="9">
        <v>257.14285699999999</v>
      </c>
      <c r="P2504" s="9">
        <v>266.66666700000002</v>
      </c>
      <c r="Q2504" s="9">
        <v>78.313253000000003</v>
      </c>
      <c r="R2504" s="9">
        <v>97.972093999999998</v>
      </c>
      <c r="S2504" s="9" t="s">
        <v>1510</v>
      </c>
      <c r="T2504" s="9">
        <v>23001.495891999999</v>
      </c>
      <c r="U2504" s="9">
        <v>5907764.0631980002</v>
      </c>
      <c r="V2504" t="s">
        <v>935</v>
      </c>
    </row>
    <row r="2505" spans="1:22" x14ac:dyDescent="0.25">
      <c r="A2505" s="70" t="e">
        <f>VLOOKUP(B2505,'Lake Assessments'!$D$2:$E$52,2,0)</f>
        <v>#N/A</v>
      </c>
      <c r="B2505">
        <v>15012400</v>
      </c>
      <c r="C2505" t="s">
        <v>2469</v>
      </c>
      <c r="D2505" t="s">
        <v>878</v>
      </c>
      <c r="E2505" s="107">
        <v>38937</v>
      </c>
      <c r="F2505" s="9">
        <v>23</v>
      </c>
      <c r="G2505" s="9">
        <v>31.068648</v>
      </c>
      <c r="H2505" s="9">
        <v>109.090909</v>
      </c>
      <c r="I2505" s="9">
        <v>58.513508999999999</v>
      </c>
      <c r="J2505" s="9">
        <v>1</v>
      </c>
      <c r="K2505" s="9">
        <v>23</v>
      </c>
      <c r="L2505" s="9">
        <v>23</v>
      </c>
      <c r="M2505" s="9">
        <v>31.068648</v>
      </c>
      <c r="N2505" s="9">
        <v>31.068648</v>
      </c>
      <c r="O2505" s="9">
        <v>109.090909</v>
      </c>
      <c r="P2505" s="9">
        <v>109.090909</v>
      </c>
      <c r="Q2505" s="9">
        <v>58.513508999999999</v>
      </c>
      <c r="R2505" s="9">
        <v>58.513508999999999</v>
      </c>
      <c r="S2505" s="9" t="s">
        <v>1510</v>
      </c>
      <c r="T2505" s="9">
        <v>3900.3155740000002</v>
      </c>
      <c r="U2505" s="9">
        <v>361175.69029699999</v>
      </c>
      <c r="V2505" t="s">
        <v>935</v>
      </c>
    </row>
    <row r="2506" spans="1:22" x14ac:dyDescent="0.25">
      <c r="A2506" s="70" t="e">
        <f>VLOOKUP(B2506,'Lake Assessments'!$D$2:$E$52,2,0)</f>
        <v>#N/A</v>
      </c>
      <c r="B2506">
        <v>3012400</v>
      </c>
      <c r="C2506" t="s">
        <v>2470</v>
      </c>
      <c r="D2506" t="s">
        <v>878</v>
      </c>
      <c r="E2506" s="107">
        <v>37824</v>
      </c>
      <c r="F2506" s="9">
        <v>15</v>
      </c>
      <c r="G2506" s="9">
        <v>21.946905999999998</v>
      </c>
      <c r="H2506" s="9">
        <v>36.363636</v>
      </c>
      <c r="I2506" s="9">
        <v>8.6480479999999993</v>
      </c>
      <c r="J2506" s="9">
        <v>1</v>
      </c>
      <c r="K2506" s="9">
        <v>15</v>
      </c>
      <c r="L2506" s="9">
        <v>15</v>
      </c>
      <c r="M2506" s="9">
        <v>21.946905999999998</v>
      </c>
      <c r="N2506" s="9">
        <v>21.946905999999998</v>
      </c>
      <c r="O2506" s="9">
        <v>36.363636</v>
      </c>
      <c r="P2506" s="9">
        <v>36.363636</v>
      </c>
      <c r="Q2506" s="9">
        <v>8.6480479999999993</v>
      </c>
      <c r="R2506" s="9">
        <v>8.6480479999999993</v>
      </c>
      <c r="S2506" s="9" t="s">
        <v>1510</v>
      </c>
      <c r="T2506" s="9">
        <v>4728.077209</v>
      </c>
      <c r="U2506" s="9">
        <v>441574.87582100002</v>
      </c>
      <c r="V2506" t="s">
        <v>935</v>
      </c>
    </row>
    <row r="2507" spans="1:22" x14ac:dyDescent="0.25">
      <c r="A2507" s="70" t="e">
        <f>VLOOKUP(B2507,'Lake Assessments'!$D$2:$E$52,2,0)</f>
        <v>#N/A</v>
      </c>
      <c r="B2507">
        <v>15011300</v>
      </c>
      <c r="C2507" t="s">
        <v>2471</v>
      </c>
      <c r="D2507" t="s">
        <v>878</v>
      </c>
      <c r="E2507" s="107">
        <v>38939</v>
      </c>
      <c r="F2507" s="9">
        <v>24</v>
      </c>
      <c r="G2507" s="9">
        <v>29.393877</v>
      </c>
      <c r="H2507" s="9">
        <v>300</v>
      </c>
      <c r="I2507" s="9">
        <v>109.956264</v>
      </c>
      <c r="J2507" s="9">
        <v>1</v>
      </c>
      <c r="K2507" s="9">
        <v>24</v>
      </c>
      <c r="L2507" s="9">
        <v>24</v>
      </c>
      <c r="M2507" s="9">
        <v>29.393877</v>
      </c>
      <c r="N2507" s="9">
        <v>29.393877</v>
      </c>
      <c r="O2507" s="9">
        <v>300</v>
      </c>
      <c r="P2507" s="9">
        <v>300</v>
      </c>
      <c r="Q2507" s="9">
        <v>109.956264</v>
      </c>
      <c r="R2507" s="9">
        <v>109.956264</v>
      </c>
      <c r="S2507" s="9" t="s">
        <v>1510</v>
      </c>
      <c r="T2507" s="9">
        <v>1520.938948</v>
      </c>
      <c r="U2507" s="9">
        <v>97747.438672000004</v>
      </c>
      <c r="V2507" t="s">
        <v>935</v>
      </c>
    </row>
    <row r="2508" spans="1:22" x14ac:dyDescent="0.25">
      <c r="A2508" s="70" t="e">
        <f>VLOOKUP(B2508,'Lake Assessments'!$D$2:$E$52,2,0)</f>
        <v>#N/A</v>
      </c>
      <c r="B2508">
        <v>44000600</v>
      </c>
      <c r="C2508" t="s">
        <v>1019</v>
      </c>
      <c r="D2508" t="s">
        <v>878</v>
      </c>
      <c r="E2508" s="107">
        <v>35646</v>
      </c>
      <c r="F2508" s="9">
        <v>19</v>
      </c>
      <c r="G2508" s="9">
        <v>25.465146000000001</v>
      </c>
      <c r="H2508" s="9">
        <v>72.727272999999997</v>
      </c>
      <c r="I2508" s="9">
        <v>26.065080999999999</v>
      </c>
      <c r="J2508" s="9">
        <v>2</v>
      </c>
      <c r="K2508" s="9">
        <v>18</v>
      </c>
      <c r="L2508" s="9">
        <v>19</v>
      </c>
      <c r="M2508" s="9">
        <v>24.277332999999999</v>
      </c>
      <c r="N2508" s="9">
        <v>25.465146000000001</v>
      </c>
      <c r="O2508" s="9">
        <v>63.636364</v>
      </c>
      <c r="P2508" s="9">
        <v>72.727272999999997</v>
      </c>
      <c r="Q2508" s="9">
        <v>23.863942999999999</v>
      </c>
      <c r="R2508" s="9">
        <v>26.065080999999999</v>
      </c>
      <c r="S2508" s="9" t="s">
        <v>1510</v>
      </c>
      <c r="T2508" s="9">
        <v>17266.024213000001</v>
      </c>
      <c r="U2508" s="9">
        <v>2974319.4911739998</v>
      </c>
      <c r="V2508" t="s">
        <v>935</v>
      </c>
    </row>
    <row r="2509" spans="1:22" x14ac:dyDescent="0.25">
      <c r="A2509" s="70" t="e">
        <f>VLOOKUP(B2509,'Lake Assessments'!$D$2:$E$52,2,0)</f>
        <v>#N/A</v>
      </c>
      <c r="B2509">
        <v>3021000</v>
      </c>
      <c r="C2509" t="s">
        <v>2472</v>
      </c>
      <c r="D2509" t="s">
        <v>878</v>
      </c>
      <c r="E2509" s="107">
        <v>41487</v>
      </c>
      <c r="F2509" s="9">
        <v>14</v>
      </c>
      <c r="G2509" s="9">
        <v>24.588034</v>
      </c>
      <c r="H2509" s="9">
        <v>100</v>
      </c>
      <c r="I2509" s="9">
        <v>48.120688000000001</v>
      </c>
      <c r="J2509" s="9">
        <v>1</v>
      </c>
      <c r="K2509" s="9">
        <v>14</v>
      </c>
      <c r="L2509" s="9">
        <v>14</v>
      </c>
      <c r="M2509" s="9">
        <v>24.588034</v>
      </c>
      <c r="N2509" s="9">
        <v>24.588034</v>
      </c>
      <c r="O2509" s="9">
        <v>100</v>
      </c>
      <c r="P2509" s="9">
        <v>100</v>
      </c>
      <c r="Q2509" s="9">
        <v>48.120688000000001</v>
      </c>
      <c r="R2509" s="9">
        <v>48.120688000000001</v>
      </c>
      <c r="S2509" s="9" t="s">
        <v>1510</v>
      </c>
      <c r="T2509" s="9">
        <v>3696.9270700000002</v>
      </c>
      <c r="U2509" s="9">
        <v>609347.77411100001</v>
      </c>
      <c r="V2509" t="s">
        <v>935</v>
      </c>
    </row>
    <row r="2510" spans="1:22" x14ac:dyDescent="0.25">
      <c r="A2510" s="70" t="e">
        <f>VLOOKUP(B2510,'Lake Assessments'!$D$2:$E$52,2,0)</f>
        <v>#N/A</v>
      </c>
      <c r="B2510">
        <v>3015300</v>
      </c>
      <c r="C2510" t="s">
        <v>1167</v>
      </c>
      <c r="D2510" t="s">
        <v>878</v>
      </c>
      <c r="E2510" s="107">
        <v>38566</v>
      </c>
      <c r="F2510" s="9">
        <v>21</v>
      </c>
      <c r="G2510" s="9">
        <v>24.440404000000001</v>
      </c>
      <c r="H2510" s="9">
        <v>90.909091000000004</v>
      </c>
      <c r="I2510" s="9">
        <v>24.695937000000001</v>
      </c>
      <c r="J2510" s="9">
        <v>2</v>
      </c>
      <c r="K2510" s="9">
        <v>19</v>
      </c>
      <c r="L2510" s="9">
        <v>21</v>
      </c>
      <c r="M2510" s="9">
        <v>24.440404000000001</v>
      </c>
      <c r="N2510" s="9">
        <v>25.923978000000002</v>
      </c>
      <c r="O2510" s="9">
        <v>72.727272999999997</v>
      </c>
      <c r="P2510" s="9">
        <v>90.909091000000004</v>
      </c>
      <c r="Q2510" s="9">
        <v>24.695937000000001</v>
      </c>
      <c r="R2510" s="9">
        <v>28.336524000000001</v>
      </c>
      <c r="S2510" s="9" t="s">
        <v>1510</v>
      </c>
      <c r="T2510" s="9">
        <v>22765.661906000001</v>
      </c>
      <c r="U2510" s="9">
        <v>4773203.510543</v>
      </c>
      <c r="V2510" t="s">
        <v>935</v>
      </c>
    </row>
    <row r="2511" spans="1:22" x14ac:dyDescent="0.25">
      <c r="A2511" s="70" t="e">
        <f>VLOOKUP(B2511,'Lake Assessments'!$D$2:$E$52,2,0)</f>
        <v>#N/A</v>
      </c>
      <c r="B2511">
        <v>3023400</v>
      </c>
      <c r="C2511" t="s">
        <v>2473</v>
      </c>
      <c r="D2511" t="s">
        <v>878</v>
      </c>
      <c r="E2511" s="107">
        <v>38580</v>
      </c>
      <c r="F2511" s="9">
        <v>25</v>
      </c>
      <c r="G2511" s="9">
        <v>28.6</v>
      </c>
      <c r="H2511" s="9">
        <v>127.272727</v>
      </c>
      <c r="I2511" s="9">
        <v>45.918367000000003</v>
      </c>
      <c r="J2511" s="9">
        <v>2</v>
      </c>
      <c r="K2511" s="9">
        <v>25</v>
      </c>
      <c r="L2511" s="9">
        <v>26</v>
      </c>
      <c r="M2511" s="9">
        <v>28.6</v>
      </c>
      <c r="N2511" s="9">
        <v>30.398001000000001</v>
      </c>
      <c r="O2511" s="9">
        <v>127.272727</v>
      </c>
      <c r="P2511" s="9">
        <v>136.36363600000001</v>
      </c>
      <c r="Q2511" s="9">
        <v>45.918367000000003</v>
      </c>
      <c r="R2511" s="9">
        <v>50.485152999999997</v>
      </c>
      <c r="S2511" s="9" t="s">
        <v>1510</v>
      </c>
      <c r="T2511" s="9">
        <v>4997.7357670000001</v>
      </c>
      <c r="U2511" s="9">
        <v>1185238.5297590001</v>
      </c>
      <c r="V2511" t="s">
        <v>935</v>
      </c>
    </row>
    <row r="2512" spans="1:22" x14ac:dyDescent="0.25">
      <c r="A2512" s="70" t="e">
        <f>VLOOKUP(B2512,'Lake Assessments'!$D$2:$E$52,2,0)</f>
        <v>#N/A</v>
      </c>
      <c r="B2512">
        <v>56022200</v>
      </c>
      <c r="C2512" t="s">
        <v>120</v>
      </c>
      <c r="D2512" t="s">
        <v>878</v>
      </c>
      <c r="E2512" s="107">
        <v>37805</v>
      </c>
      <c r="F2512" s="9">
        <v>18</v>
      </c>
      <c r="G2512" s="9">
        <v>24.513034999999999</v>
      </c>
      <c r="H2512" s="9">
        <v>63.636364</v>
      </c>
      <c r="I2512" s="9">
        <v>37.713679999999997</v>
      </c>
      <c r="J2512" s="9">
        <v>1</v>
      </c>
      <c r="K2512" s="9">
        <v>18</v>
      </c>
      <c r="L2512" s="9">
        <v>18</v>
      </c>
      <c r="M2512" s="9">
        <v>24.513034999999999</v>
      </c>
      <c r="N2512" s="9">
        <v>24.513034999999999</v>
      </c>
      <c r="O2512" s="9">
        <v>63.636364</v>
      </c>
      <c r="P2512" s="9">
        <v>63.636364</v>
      </c>
      <c r="Q2512" s="9">
        <v>37.713679999999997</v>
      </c>
      <c r="R2512" s="9">
        <v>37.713679999999997</v>
      </c>
      <c r="S2512" s="9" t="s">
        <v>1059</v>
      </c>
      <c r="T2512" s="9">
        <v>5692.6328139999996</v>
      </c>
      <c r="U2512" s="9">
        <v>1267611.5051909999</v>
      </c>
      <c r="V2512" t="s">
        <v>935</v>
      </c>
    </row>
    <row r="2513" spans="1:22" x14ac:dyDescent="0.25">
      <c r="A2513" s="70" t="e">
        <f>VLOOKUP(B2513,'Lake Assessments'!$D$2:$E$52,2,0)</f>
        <v>#N/A</v>
      </c>
      <c r="B2513">
        <v>15010800</v>
      </c>
      <c r="C2513" t="s">
        <v>1409</v>
      </c>
      <c r="D2513" t="s">
        <v>878</v>
      </c>
      <c r="E2513" s="107">
        <v>38566</v>
      </c>
      <c r="F2513" s="9">
        <v>17</v>
      </c>
      <c r="G2513" s="9">
        <v>25.951312000000001</v>
      </c>
      <c r="H2513" s="9">
        <v>54.545454999999997</v>
      </c>
      <c r="I2513" s="9">
        <v>32.404651999999999</v>
      </c>
      <c r="J2513" s="9">
        <v>1</v>
      </c>
      <c r="K2513" s="9">
        <v>17</v>
      </c>
      <c r="L2513" s="9">
        <v>17</v>
      </c>
      <c r="M2513" s="9">
        <v>25.951312000000001</v>
      </c>
      <c r="N2513" s="9">
        <v>25.951312000000001</v>
      </c>
      <c r="O2513" s="9">
        <v>54.545454999999997</v>
      </c>
      <c r="P2513" s="9">
        <v>54.545454999999997</v>
      </c>
      <c r="Q2513" s="9">
        <v>32.404651999999999</v>
      </c>
      <c r="R2513" s="9">
        <v>32.404651999999999</v>
      </c>
      <c r="S2513" s="9" t="s">
        <v>1510</v>
      </c>
      <c r="T2513" s="9">
        <v>4537.8147509999999</v>
      </c>
      <c r="U2513" s="9">
        <v>580426.93738699995</v>
      </c>
      <c r="V2513" t="s">
        <v>935</v>
      </c>
    </row>
    <row r="2514" spans="1:22" x14ac:dyDescent="0.25">
      <c r="A2514" s="70" t="e">
        <f>VLOOKUP(B2514,'Lake Assessments'!$D$2:$E$52,2,0)</f>
        <v>#N/A</v>
      </c>
      <c r="B2514">
        <v>15011700</v>
      </c>
      <c r="C2514" t="s">
        <v>2041</v>
      </c>
      <c r="D2514" t="s">
        <v>878</v>
      </c>
      <c r="E2514" s="107">
        <v>38931</v>
      </c>
      <c r="F2514" s="9">
        <v>23</v>
      </c>
      <c r="G2514" s="9">
        <v>29.192018000000001</v>
      </c>
      <c r="H2514" s="9">
        <v>109.090909</v>
      </c>
      <c r="I2514" s="9">
        <v>48.938867000000002</v>
      </c>
      <c r="J2514" s="9">
        <v>1</v>
      </c>
      <c r="K2514" s="9">
        <v>23</v>
      </c>
      <c r="L2514" s="9">
        <v>23</v>
      </c>
      <c r="M2514" s="9">
        <v>29.192018000000001</v>
      </c>
      <c r="N2514" s="9">
        <v>29.192018000000001</v>
      </c>
      <c r="O2514" s="9">
        <v>109.090909</v>
      </c>
      <c r="P2514" s="9">
        <v>109.090909</v>
      </c>
      <c r="Q2514" s="9">
        <v>48.938867000000002</v>
      </c>
      <c r="R2514" s="9">
        <v>48.938867000000002</v>
      </c>
      <c r="S2514" s="9" t="s">
        <v>1510</v>
      </c>
      <c r="T2514" s="9">
        <v>2542.119056</v>
      </c>
      <c r="U2514" s="9">
        <v>204520.80538899999</v>
      </c>
      <c r="V2514" t="s">
        <v>935</v>
      </c>
    </row>
    <row r="2515" spans="1:22" x14ac:dyDescent="0.25">
      <c r="A2515" s="70" t="e">
        <f>VLOOKUP(B2515,'Lake Assessments'!$D$2:$E$52,2,0)</f>
        <v>#N/A</v>
      </c>
      <c r="B2515">
        <v>3010800</v>
      </c>
      <c r="C2515" t="s">
        <v>2474</v>
      </c>
      <c r="D2515" t="s">
        <v>878</v>
      </c>
      <c r="E2515" s="107">
        <v>38573</v>
      </c>
      <c r="F2515" s="9">
        <v>30</v>
      </c>
      <c r="G2515" s="9">
        <v>34.506520999999999</v>
      </c>
      <c r="H2515" s="9">
        <v>172.727273</v>
      </c>
      <c r="I2515" s="9">
        <v>76.053679000000002</v>
      </c>
      <c r="J2515" s="9">
        <v>2</v>
      </c>
      <c r="K2515" s="9">
        <v>23</v>
      </c>
      <c r="L2515" s="9">
        <v>30</v>
      </c>
      <c r="M2515" s="9">
        <v>27.732417000000002</v>
      </c>
      <c r="N2515" s="9">
        <v>34.506520999999999</v>
      </c>
      <c r="O2515" s="9">
        <v>109.090909</v>
      </c>
      <c r="P2515" s="9">
        <v>172.727273</v>
      </c>
      <c r="Q2515" s="9">
        <v>37.289192999999997</v>
      </c>
      <c r="R2515" s="9">
        <v>76.053679000000002</v>
      </c>
      <c r="S2515" s="9" t="s">
        <v>1510</v>
      </c>
      <c r="T2515" s="9">
        <v>2452.7727009999999</v>
      </c>
      <c r="U2515" s="9">
        <v>332572.94722600002</v>
      </c>
      <c r="V2515" t="s">
        <v>935</v>
      </c>
    </row>
    <row r="2516" spans="1:22" x14ac:dyDescent="0.25">
      <c r="A2516" s="70" t="e">
        <f>VLOOKUP(B2516,'Lake Assessments'!$D$2:$E$52,2,0)</f>
        <v>#N/A</v>
      </c>
      <c r="B2516">
        <v>15012200</v>
      </c>
      <c r="C2516" t="s">
        <v>2475</v>
      </c>
      <c r="D2516" t="s">
        <v>878</v>
      </c>
      <c r="E2516" s="107">
        <v>38931</v>
      </c>
      <c r="F2516" s="9">
        <v>19</v>
      </c>
      <c r="G2516" s="9">
        <v>25.923978000000002</v>
      </c>
      <c r="H2516" s="9">
        <v>72.727272999999997</v>
      </c>
      <c r="I2516" s="9">
        <v>32.265194000000001</v>
      </c>
      <c r="J2516" s="9">
        <v>1</v>
      </c>
      <c r="K2516" s="9">
        <v>19</v>
      </c>
      <c r="L2516" s="9">
        <v>19</v>
      </c>
      <c r="M2516" s="9">
        <v>25.923978000000002</v>
      </c>
      <c r="N2516" s="9">
        <v>25.923978000000002</v>
      </c>
      <c r="O2516" s="9">
        <v>72.727272999999997</v>
      </c>
      <c r="P2516" s="9">
        <v>72.727272999999997</v>
      </c>
      <c r="Q2516" s="9">
        <v>32.265194000000001</v>
      </c>
      <c r="R2516" s="9">
        <v>32.265194000000001</v>
      </c>
      <c r="S2516" s="9" t="s">
        <v>1510</v>
      </c>
      <c r="T2516" s="9">
        <v>3628.3845080000001</v>
      </c>
      <c r="U2516" s="9">
        <v>220463.84823199999</v>
      </c>
      <c r="V2516" t="s">
        <v>935</v>
      </c>
    </row>
    <row r="2517" spans="1:22" x14ac:dyDescent="0.25">
      <c r="A2517" s="70" t="e">
        <f>VLOOKUP(B2517,'Lake Assessments'!$D$2:$E$52,2,0)</f>
        <v>#N/A</v>
      </c>
      <c r="B2517">
        <v>15012100</v>
      </c>
      <c r="C2517" t="s">
        <v>2476</v>
      </c>
      <c r="D2517" t="s">
        <v>878</v>
      </c>
      <c r="E2517" s="107">
        <v>38931</v>
      </c>
      <c r="F2517" s="9">
        <v>22</v>
      </c>
      <c r="G2517" s="9">
        <v>32.193308000000002</v>
      </c>
      <c r="H2517" s="9">
        <v>100</v>
      </c>
      <c r="I2517" s="9">
        <v>64.251571999999996</v>
      </c>
      <c r="J2517" s="9">
        <v>1</v>
      </c>
      <c r="K2517" s="9">
        <v>22</v>
      </c>
      <c r="L2517" s="9">
        <v>22</v>
      </c>
      <c r="M2517" s="9">
        <v>32.193308000000002</v>
      </c>
      <c r="N2517" s="9">
        <v>32.193308000000002</v>
      </c>
      <c r="O2517" s="9">
        <v>100</v>
      </c>
      <c r="P2517" s="9">
        <v>100</v>
      </c>
      <c r="Q2517" s="9">
        <v>64.251571999999996</v>
      </c>
      <c r="R2517" s="9">
        <v>64.251571999999996</v>
      </c>
      <c r="S2517" s="9" t="s">
        <v>1510</v>
      </c>
      <c r="T2517" s="9">
        <v>3588.9427340000002</v>
      </c>
      <c r="U2517" s="9">
        <v>265340.87900900003</v>
      </c>
      <c r="V2517" t="s">
        <v>935</v>
      </c>
    </row>
    <row r="2518" spans="1:22" x14ac:dyDescent="0.25">
      <c r="A2518" s="70" t="e">
        <f>VLOOKUP(B2518,'Lake Assessments'!$D$2:$E$52,2,0)</f>
        <v>#N/A</v>
      </c>
      <c r="B2518">
        <v>3020600</v>
      </c>
      <c r="C2518" t="s">
        <v>2477</v>
      </c>
      <c r="D2518" t="s">
        <v>878</v>
      </c>
      <c r="E2518" s="107">
        <v>41484</v>
      </c>
      <c r="F2518" s="9">
        <v>12</v>
      </c>
      <c r="G2518" s="9">
        <v>21.650635000000001</v>
      </c>
      <c r="H2518" s="9">
        <v>71.428571000000005</v>
      </c>
      <c r="I2518" s="9">
        <v>30.425512999999999</v>
      </c>
      <c r="J2518" s="9">
        <v>1</v>
      </c>
      <c r="K2518" s="9">
        <v>12</v>
      </c>
      <c r="L2518" s="9">
        <v>12</v>
      </c>
      <c r="M2518" s="9">
        <v>21.650635000000001</v>
      </c>
      <c r="N2518" s="9">
        <v>21.650635000000001</v>
      </c>
      <c r="O2518" s="9">
        <v>71.428571000000005</v>
      </c>
      <c r="P2518" s="9">
        <v>71.428571000000005</v>
      </c>
      <c r="Q2518" s="9">
        <v>30.425512999999999</v>
      </c>
      <c r="R2518" s="9">
        <v>30.425512999999999</v>
      </c>
      <c r="S2518" s="9" t="s">
        <v>1510</v>
      </c>
      <c r="T2518" s="9">
        <v>7060.9675010000001</v>
      </c>
      <c r="U2518" s="9">
        <v>1837522.4836269999</v>
      </c>
      <c r="V2518" t="s">
        <v>935</v>
      </c>
    </row>
    <row r="2519" spans="1:22" x14ac:dyDescent="0.25">
      <c r="A2519" s="70" t="e">
        <f>VLOOKUP(B2519,'Lake Assessments'!$D$2:$E$52,2,0)</f>
        <v>#N/A</v>
      </c>
      <c r="B2519">
        <v>3015800</v>
      </c>
      <c r="C2519" t="s">
        <v>2478</v>
      </c>
      <c r="D2519" t="s">
        <v>878</v>
      </c>
      <c r="E2519" s="107">
        <v>39643</v>
      </c>
      <c r="F2519" s="9">
        <v>27</v>
      </c>
      <c r="G2519" s="9">
        <v>31.369364999999998</v>
      </c>
      <c r="H2519" s="9">
        <v>145.454545</v>
      </c>
      <c r="I2519" s="9">
        <v>55.293883999999998</v>
      </c>
      <c r="J2519" s="9">
        <v>3</v>
      </c>
      <c r="K2519" s="9">
        <v>27</v>
      </c>
      <c r="L2519" s="9">
        <v>33</v>
      </c>
      <c r="M2519" s="9">
        <v>29.059964000000001</v>
      </c>
      <c r="N2519" s="9">
        <v>33.248832</v>
      </c>
      <c r="O2519" s="9">
        <v>145.454545</v>
      </c>
      <c r="P2519" s="9">
        <v>200</v>
      </c>
      <c r="Q2519" s="9">
        <v>48.265120000000003</v>
      </c>
      <c r="R2519" s="9">
        <v>64.598179999999999</v>
      </c>
      <c r="S2519" s="9" t="s">
        <v>1510</v>
      </c>
      <c r="T2519" s="9">
        <v>20718.503169</v>
      </c>
      <c r="U2519" s="9">
        <v>6883343.6209589997</v>
      </c>
      <c r="V2519" t="s">
        <v>935</v>
      </c>
    </row>
    <row r="2520" spans="1:22" x14ac:dyDescent="0.25">
      <c r="A2520" s="70" t="e">
        <f>VLOOKUP(B2520,'Lake Assessments'!$D$2:$E$52,2,0)</f>
        <v>#N/A</v>
      </c>
      <c r="B2520">
        <v>3015900</v>
      </c>
      <c r="C2520" t="s">
        <v>1773</v>
      </c>
      <c r="D2520" t="s">
        <v>878</v>
      </c>
      <c r="E2520" s="107">
        <v>37860</v>
      </c>
      <c r="F2520" s="9">
        <v>25</v>
      </c>
      <c r="G2520" s="9">
        <v>27.4</v>
      </c>
      <c r="H2520" s="9">
        <v>127.272727</v>
      </c>
      <c r="I2520" s="9">
        <v>39.795918</v>
      </c>
      <c r="J2520" s="9">
        <v>2</v>
      </c>
      <c r="K2520" s="9">
        <v>18</v>
      </c>
      <c r="L2520" s="9">
        <v>25</v>
      </c>
      <c r="M2520" s="9">
        <v>25.220141999999999</v>
      </c>
      <c r="N2520" s="9">
        <v>27.4</v>
      </c>
      <c r="O2520" s="9">
        <v>63.636364</v>
      </c>
      <c r="P2520" s="9">
        <v>127.272727</v>
      </c>
      <c r="Q2520" s="9">
        <v>24.852187000000001</v>
      </c>
      <c r="R2520" s="9">
        <v>39.795918</v>
      </c>
      <c r="S2520" s="9" t="s">
        <v>1510</v>
      </c>
      <c r="T2520" s="9">
        <v>22158.738221</v>
      </c>
      <c r="U2520" s="9">
        <v>3986305.8626379999</v>
      </c>
      <c r="V2520" t="s">
        <v>935</v>
      </c>
    </row>
    <row r="2521" spans="1:22" x14ac:dyDescent="0.25">
      <c r="A2521" s="70" t="e">
        <f>VLOOKUP(B2521,'Lake Assessments'!$D$2:$E$52,2,0)</f>
        <v>#N/A</v>
      </c>
      <c r="B2521">
        <v>3010300</v>
      </c>
      <c r="C2521" t="s">
        <v>2479</v>
      </c>
      <c r="D2521" t="s">
        <v>878</v>
      </c>
      <c r="E2521" s="107">
        <v>38594</v>
      </c>
      <c r="F2521" s="9">
        <v>14</v>
      </c>
      <c r="G2521" s="9">
        <v>21.648161000000002</v>
      </c>
      <c r="H2521" s="9">
        <v>133.33333300000001</v>
      </c>
      <c r="I2521" s="9">
        <v>54.629719000000001</v>
      </c>
      <c r="J2521" s="9">
        <v>2</v>
      </c>
      <c r="K2521" s="9">
        <v>14</v>
      </c>
      <c r="L2521" s="9">
        <v>23</v>
      </c>
      <c r="M2521" s="9">
        <v>21.648161000000002</v>
      </c>
      <c r="N2521" s="9">
        <v>29.400531999999998</v>
      </c>
      <c r="O2521" s="9">
        <v>133.33333300000001</v>
      </c>
      <c r="P2521" s="9">
        <v>228.57142899999999</v>
      </c>
      <c r="Q2521" s="9">
        <v>54.629719000000001</v>
      </c>
      <c r="R2521" s="9">
        <v>77.111641000000006</v>
      </c>
      <c r="S2521" s="9" t="s">
        <v>1510</v>
      </c>
      <c r="T2521" s="9">
        <v>16692.701132999999</v>
      </c>
      <c r="U2521" s="9">
        <v>3770519.513061</v>
      </c>
      <c r="V2521" t="s">
        <v>935</v>
      </c>
    </row>
    <row r="2522" spans="1:22" x14ac:dyDescent="0.25">
      <c r="A2522" s="70" t="e">
        <f>VLOOKUP(B2522,'Lake Assessments'!$D$2:$E$52,2,0)</f>
        <v>#N/A</v>
      </c>
      <c r="B2522">
        <v>15037400</v>
      </c>
      <c r="C2522" t="s">
        <v>879</v>
      </c>
      <c r="D2522" t="s">
        <v>878</v>
      </c>
      <c r="E2522" s="107">
        <v>38970</v>
      </c>
      <c r="F2522" s="9">
        <v>22</v>
      </c>
      <c r="G2522" s="9">
        <v>33.472512000000002</v>
      </c>
      <c r="H2522" s="9">
        <v>266.66666700000002</v>
      </c>
      <c r="I2522" s="9">
        <v>139.08937499999999</v>
      </c>
      <c r="J2522" s="9">
        <v>1</v>
      </c>
      <c r="K2522" s="9">
        <v>22</v>
      </c>
      <c r="L2522" s="9">
        <v>22</v>
      </c>
      <c r="M2522" s="9">
        <v>33.472512000000002</v>
      </c>
      <c r="N2522" s="9">
        <v>33.472512000000002</v>
      </c>
      <c r="O2522" s="9">
        <v>266.66666700000002</v>
      </c>
      <c r="P2522" s="9">
        <v>266.66666700000002</v>
      </c>
      <c r="Q2522" s="9">
        <v>139.08937499999999</v>
      </c>
      <c r="R2522" s="9">
        <v>139.08937499999999</v>
      </c>
      <c r="S2522" s="9" t="s">
        <v>1510</v>
      </c>
      <c r="T2522" s="9">
        <v>841.34211100000005</v>
      </c>
      <c r="U2522" s="9">
        <v>39406.485746999999</v>
      </c>
      <c r="V2522" t="s">
        <v>935</v>
      </c>
    </row>
    <row r="2523" spans="1:22" x14ac:dyDescent="0.25">
      <c r="A2523" s="70" t="e">
        <f>VLOOKUP(B2523,'Lake Assessments'!$D$2:$E$52,2,0)</f>
        <v>#N/A</v>
      </c>
      <c r="B2523">
        <v>3020100</v>
      </c>
      <c r="C2523" t="s">
        <v>411</v>
      </c>
      <c r="D2523" t="s">
        <v>878</v>
      </c>
      <c r="E2523" s="107">
        <v>38579</v>
      </c>
      <c r="F2523" s="9">
        <v>17</v>
      </c>
      <c r="G2523" s="9">
        <v>20.615528000000001</v>
      </c>
      <c r="H2523" s="9">
        <v>183.33333300000001</v>
      </c>
      <c r="I2523" s="9">
        <v>47.253771999999998</v>
      </c>
      <c r="J2523" s="9">
        <v>1</v>
      </c>
      <c r="K2523" s="9">
        <v>17</v>
      </c>
      <c r="L2523" s="9">
        <v>17</v>
      </c>
      <c r="M2523" s="9">
        <v>20.615528000000001</v>
      </c>
      <c r="N2523" s="9">
        <v>20.615528000000001</v>
      </c>
      <c r="O2523" s="9">
        <v>183.33333300000001</v>
      </c>
      <c r="P2523" s="9">
        <v>183.33333300000001</v>
      </c>
      <c r="Q2523" s="9">
        <v>47.253771999999998</v>
      </c>
      <c r="R2523" s="9">
        <v>47.253771999999998</v>
      </c>
      <c r="S2523" s="9" t="s">
        <v>1510</v>
      </c>
      <c r="T2523" s="9">
        <v>5671.204495</v>
      </c>
      <c r="U2523" s="9">
        <v>953495.952712</v>
      </c>
      <c r="V2523" t="s">
        <v>935</v>
      </c>
    </row>
    <row r="2524" spans="1:22" x14ac:dyDescent="0.25">
      <c r="A2524" s="70" t="e">
        <f>VLOOKUP(B2524,'Lake Assessments'!$D$2:$E$52,2,0)</f>
        <v>#N/A</v>
      </c>
      <c r="B2524">
        <v>3018200</v>
      </c>
      <c r="C2524" t="s">
        <v>1183</v>
      </c>
      <c r="D2524" t="s">
        <v>878</v>
      </c>
      <c r="E2524" s="107">
        <v>38602</v>
      </c>
      <c r="F2524" s="9">
        <v>26</v>
      </c>
      <c r="G2524" s="9">
        <v>30.790233000000001</v>
      </c>
      <c r="H2524" s="9">
        <v>136.36363600000001</v>
      </c>
      <c r="I2524" s="9">
        <v>57.093026999999999</v>
      </c>
      <c r="J2524" s="9">
        <v>2</v>
      </c>
      <c r="K2524" s="9">
        <v>22</v>
      </c>
      <c r="L2524" s="9">
        <v>26</v>
      </c>
      <c r="M2524" s="9">
        <v>29.208497999999999</v>
      </c>
      <c r="N2524" s="9">
        <v>30.790233000000001</v>
      </c>
      <c r="O2524" s="9">
        <v>100</v>
      </c>
      <c r="P2524" s="9">
        <v>136.36363600000001</v>
      </c>
      <c r="Q2524" s="9">
        <v>44.596525</v>
      </c>
      <c r="R2524" s="9">
        <v>57.093026999999999</v>
      </c>
      <c r="S2524" s="9" t="s">
        <v>1510</v>
      </c>
      <c r="T2524" s="9">
        <v>4777.0178370000003</v>
      </c>
      <c r="U2524" s="9">
        <v>607858.18990700005</v>
      </c>
      <c r="V2524" t="s">
        <v>935</v>
      </c>
    </row>
    <row r="2525" spans="1:22" x14ac:dyDescent="0.25">
      <c r="A2525" s="70" t="e">
        <f>VLOOKUP(B2525,'Lake Assessments'!$D$2:$E$52,2,0)</f>
        <v>#N/A</v>
      </c>
      <c r="B2525">
        <v>3017500</v>
      </c>
      <c r="C2525" t="s">
        <v>879</v>
      </c>
      <c r="D2525" t="s">
        <v>878</v>
      </c>
      <c r="E2525" s="107">
        <v>38602</v>
      </c>
      <c r="F2525" s="9">
        <v>10</v>
      </c>
      <c r="G2525" s="9">
        <v>16.443843999999999</v>
      </c>
      <c r="H2525" s="9">
        <v>66.666667000000004</v>
      </c>
      <c r="I2525" s="9">
        <v>17.456026999999999</v>
      </c>
      <c r="J2525" s="9">
        <v>1</v>
      </c>
      <c r="K2525" s="9">
        <v>10</v>
      </c>
      <c r="L2525" s="9">
        <v>10</v>
      </c>
      <c r="M2525" s="9">
        <v>16.443843999999999</v>
      </c>
      <c r="N2525" s="9">
        <v>16.443843999999999</v>
      </c>
      <c r="O2525" s="9">
        <v>66.666667000000004</v>
      </c>
      <c r="P2525" s="9">
        <v>66.666667000000004</v>
      </c>
      <c r="Q2525" s="9">
        <v>17.456026999999999</v>
      </c>
      <c r="R2525" s="9">
        <v>17.456026999999999</v>
      </c>
      <c r="S2525" s="9" t="s">
        <v>1510</v>
      </c>
      <c r="T2525" s="9">
        <v>914.53778499999999</v>
      </c>
      <c r="U2525" s="9">
        <v>59727.636119000003</v>
      </c>
      <c r="V2525" t="s">
        <v>935</v>
      </c>
    </row>
    <row r="2526" spans="1:22" x14ac:dyDescent="0.25">
      <c r="A2526" s="70" t="e">
        <f>VLOOKUP(B2526,'Lake Assessments'!$D$2:$E$52,2,0)</f>
        <v>#N/A</v>
      </c>
      <c r="B2526">
        <v>3034100</v>
      </c>
      <c r="C2526" t="s">
        <v>2429</v>
      </c>
      <c r="D2526" t="s">
        <v>878</v>
      </c>
      <c r="E2526" s="107">
        <v>38580</v>
      </c>
      <c r="F2526" s="9">
        <v>18</v>
      </c>
      <c r="G2526" s="9">
        <v>27.577164</v>
      </c>
      <c r="H2526" s="9">
        <v>50</v>
      </c>
      <c r="I2526" s="9">
        <v>54.062370999999999</v>
      </c>
      <c r="J2526" s="9">
        <v>1</v>
      </c>
      <c r="K2526" s="9">
        <v>18</v>
      </c>
      <c r="L2526" s="9">
        <v>18</v>
      </c>
      <c r="M2526" s="9">
        <v>27.577164</v>
      </c>
      <c r="N2526" s="9">
        <v>27.577164</v>
      </c>
      <c r="O2526" s="9">
        <v>50</v>
      </c>
      <c r="P2526" s="9">
        <v>50</v>
      </c>
      <c r="Q2526" s="9">
        <v>54.062370999999999</v>
      </c>
      <c r="R2526" s="9">
        <v>54.062370999999999</v>
      </c>
      <c r="S2526" s="9" t="s">
        <v>1059</v>
      </c>
      <c r="T2526" s="9">
        <v>2000.005167</v>
      </c>
      <c r="U2526" s="9">
        <v>121527.365758</v>
      </c>
      <c r="V2526" t="s">
        <v>935</v>
      </c>
    </row>
    <row r="2527" spans="1:22" x14ac:dyDescent="0.25">
      <c r="A2527" s="70" t="e">
        <f>VLOOKUP(B2527,'Lake Assessments'!$D$2:$E$52,2,0)</f>
        <v>#N/A</v>
      </c>
      <c r="B2527">
        <v>3018800</v>
      </c>
      <c r="C2527" t="s">
        <v>1296</v>
      </c>
      <c r="D2527" t="s">
        <v>878</v>
      </c>
      <c r="E2527" s="107">
        <v>37827</v>
      </c>
      <c r="F2527" s="9">
        <v>12</v>
      </c>
      <c r="G2527" s="9">
        <v>19.629909000000001</v>
      </c>
      <c r="H2527" s="9">
        <v>71.428571000000005</v>
      </c>
      <c r="I2527" s="9">
        <v>18.252465000000001</v>
      </c>
      <c r="J2527" s="9">
        <v>1</v>
      </c>
      <c r="K2527" s="9">
        <v>12</v>
      </c>
      <c r="L2527" s="9">
        <v>12</v>
      </c>
      <c r="M2527" s="9">
        <v>19.629909000000001</v>
      </c>
      <c r="N2527" s="9">
        <v>19.629909000000001</v>
      </c>
      <c r="O2527" s="9">
        <v>71.428571000000005</v>
      </c>
      <c r="P2527" s="9">
        <v>71.428571000000005</v>
      </c>
      <c r="Q2527" s="9">
        <v>18.252465000000001</v>
      </c>
      <c r="R2527" s="9">
        <v>18.252465000000001</v>
      </c>
      <c r="S2527" s="9" t="s">
        <v>1510</v>
      </c>
      <c r="T2527" s="9">
        <v>2148.9666579999998</v>
      </c>
      <c r="U2527" s="9">
        <v>226495.50757799999</v>
      </c>
      <c r="V2527" t="s">
        <v>935</v>
      </c>
    </row>
    <row r="2528" spans="1:22" x14ac:dyDescent="0.25">
      <c r="A2528" s="70" t="e">
        <f>VLOOKUP(B2528,'Lake Assessments'!$D$2:$E$52,2,0)</f>
        <v>#N/A</v>
      </c>
      <c r="B2528">
        <v>3024600</v>
      </c>
      <c r="C2528" t="s">
        <v>2480</v>
      </c>
      <c r="D2528" t="s">
        <v>878</v>
      </c>
      <c r="E2528" s="107">
        <v>40380</v>
      </c>
      <c r="F2528" s="9">
        <v>24</v>
      </c>
      <c r="G2528" s="9">
        <v>31.230993999999999</v>
      </c>
      <c r="H2528" s="9">
        <v>242.85714300000001</v>
      </c>
      <c r="I2528" s="9">
        <v>88.138519000000002</v>
      </c>
      <c r="J2528" s="9">
        <v>3</v>
      </c>
      <c r="K2528" s="9">
        <v>17</v>
      </c>
      <c r="L2528" s="9">
        <v>26</v>
      </c>
      <c r="M2528" s="9">
        <v>25.223704999999999</v>
      </c>
      <c r="N2528" s="9">
        <v>33.731974999999998</v>
      </c>
      <c r="O2528" s="9">
        <v>142.85714300000001</v>
      </c>
      <c r="P2528" s="9">
        <v>271.42857099999998</v>
      </c>
      <c r="Q2528" s="9">
        <v>51.950029999999998</v>
      </c>
      <c r="R2528" s="9">
        <v>103.20466999999999</v>
      </c>
      <c r="S2528" s="9" t="s">
        <v>1510</v>
      </c>
      <c r="T2528" s="9">
        <v>11758.553672</v>
      </c>
      <c r="U2528" s="9">
        <v>3632991.1228979998</v>
      </c>
      <c r="V2528" t="s">
        <v>935</v>
      </c>
    </row>
    <row r="2529" spans="1:22" x14ac:dyDescent="0.25">
      <c r="A2529" s="70" t="e">
        <f>VLOOKUP(B2529,'Lake Assessments'!$D$2:$E$52,2,0)</f>
        <v>#N/A</v>
      </c>
      <c r="B2529">
        <v>3028600</v>
      </c>
      <c r="C2529" t="s">
        <v>2481</v>
      </c>
      <c r="D2529" t="s">
        <v>878</v>
      </c>
      <c r="E2529" s="107">
        <v>38581</v>
      </c>
      <c r="F2529" s="9">
        <v>17</v>
      </c>
      <c r="G2529" s="9">
        <v>22.798349000000002</v>
      </c>
      <c r="H2529" s="9">
        <v>30.769231000000001</v>
      </c>
      <c r="I2529" s="9">
        <v>21.916302999999999</v>
      </c>
      <c r="J2529" s="9">
        <v>2</v>
      </c>
      <c r="K2529" s="9">
        <v>17</v>
      </c>
      <c r="L2529" s="9">
        <v>23</v>
      </c>
      <c r="M2529" s="9">
        <v>22.798349000000002</v>
      </c>
      <c r="N2529" s="9">
        <v>29.609047</v>
      </c>
      <c r="O2529" s="9">
        <v>30.769231000000001</v>
      </c>
      <c r="P2529" s="9">
        <v>91.666667000000004</v>
      </c>
      <c r="Q2529" s="9">
        <v>21.916302999999999</v>
      </c>
      <c r="R2529" s="9">
        <v>59.188423999999998</v>
      </c>
      <c r="S2529" s="9" t="s">
        <v>1059</v>
      </c>
      <c r="T2529" s="9">
        <v>21282.655895</v>
      </c>
      <c r="U2529" s="9">
        <v>7215971.8903090004</v>
      </c>
      <c r="V2529" t="s">
        <v>935</v>
      </c>
    </row>
    <row r="2530" spans="1:22" x14ac:dyDescent="0.25">
      <c r="A2530" s="70" t="e">
        <f>VLOOKUP(B2530,'Lake Assessments'!$D$2:$E$52,2,0)</f>
        <v>#N/A</v>
      </c>
      <c r="B2530">
        <v>56035600</v>
      </c>
      <c r="C2530" t="s">
        <v>1627</v>
      </c>
      <c r="D2530" t="s">
        <v>878</v>
      </c>
      <c r="E2530" s="107">
        <v>39300</v>
      </c>
      <c r="F2530" s="9">
        <v>10</v>
      </c>
      <c r="G2530" s="9">
        <v>18.024982999999999</v>
      </c>
      <c r="H2530" s="9">
        <v>11.111110999999999</v>
      </c>
      <c r="I2530" s="9">
        <v>16.290210999999999</v>
      </c>
      <c r="J2530" s="9">
        <v>2</v>
      </c>
      <c r="K2530" s="9">
        <v>10</v>
      </c>
      <c r="L2530" s="9">
        <v>22</v>
      </c>
      <c r="M2530" s="9">
        <v>18.024982999999999</v>
      </c>
      <c r="N2530" s="9">
        <v>25.797287000000001</v>
      </c>
      <c r="O2530" s="9">
        <v>11.111110999999999</v>
      </c>
      <c r="P2530" s="9">
        <v>83.333332999999996</v>
      </c>
      <c r="Q2530" s="9">
        <v>16.290210999999999</v>
      </c>
      <c r="R2530" s="9">
        <v>44.118920000000003</v>
      </c>
      <c r="S2530" s="9" t="s">
        <v>1059</v>
      </c>
      <c r="T2530" s="9">
        <v>3641.3713929999999</v>
      </c>
      <c r="U2530" s="9">
        <v>587502.41102100001</v>
      </c>
      <c r="V2530" t="s">
        <v>935</v>
      </c>
    </row>
    <row r="2531" spans="1:22" x14ac:dyDescent="0.25">
      <c r="A2531" s="70" t="e">
        <f>VLOOKUP(B2531,'Lake Assessments'!$D$2:$E$52,2,0)</f>
        <v>#N/A</v>
      </c>
      <c r="B2531">
        <v>3029100</v>
      </c>
      <c r="C2531" t="s">
        <v>411</v>
      </c>
      <c r="D2531" t="s">
        <v>878</v>
      </c>
      <c r="E2531" s="107">
        <v>41449</v>
      </c>
      <c r="F2531" s="9">
        <v>17</v>
      </c>
      <c r="G2531" s="9">
        <v>25.223704999999999</v>
      </c>
      <c r="H2531" s="9">
        <v>41.666666999999997</v>
      </c>
      <c r="I2531" s="9">
        <v>35.611317</v>
      </c>
      <c r="J2531" s="9">
        <v>2</v>
      </c>
      <c r="K2531" s="9">
        <v>17</v>
      </c>
      <c r="L2531" s="9">
        <v>18</v>
      </c>
      <c r="M2531" s="9">
        <v>24.513034999999999</v>
      </c>
      <c r="N2531" s="9">
        <v>25.223704999999999</v>
      </c>
      <c r="O2531" s="9">
        <v>41.666666999999997</v>
      </c>
      <c r="P2531" s="9">
        <v>50</v>
      </c>
      <c r="Q2531" s="9">
        <v>31.790510999999999</v>
      </c>
      <c r="R2531" s="9">
        <v>35.611317</v>
      </c>
      <c r="S2531" s="9" t="s">
        <v>1059</v>
      </c>
      <c r="T2531" s="9">
        <v>6463.4646839999996</v>
      </c>
      <c r="U2531" s="9">
        <v>936557.69055399997</v>
      </c>
      <c r="V2531" t="s">
        <v>935</v>
      </c>
    </row>
    <row r="2532" spans="1:22" x14ac:dyDescent="0.25">
      <c r="A2532" s="70" t="e">
        <f>VLOOKUP(B2532,'Lake Assessments'!$D$2:$E$52,2,0)</f>
        <v>#N/A</v>
      </c>
      <c r="B2532">
        <v>3024000</v>
      </c>
      <c r="C2532" t="s">
        <v>2482</v>
      </c>
      <c r="D2532" t="s">
        <v>878</v>
      </c>
      <c r="E2532" s="107">
        <v>41113</v>
      </c>
      <c r="F2532" s="9">
        <v>5</v>
      </c>
      <c r="G2532" s="9">
        <v>11.180339999999999</v>
      </c>
      <c r="H2532" s="9">
        <v>-28.571428999999998</v>
      </c>
      <c r="I2532" s="9">
        <v>-32.648555000000002</v>
      </c>
      <c r="J2532" s="9">
        <v>1</v>
      </c>
      <c r="K2532" s="9">
        <v>5</v>
      </c>
      <c r="L2532" s="9">
        <v>5</v>
      </c>
      <c r="M2532" s="9">
        <v>11.180339999999999</v>
      </c>
      <c r="N2532" s="9">
        <v>11.180339999999999</v>
      </c>
      <c r="O2532" s="9">
        <v>-28.571428999999998</v>
      </c>
      <c r="P2532" s="9">
        <v>-28.571428999999998</v>
      </c>
      <c r="Q2532" s="9">
        <v>-32.648555000000002</v>
      </c>
      <c r="R2532" s="9">
        <v>-32.648555000000002</v>
      </c>
      <c r="S2532" s="9" t="s">
        <v>1510</v>
      </c>
      <c r="T2532" s="9">
        <v>4284.2109650000002</v>
      </c>
      <c r="U2532" s="9">
        <v>175526.101203</v>
      </c>
      <c r="V2532" t="s">
        <v>932</v>
      </c>
    </row>
    <row r="2533" spans="1:22" x14ac:dyDescent="0.25">
      <c r="A2533" s="70" t="e">
        <f>VLOOKUP(B2533,'Lake Assessments'!$D$2:$E$52,2,0)</f>
        <v>#N/A</v>
      </c>
      <c r="B2533">
        <v>3016600</v>
      </c>
      <c r="C2533" t="s">
        <v>2483</v>
      </c>
      <c r="D2533" t="s">
        <v>878</v>
      </c>
      <c r="E2533" s="107">
        <v>37852</v>
      </c>
      <c r="F2533" s="9">
        <v>33</v>
      </c>
      <c r="G2533" s="9">
        <v>35.859997</v>
      </c>
      <c r="H2533" s="9">
        <v>200</v>
      </c>
      <c r="I2533" s="9">
        <v>82.959169000000003</v>
      </c>
      <c r="J2533" s="9">
        <v>2</v>
      </c>
      <c r="K2533" s="9">
        <v>25</v>
      </c>
      <c r="L2533" s="9">
        <v>33</v>
      </c>
      <c r="M2533" s="9">
        <v>29.6</v>
      </c>
      <c r="N2533" s="9">
        <v>35.859997</v>
      </c>
      <c r="O2533" s="9">
        <v>127.272727</v>
      </c>
      <c r="P2533" s="9">
        <v>200</v>
      </c>
      <c r="Q2533" s="9">
        <v>46.534652999999999</v>
      </c>
      <c r="R2533" s="9">
        <v>82.959169000000003</v>
      </c>
      <c r="S2533" s="9" t="s">
        <v>1510</v>
      </c>
      <c r="T2533" s="9">
        <v>7671.2425720000001</v>
      </c>
      <c r="U2533" s="9">
        <v>974581.37523699994</v>
      </c>
      <c r="V2533" t="s">
        <v>935</v>
      </c>
    </row>
    <row r="2534" spans="1:22" x14ac:dyDescent="0.25">
      <c r="A2534" s="70" t="e">
        <f>VLOOKUP(B2534,'Lake Assessments'!$D$2:$E$52,2,0)</f>
        <v>#N/A</v>
      </c>
      <c r="B2534">
        <v>3027800</v>
      </c>
      <c r="C2534" t="s">
        <v>1273</v>
      </c>
      <c r="D2534" t="s">
        <v>878</v>
      </c>
      <c r="E2534" s="107">
        <v>41444</v>
      </c>
      <c r="F2534" s="9">
        <v>8</v>
      </c>
      <c r="G2534" s="9">
        <v>17.677669999999999</v>
      </c>
      <c r="H2534" s="9">
        <v>-27.272727</v>
      </c>
      <c r="I2534" s="9">
        <v>-0.68725000000000003</v>
      </c>
      <c r="J2534" s="9">
        <v>3</v>
      </c>
      <c r="K2534" s="9">
        <v>8</v>
      </c>
      <c r="L2534" s="9">
        <v>17</v>
      </c>
      <c r="M2534" s="9">
        <v>17.677669999999999</v>
      </c>
      <c r="N2534" s="9">
        <v>26.193847999999999</v>
      </c>
      <c r="O2534" s="9">
        <v>-27.272727</v>
      </c>
      <c r="P2534" s="9">
        <v>41.666666999999997</v>
      </c>
      <c r="Q2534" s="9">
        <v>-0.68725000000000003</v>
      </c>
      <c r="R2534" s="9">
        <v>46.334344000000002</v>
      </c>
      <c r="S2534" s="9" t="s">
        <v>1059</v>
      </c>
      <c r="T2534" s="9">
        <v>2808.1992449999998</v>
      </c>
      <c r="U2534" s="9">
        <v>363204.95884199999</v>
      </c>
      <c r="V2534" t="s">
        <v>932</v>
      </c>
    </row>
    <row r="2535" spans="1:22" x14ac:dyDescent="0.25">
      <c r="A2535" s="70" t="e">
        <f>VLOOKUP(B2535,'Lake Assessments'!$D$2:$E$52,2,0)</f>
        <v>#N/A</v>
      </c>
      <c r="B2535">
        <v>56036300</v>
      </c>
      <c r="C2535" t="s">
        <v>411</v>
      </c>
      <c r="D2535" t="s">
        <v>878</v>
      </c>
      <c r="E2535" s="107">
        <v>41136</v>
      </c>
      <c r="F2535" s="9">
        <v>11</v>
      </c>
      <c r="G2535" s="9">
        <v>18.090681</v>
      </c>
      <c r="H2535" s="9">
        <v>0</v>
      </c>
      <c r="I2535" s="9">
        <v>1.6330370000000001</v>
      </c>
      <c r="J2535" s="9">
        <v>3</v>
      </c>
      <c r="K2535" s="9">
        <v>11</v>
      </c>
      <c r="L2535" s="9">
        <v>23</v>
      </c>
      <c r="M2535" s="9">
        <v>18.090681</v>
      </c>
      <c r="N2535" s="9">
        <v>25.438759000000001</v>
      </c>
      <c r="O2535" s="9">
        <v>0</v>
      </c>
      <c r="P2535" s="9">
        <v>91.666667000000004</v>
      </c>
      <c r="Q2535" s="9">
        <v>1.6330370000000001</v>
      </c>
      <c r="R2535" s="9">
        <v>42.115969</v>
      </c>
      <c r="S2535" s="9" t="s">
        <v>1059</v>
      </c>
      <c r="T2535" s="9">
        <v>6038.3634949999996</v>
      </c>
      <c r="U2535" s="9">
        <v>1320151.737214</v>
      </c>
      <c r="V2535" t="s">
        <v>935</v>
      </c>
    </row>
    <row r="2536" spans="1:22" x14ac:dyDescent="0.25">
      <c r="A2536" s="70" t="e">
        <f>VLOOKUP(B2536,'Lake Assessments'!$D$2:$E$52,2,0)</f>
        <v>#N/A</v>
      </c>
      <c r="B2536">
        <v>3017700</v>
      </c>
      <c r="C2536" t="s">
        <v>2002</v>
      </c>
      <c r="D2536" t="s">
        <v>878</v>
      </c>
      <c r="E2536" s="107">
        <v>41072</v>
      </c>
      <c r="F2536" s="9">
        <v>12</v>
      </c>
      <c r="G2536" s="9">
        <v>20.207259000000001</v>
      </c>
      <c r="H2536" s="9">
        <v>9.0909089999999999</v>
      </c>
      <c r="I2536" s="9">
        <v>3.5937999999999998E-2</v>
      </c>
      <c r="J2536" s="9">
        <v>3</v>
      </c>
      <c r="K2536" s="9">
        <v>12</v>
      </c>
      <c r="L2536" s="9">
        <v>25</v>
      </c>
      <c r="M2536" s="9">
        <v>20.207259000000001</v>
      </c>
      <c r="N2536" s="9">
        <v>29</v>
      </c>
      <c r="O2536" s="9">
        <v>9.0909089999999999</v>
      </c>
      <c r="P2536" s="9">
        <v>127.272727</v>
      </c>
      <c r="Q2536" s="9">
        <v>3.5937999999999998E-2</v>
      </c>
      <c r="R2536" s="9">
        <v>47.959184</v>
      </c>
      <c r="S2536" s="9" t="s">
        <v>1510</v>
      </c>
      <c r="T2536" s="9">
        <v>1604.2822839999999</v>
      </c>
      <c r="U2536" s="9">
        <v>131148.33362799999</v>
      </c>
      <c r="V2536" t="s">
        <v>935</v>
      </c>
    </row>
    <row r="2537" spans="1:22" x14ac:dyDescent="0.25">
      <c r="A2537" s="70" t="e">
        <f>VLOOKUP(B2537,'Lake Assessments'!$D$2:$E$52,2,0)</f>
        <v>#N/A</v>
      </c>
      <c r="B2537">
        <v>44004500</v>
      </c>
      <c r="C2537" t="s">
        <v>2484</v>
      </c>
      <c r="D2537" t="s">
        <v>878</v>
      </c>
      <c r="E2537" s="107">
        <v>41856</v>
      </c>
      <c r="F2537" s="9">
        <v>18</v>
      </c>
      <c r="G2537" s="9">
        <v>23.098821999999998</v>
      </c>
      <c r="H2537" s="9">
        <v>38.461537999999997</v>
      </c>
      <c r="I2537" s="9">
        <v>23.523109999999999</v>
      </c>
      <c r="J2537" s="9">
        <v>1</v>
      </c>
      <c r="K2537" s="9">
        <v>18</v>
      </c>
      <c r="L2537" s="9">
        <v>18</v>
      </c>
      <c r="M2537" s="9">
        <v>23.098821999999998</v>
      </c>
      <c r="N2537" s="9">
        <v>23.098821999999998</v>
      </c>
      <c r="O2537" s="9">
        <v>38.461537999999997</v>
      </c>
      <c r="P2537" s="9">
        <v>38.461537999999997</v>
      </c>
      <c r="Q2537" s="9">
        <v>23.523109999999999</v>
      </c>
      <c r="R2537" s="9">
        <v>23.523109999999999</v>
      </c>
      <c r="S2537" s="9" t="s">
        <v>1059</v>
      </c>
      <c r="T2537" s="9">
        <v>8476.6846879999994</v>
      </c>
      <c r="U2537" s="9">
        <v>2559638.562558</v>
      </c>
      <c r="V2537" t="s">
        <v>935</v>
      </c>
    </row>
    <row r="2538" spans="1:22" x14ac:dyDescent="0.25">
      <c r="A2538" s="70" t="e">
        <f>VLOOKUP(B2538,'Lake Assessments'!$D$2:$E$52,2,0)</f>
        <v>#N/A</v>
      </c>
      <c r="B2538">
        <v>3024200</v>
      </c>
      <c r="C2538" t="s">
        <v>2485</v>
      </c>
      <c r="D2538" t="s">
        <v>878</v>
      </c>
      <c r="E2538" s="107">
        <v>40765</v>
      </c>
      <c r="F2538" s="9">
        <v>14</v>
      </c>
      <c r="G2538" s="9">
        <v>22.717206000000001</v>
      </c>
      <c r="H2538" s="9">
        <v>100</v>
      </c>
      <c r="I2538" s="9">
        <v>36.850636000000002</v>
      </c>
      <c r="J2538" s="9">
        <v>2</v>
      </c>
      <c r="K2538" s="9">
        <v>14</v>
      </c>
      <c r="L2538" s="9">
        <v>15</v>
      </c>
      <c r="M2538" s="9">
        <v>22.205105</v>
      </c>
      <c r="N2538" s="9">
        <v>22.717206000000001</v>
      </c>
      <c r="O2538" s="9">
        <v>100</v>
      </c>
      <c r="P2538" s="9">
        <v>150</v>
      </c>
      <c r="Q2538" s="9">
        <v>36.850636000000002</v>
      </c>
      <c r="R2538" s="9">
        <v>72.132593</v>
      </c>
      <c r="S2538" s="9" t="s">
        <v>1510</v>
      </c>
      <c r="T2538" s="9">
        <v>13776.008403</v>
      </c>
      <c r="U2538" s="9">
        <v>7367176.3591959998</v>
      </c>
      <c r="V2538" t="s">
        <v>935</v>
      </c>
    </row>
    <row r="2539" spans="1:22" x14ac:dyDescent="0.25">
      <c r="A2539" s="70" t="e">
        <f>VLOOKUP(B2539,'Lake Assessments'!$D$2:$E$52,2,0)</f>
        <v>#N/A</v>
      </c>
      <c r="B2539">
        <v>3018400</v>
      </c>
      <c r="C2539" t="s">
        <v>2486</v>
      </c>
      <c r="D2539" t="s">
        <v>878</v>
      </c>
      <c r="E2539" s="107">
        <v>41114</v>
      </c>
      <c r="F2539" s="9">
        <v>8</v>
      </c>
      <c r="G2539" s="9">
        <v>19.445436000000001</v>
      </c>
      <c r="H2539" s="9">
        <v>14.285714</v>
      </c>
      <c r="I2539" s="9">
        <v>17.141183999999999</v>
      </c>
      <c r="J2539" s="9">
        <v>1</v>
      </c>
      <c r="K2539" s="9">
        <v>8</v>
      </c>
      <c r="L2539" s="9">
        <v>8</v>
      </c>
      <c r="M2539" s="9">
        <v>19.445436000000001</v>
      </c>
      <c r="N2539" s="9">
        <v>19.445436000000001</v>
      </c>
      <c r="O2539" s="9">
        <v>14.285714</v>
      </c>
      <c r="P2539" s="9">
        <v>14.285714</v>
      </c>
      <c r="Q2539" s="9">
        <v>17.141183999999999</v>
      </c>
      <c r="R2539" s="9">
        <v>17.141183999999999</v>
      </c>
      <c r="S2539" s="9" t="s">
        <v>1510</v>
      </c>
      <c r="T2539" s="9">
        <v>888.20196999999996</v>
      </c>
      <c r="U2539" s="9">
        <v>37367.793968999998</v>
      </c>
      <c r="V2539" t="s">
        <v>935</v>
      </c>
    </row>
    <row r="2540" spans="1:22" x14ac:dyDescent="0.25">
      <c r="A2540" s="70" t="e">
        <f>VLOOKUP(B2540,'Lake Assessments'!$D$2:$E$52,2,0)</f>
        <v>#N/A</v>
      </c>
      <c r="B2540">
        <v>3028700</v>
      </c>
      <c r="C2540" t="s">
        <v>1409</v>
      </c>
      <c r="D2540" t="s">
        <v>878</v>
      </c>
      <c r="E2540" s="107">
        <v>39294</v>
      </c>
      <c r="F2540" s="9">
        <v>15</v>
      </c>
      <c r="G2540" s="9">
        <v>22.979700999999999</v>
      </c>
      <c r="H2540" s="9">
        <v>50</v>
      </c>
      <c r="I2540" s="9">
        <v>40.979762000000001</v>
      </c>
      <c r="J2540" s="9">
        <v>2</v>
      </c>
      <c r="K2540" s="9">
        <v>15</v>
      </c>
      <c r="L2540" s="9">
        <v>20</v>
      </c>
      <c r="M2540" s="9">
        <v>22.979700999999999</v>
      </c>
      <c r="N2540" s="9">
        <v>26.161995000000001</v>
      </c>
      <c r="O2540" s="9">
        <v>50</v>
      </c>
      <c r="P2540" s="9">
        <v>66.666667000000004</v>
      </c>
      <c r="Q2540" s="9">
        <v>40.655889000000002</v>
      </c>
      <c r="R2540" s="9">
        <v>40.979762000000001</v>
      </c>
      <c r="S2540" s="9" t="s">
        <v>1059</v>
      </c>
      <c r="T2540" s="9">
        <v>11901.309573</v>
      </c>
      <c r="U2540" s="9">
        <v>1459436.04944</v>
      </c>
      <c r="V2540" t="s">
        <v>935</v>
      </c>
    </row>
    <row r="2541" spans="1:22" x14ac:dyDescent="0.25">
      <c r="A2541" s="70" t="e">
        <f>VLOOKUP(B2541,'Lake Assessments'!$D$2:$E$52,2,0)</f>
        <v>#N/A</v>
      </c>
      <c r="B2541">
        <v>56022900</v>
      </c>
      <c r="C2541" t="s">
        <v>1064</v>
      </c>
      <c r="D2541" t="s">
        <v>878</v>
      </c>
      <c r="E2541" s="107">
        <v>38552</v>
      </c>
      <c r="F2541" s="9">
        <v>16</v>
      </c>
      <c r="G2541" s="9">
        <v>25.5</v>
      </c>
      <c r="H2541" s="9">
        <v>45.454545000000003</v>
      </c>
      <c r="I2541" s="9">
        <v>30.102041</v>
      </c>
      <c r="J2541" s="9">
        <v>1</v>
      </c>
      <c r="K2541" s="9">
        <v>16</v>
      </c>
      <c r="L2541" s="9">
        <v>16</v>
      </c>
      <c r="M2541" s="9">
        <v>25.5</v>
      </c>
      <c r="N2541" s="9">
        <v>25.5</v>
      </c>
      <c r="O2541" s="9">
        <v>45.454545000000003</v>
      </c>
      <c r="P2541" s="9">
        <v>45.454545000000003</v>
      </c>
      <c r="Q2541" s="9">
        <v>30.102041</v>
      </c>
      <c r="R2541" s="9">
        <v>30.102041</v>
      </c>
      <c r="S2541" s="9" t="s">
        <v>1510</v>
      </c>
      <c r="T2541" s="9">
        <v>4386.4323100000001</v>
      </c>
      <c r="U2541" s="9">
        <v>1282290.615733</v>
      </c>
      <c r="V2541" t="s">
        <v>935</v>
      </c>
    </row>
    <row r="2542" spans="1:22" x14ac:dyDescent="0.25">
      <c r="A2542" s="70" t="e">
        <f>VLOOKUP(B2542,'Lake Assessments'!$D$2:$E$52,2,0)</f>
        <v>#N/A</v>
      </c>
      <c r="B2542">
        <v>3025800</v>
      </c>
      <c r="C2542" t="s">
        <v>2487</v>
      </c>
      <c r="D2542" t="s">
        <v>878</v>
      </c>
      <c r="E2542" s="107">
        <v>38572</v>
      </c>
      <c r="F2542" s="9">
        <v>23</v>
      </c>
      <c r="G2542" s="9">
        <v>29.400531999999998</v>
      </c>
      <c r="H2542" s="9">
        <v>76.923077000000006</v>
      </c>
      <c r="I2542" s="9">
        <v>57.222098000000003</v>
      </c>
      <c r="J2542" s="9">
        <v>2</v>
      </c>
      <c r="K2542" s="9">
        <v>18</v>
      </c>
      <c r="L2542" s="9">
        <v>23</v>
      </c>
      <c r="M2542" s="9">
        <v>24.513034999999999</v>
      </c>
      <c r="N2542" s="9">
        <v>29.400531999999998</v>
      </c>
      <c r="O2542" s="9">
        <v>50</v>
      </c>
      <c r="P2542" s="9">
        <v>76.923077000000006</v>
      </c>
      <c r="Q2542" s="9">
        <v>31.790510999999999</v>
      </c>
      <c r="R2542" s="9">
        <v>57.222098000000003</v>
      </c>
      <c r="S2542" s="9" t="s">
        <v>1059</v>
      </c>
      <c r="T2542" s="9">
        <v>4806.5416999999998</v>
      </c>
      <c r="U2542" s="9">
        <v>622092.96705099999</v>
      </c>
      <c r="V2542" t="s">
        <v>935</v>
      </c>
    </row>
    <row r="2543" spans="1:22" x14ac:dyDescent="0.25">
      <c r="A2543" s="70" t="e">
        <f>VLOOKUP(B2543,'Lake Assessments'!$D$2:$E$52,2,0)</f>
        <v>#N/A</v>
      </c>
      <c r="B2543">
        <v>3018700</v>
      </c>
      <c r="C2543" t="s">
        <v>120</v>
      </c>
      <c r="D2543" t="s">
        <v>878</v>
      </c>
      <c r="E2543" s="107">
        <v>37825</v>
      </c>
      <c r="F2543" s="9">
        <v>17</v>
      </c>
      <c r="G2543" s="9">
        <v>25.708776</v>
      </c>
      <c r="H2543" s="9">
        <v>142.85714300000001</v>
      </c>
      <c r="I2543" s="9">
        <v>54.872146000000001</v>
      </c>
      <c r="J2543" s="9">
        <v>1</v>
      </c>
      <c r="K2543" s="9">
        <v>17</v>
      </c>
      <c r="L2543" s="9">
        <v>17</v>
      </c>
      <c r="M2543" s="9">
        <v>25.708776</v>
      </c>
      <c r="N2543" s="9">
        <v>25.708776</v>
      </c>
      <c r="O2543" s="9">
        <v>142.85714300000001</v>
      </c>
      <c r="P2543" s="9">
        <v>142.85714300000001</v>
      </c>
      <c r="Q2543" s="9">
        <v>54.872146000000001</v>
      </c>
      <c r="R2543" s="9">
        <v>54.872146000000001</v>
      </c>
      <c r="S2543" s="9" t="s">
        <v>1510</v>
      </c>
      <c r="T2543" s="9">
        <v>4122.9785389999997</v>
      </c>
      <c r="U2543" s="9">
        <v>467619.451497</v>
      </c>
      <c r="V2543" t="s">
        <v>935</v>
      </c>
    </row>
    <row r="2544" spans="1:22" x14ac:dyDescent="0.25">
      <c r="A2544" s="70" t="e">
        <f>VLOOKUP(B2544,'Lake Assessments'!$D$2:$E$52,2,0)</f>
        <v>#N/A</v>
      </c>
      <c r="B2544">
        <v>44001400</v>
      </c>
      <c r="C2544" t="s">
        <v>1183</v>
      </c>
      <c r="D2544" t="s">
        <v>878</v>
      </c>
      <c r="E2544" s="107">
        <v>42208</v>
      </c>
      <c r="F2544" s="9">
        <v>33</v>
      </c>
      <c r="G2544" s="9">
        <v>36.730384999999998</v>
      </c>
      <c r="H2544" s="9">
        <v>200</v>
      </c>
      <c r="I2544" s="9">
        <v>81.833590999999998</v>
      </c>
      <c r="J2544" s="9">
        <v>7</v>
      </c>
      <c r="K2544" s="9">
        <v>20</v>
      </c>
      <c r="L2544" s="9">
        <v>33</v>
      </c>
      <c r="M2544" s="9">
        <v>27.503636</v>
      </c>
      <c r="N2544" s="9">
        <v>36.730384999999998</v>
      </c>
      <c r="O2544" s="9">
        <v>81.818181999999993</v>
      </c>
      <c r="P2544" s="9">
        <v>200</v>
      </c>
      <c r="Q2544" s="9">
        <v>36.156613999999998</v>
      </c>
      <c r="R2544" s="9">
        <v>81.833590999999998</v>
      </c>
      <c r="S2544" s="9" t="s">
        <v>1510</v>
      </c>
      <c r="T2544" s="9">
        <v>8244.5882419999998</v>
      </c>
      <c r="U2544" s="9">
        <v>4556459.2261499995</v>
      </c>
      <c r="V2544" t="s">
        <v>935</v>
      </c>
    </row>
    <row r="2545" spans="1:22" x14ac:dyDescent="0.25">
      <c r="A2545" s="70" t="e">
        <f>VLOOKUP(B2545,'Lake Assessments'!$D$2:$E$52,2,0)</f>
        <v>#N/A</v>
      </c>
      <c r="B2545">
        <v>3033200</v>
      </c>
      <c r="C2545" t="s">
        <v>1019</v>
      </c>
      <c r="D2545" t="s">
        <v>878</v>
      </c>
      <c r="E2545" s="107">
        <v>38580</v>
      </c>
      <c r="F2545" s="9">
        <v>28</v>
      </c>
      <c r="G2545" s="9">
        <v>32.504944999999999</v>
      </c>
      <c r="H2545" s="9">
        <v>115.384615</v>
      </c>
      <c r="I2545" s="9">
        <v>73.823233999999999</v>
      </c>
      <c r="J2545" s="9">
        <v>1</v>
      </c>
      <c r="K2545" s="9">
        <v>28</v>
      </c>
      <c r="L2545" s="9">
        <v>28</v>
      </c>
      <c r="M2545" s="9">
        <v>32.504944999999999</v>
      </c>
      <c r="N2545" s="9">
        <v>32.504944999999999</v>
      </c>
      <c r="O2545" s="9">
        <v>115.384615</v>
      </c>
      <c r="P2545" s="9">
        <v>115.384615</v>
      </c>
      <c r="Q2545" s="9">
        <v>73.823233999999999</v>
      </c>
      <c r="R2545" s="9">
        <v>73.823233999999999</v>
      </c>
      <c r="S2545" s="9" t="s">
        <v>1059</v>
      </c>
      <c r="T2545" s="9">
        <v>5122.669398</v>
      </c>
      <c r="U2545" s="9">
        <v>510410.90652999998</v>
      </c>
      <c r="V2545" t="s">
        <v>935</v>
      </c>
    </row>
    <row r="2546" spans="1:22" x14ac:dyDescent="0.25">
      <c r="A2546" s="70" t="e">
        <f>VLOOKUP(B2546,'Lake Assessments'!$D$2:$E$52,2,0)</f>
        <v>#N/A</v>
      </c>
      <c r="B2546">
        <v>3024300</v>
      </c>
      <c r="C2546" t="s">
        <v>2488</v>
      </c>
      <c r="D2546" t="s">
        <v>878</v>
      </c>
      <c r="E2546" s="107">
        <v>38596</v>
      </c>
      <c r="F2546" s="9">
        <v>28</v>
      </c>
      <c r="G2546" s="9">
        <v>35.150696000000003</v>
      </c>
      <c r="H2546" s="9">
        <v>366.66666700000002</v>
      </c>
      <c r="I2546" s="9">
        <v>151.07640000000001</v>
      </c>
      <c r="J2546" s="9">
        <v>1</v>
      </c>
      <c r="K2546" s="9">
        <v>28</v>
      </c>
      <c r="L2546" s="9">
        <v>28</v>
      </c>
      <c r="M2546" s="9">
        <v>35.150696000000003</v>
      </c>
      <c r="N2546" s="9">
        <v>35.150696000000003</v>
      </c>
      <c r="O2546" s="9">
        <v>366.66666700000002</v>
      </c>
      <c r="P2546" s="9">
        <v>366.66666700000002</v>
      </c>
      <c r="Q2546" s="9">
        <v>151.07640000000001</v>
      </c>
      <c r="R2546" s="9">
        <v>151.07640000000001</v>
      </c>
      <c r="S2546" s="9" t="s">
        <v>1510</v>
      </c>
      <c r="T2546" s="9">
        <v>1817.089616</v>
      </c>
      <c r="U2546" s="9">
        <v>158107.38910299999</v>
      </c>
      <c r="V2546" t="s">
        <v>935</v>
      </c>
    </row>
    <row r="2547" spans="1:22" x14ac:dyDescent="0.25">
      <c r="A2547" s="70" t="e">
        <f>VLOOKUP(B2547,'Lake Assessments'!$D$2:$E$52,2,0)</f>
        <v>#N/A</v>
      </c>
      <c r="B2547">
        <v>3026600</v>
      </c>
      <c r="C2547" t="s">
        <v>2489</v>
      </c>
      <c r="D2547" t="s">
        <v>878</v>
      </c>
      <c r="E2547" s="107">
        <v>37845</v>
      </c>
      <c r="F2547" s="9">
        <v>11</v>
      </c>
      <c r="G2547" s="9">
        <v>19.296726</v>
      </c>
      <c r="H2547" s="9">
        <v>0</v>
      </c>
      <c r="I2547" s="9">
        <v>8.4085730000000005</v>
      </c>
      <c r="J2547" s="9">
        <v>1</v>
      </c>
      <c r="K2547" s="9">
        <v>11</v>
      </c>
      <c r="L2547" s="9">
        <v>11</v>
      </c>
      <c r="M2547" s="9">
        <v>19.296726</v>
      </c>
      <c r="N2547" s="9">
        <v>19.296726</v>
      </c>
      <c r="O2547" s="9">
        <v>0</v>
      </c>
      <c r="P2547" s="9">
        <v>0</v>
      </c>
      <c r="Q2547" s="9">
        <v>8.4085730000000005</v>
      </c>
      <c r="R2547" s="9">
        <v>8.4085730000000005</v>
      </c>
      <c r="S2547" s="9" t="s">
        <v>1059</v>
      </c>
      <c r="T2547" s="9">
        <v>3181.564014</v>
      </c>
      <c r="U2547" s="9">
        <v>285617.08423099999</v>
      </c>
      <c r="V2547" t="s">
        <v>935</v>
      </c>
    </row>
    <row r="2548" spans="1:22" x14ac:dyDescent="0.25">
      <c r="A2548" s="70" t="e">
        <f>VLOOKUP(B2548,'Lake Assessments'!$D$2:$E$52,2,0)</f>
        <v>#N/A</v>
      </c>
      <c r="B2548">
        <v>3033400</v>
      </c>
      <c r="C2548" t="s">
        <v>2066</v>
      </c>
      <c r="D2548" t="s">
        <v>878</v>
      </c>
      <c r="E2548" s="107">
        <v>37860</v>
      </c>
      <c r="F2548" s="9">
        <v>24</v>
      </c>
      <c r="G2548" s="9">
        <v>28.577380000000002</v>
      </c>
      <c r="H2548" s="9">
        <v>84.615385000000003</v>
      </c>
      <c r="I2548" s="9">
        <v>52.820216000000002</v>
      </c>
      <c r="J2548" s="9">
        <v>1</v>
      </c>
      <c r="K2548" s="9">
        <v>24</v>
      </c>
      <c r="L2548" s="9">
        <v>24</v>
      </c>
      <c r="M2548" s="9">
        <v>28.577380000000002</v>
      </c>
      <c r="N2548" s="9">
        <v>28.577380000000002</v>
      </c>
      <c r="O2548" s="9">
        <v>84.615385000000003</v>
      </c>
      <c r="P2548" s="9">
        <v>84.615385000000003</v>
      </c>
      <c r="Q2548" s="9">
        <v>52.820216000000002</v>
      </c>
      <c r="R2548" s="9">
        <v>52.820216000000002</v>
      </c>
      <c r="S2548" s="9" t="s">
        <v>1059</v>
      </c>
      <c r="T2548" s="9">
        <v>6518.6769219999996</v>
      </c>
      <c r="U2548" s="9">
        <v>932655.14893300005</v>
      </c>
      <c r="V2548" t="s">
        <v>935</v>
      </c>
    </row>
    <row r="2549" spans="1:22" x14ac:dyDescent="0.25">
      <c r="A2549" s="70" t="e">
        <f>VLOOKUP(B2549,'Lake Assessments'!$D$2:$E$52,2,0)</f>
        <v>#N/A</v>
      </c>
      <c r="B2549">
        <v>3017300</v>
      </c>
      <c r="C2549" t="s">
        <v>411</v>
      </c>
      <c r="D2549" t="s">
        <v>878</v>
      </c>
      <c r="E2549" s="107">
        <v>38167</v>
      </c>
      <c r="F2549" s="9">
        <v>8</v>
      </c>
      <c r="G2549" s="9">
        <v>16.263456000000001</v>
      </c>
      <c r="H2549" s="9">
        <v>14.285714</v>
      </c>
      <c r="I2549" s="9">
        <v>-2.027374</v>
      </c>
      <c r="J2549" s="9">
        <v>1</v>
      </c>
      <c r="K2549" s="9">
        <v>8</v>
      </c>
      <c r="L2549" s="9">
        <v>8</v>
      </c>
      <c r="M2549" s="9">
        <v>16.263456000000001</v>
      </c>
      <c r="N2549" s="9">
        <v>16.263456000000001</v>
      </c>
      <c r="O2549" s="9">
        <v>14.285714</v>
      </c>
      <c r="P2549" s="9">
        <v>14.285714</v>
      </c>
      <c r="Q2549" s="9">
        <v>-2.027374</v>
      </c>
      <c r="R2549" s="9">
        <v>-2.027374</v>
      </c>
      <c r="S2549" s="9" t="s">
        <v>1510</v>
      </c>
      <c r="T2549" s="9">
        <v>1903.290191</v>
      </c>
      <c r="U2549" s="9">
        <v>147565.54980899999</v>
      </c>
      <c r="V2549" t="s">
        <v>935</v>
      </c>
    </row>
    <row r="2550" spans="1:22" x14ac:dyDescent="0.25">
      <c r="A2550" s="70" t="e">
        <f>VLOOKUP(B2550,'Lake Assessments'!$D$2:$E$52,2,0)</f>
        <v>#N/A</v>
      </c>
      <c r="B2550">
        <v>3019700</v>
      </c>
      <c r="C2550" t="s">
        <v>2490</v>
      </c>
      <c r="D2550" t="s">
        <v>878</v>
      </c>
      <c r="E2550" s="107">
        <v>40710</v>
      </c>
      <c r="F2550" s="9">
        <v>8</v>
      </c>
      <c r="G2550" s="9">
        <v>16.970562999999999</v>
      </c>
      <c r="H2550" s="9">
        <v>14.285714</v>
      </c>
      <c r="I2550" s="9">
        <v>2.2323059999999999</v>
      </c>
      <c r="J2550" s="9">
        <v>2</v>
      </c>
      <c r="K2550" s="9">
        <v>8</v>
      </c>
      <c r="L2550" s="9">
        <v>16</v>
      </c>
      <c r="M2550" s="9">
        <v>16.970562999999999</v>
      </c>
      <c r="N2550" s="9">
        <v>21</v>
      </c>
      <c r="O2550" s="9">
        <v>14.285714</v>
      </c>
      <c r="P2550" s="9">
        <v>166.66666699999999</v>
      </c>
      <c r="Q2550" s="9">
        <v>2.2323059999999999</v>
      </c>
      <c r="R2550" s="9">
        <v>50</v>
      </c>
      <c r="S2550" s="9" t="s">
        <v>1510</v>
      </c>
      <c r="T2550" s="9">
        <v>5276.5566820000004</v>
      </c>
      <c r="U2550" s="9">
        <v>805045.506009</v>
      </c>
      <c r="V2550" t="s">
        <v>935</v>
      </c>
    </row>
    <row r="2551" spans="1:22" x14ac:dyDescent="0.25">
      <c r="A2551" s="70" t="e">
        <f>VLOOKUP(B2551,'Lake Assessments'!$D$2:$E$52,2,0)</f>
        <v>#N/A</v>
      </c>
      <c r="B2551">
        <v>3024102</v>
      </c>
      <c r="C2551" t="s">
        <v>2491</v>
      </c>
      <c r="D2551" t="s">
        <v>878</v>
      </c>
      <c r="E2551" s="107">
        <v>40766</v>
      </c>
      <c r="F2551" s="9">
        <v>17</v>
      </c>
      <c r="G2551" s="9">
        <v>23.040883999999998</v>
      </c>
      <c r="H2551" s="9">
        <v>41.666666999999997</v>
      </c>
      <c r="I2551" s="9">
        <v>23.875722</v>
      </c>
      <c r="J2551" s="9">
        <v>1</v>
      </c>
      <c r="K2551" s="9">
        <v>17</v>
      </c>
      <c r="L2551" s="9">
        <v>17</v>
      </c>
      <c r="M2551" s="9">
        <v>23.040883999999998</v>
      </c>
      <c r="N2551" s="9">
        <v>23.040883999999998</v>
      </c>
      <c r="O2551" s="9">
        <v>41.666666999999997</v>
      </c>
      <c r="P2551" s="9">
        <v>41.666666999999997</v>
      </c>
      <c r="Q2551" s="9">
        <v>23.875722</v>
      </c>
      <c r="R2551" s="9">
        <v>23.875722</v>
      </c>
      <c r="S2551" s="9" t="s">
        <v>1059</v>
      </c>
      <c r="T2551" s="9">
        <v>19969.655433</v>
      </c>
      <c r="U2551" s="9">
        <v>5836819.9473540001</v>
      </c>
      <c r="V2551" t="s">
        <v>935</v>
      </c>
    </row>
    <row r="2552" spans="1:22" x14ac:dyDescent="0.25">
      <c r="A2552" s="70" t="e">
        <f>VLOOKUP(B2552,'Lake Assessments'!$D$2:$E$52,2,0)</f>
        <v>#N/A</v>
      </c>
      <c r="B2552">
        <v>3019500</v>
      </c>
      <c r="C2552" t="s">
        <v>2492</v>
      </c>
      <c r="D2552" t="s">
        <v>878</v>
      </c>
      <c r="E2552" s="107">
        <v>38574</v>
      </c>
      <c r="F2552" s="9">
        <v>25</v>
      </c>
      <c r="G2552" s="9">
        <v>27.6</v>
      </c>
      <c r="H2552" s="9">
        <v>127.272727</v>
      </c>
      <c r="I2552" s="9">
        <v>40.816327000000001</v>
      </c>
      <c r="J2552" s="9">
        <v>2</v>
      </c>
      <c r="K2552" s="9">
        <v>24</v>
      </c>
      <c r="L2552" s="9">
        <v>25</v>
      </c>
      <c r="M2552" s="9">
        <v>27.6</v>
      </c>
      <c r="N2552" s="9">
        <v>30.414497999999998</v>
      </c>
      <c r="O2552" s="9">
        <v>118.18181800000001</v>
      </c>
      <c r="P2552" s="9">
        <v>127.272727</v>
      </c>
      <c r="Q2552" s="9">
        <v>40.816327000000001</v>
      </c>
      <c r="R2552" s="9">
        <v>50.56682</v>
      </c>
      <c r="S2552" s="9" t="s">
        <v>1510</v>
      </c>
      <c r="T2552" s="9">
        <v>21088.801196</v>
      </c>
      <c r="U2552" s="9">
        <v>15335624.575433001</v>
      </c>
      <c r="V2552" t="s">
        <v>935</v>
      </c>
    </row>
    <row r="2553" spans="1:22" x14ac:dyDescent="0.25">
      <c r="A2553" s="70" t="e">
        <f>VLOOKUP(B2553,'Lake Assessments'!$D$2:$E$52,2,0)</f>
        <v>#N/A</v>
      </c>
      <c r="B2553">
        <v>3027500</v>
      </c>
      <c r="C2553" t="s">
        <v>2493</v>
      </c>
      <c r="D2553" t="s">
        <v>878</v>
      </c>
      <c r="E2553" s="107">
        <v>37873</v>
      </c>
      <c r="F2553" s="9">
        <v>8</v>
      </c>
      <c r="G2553" s="9">
        <v>16.970562999999999</v>
      </c>
      <c r="H2553" s="9">
        <v>-27.272727</v>
      </c>
      <c r="I2553" s="9">
        <v>-4.6597600000000003</v>
      </c>
      <c r="J2553" s="9">
        <v>1</v>
      </c>
      <c r="K2553" s="9">
        <v>8</v>
      </c>
      <c r="L2553" s="9">
        <v>8</v>
      </c>
      <c r="M2553" s="9">
        <v>16.970562999999999</v>
      </c>
      <c r="N2553" s="9">
        <v>16.970562999999999</v>
      </c>
      <c r="O2553" s="9">
        <v>-27.272727</v>
      </c>
      <c r="P2553" s="9">
        <v>-27.272727</v>
      </c>
      <c r="Q2553" s="9">
        <v>-4.6597600000000003</v>
      </c>
      <c r="R2553" s="9">
        <v>-4.6597600000000003</v>
      </c>
      <c r="S2553" s="9" t="s">
        <v>1059</v>
      </c>
      <c r="T2553" s="9">
        <v>1877.8717140000001</v>
      </c>
      <c r="U2553" s="9">
        <v>44197.307858</v>
      </c>
      <c r="V2553" t="s">
        <v>932</v>
      </c>
    </row>
    <row r="2554" spans="1:22" x14ac:dyDescent="0.25">
      <c r="A2554" s="70" t="e">
        <f>VLOOKUP(B2554,'Lake Assessments'!$D$2:$E$52,2,0)</f>
        <v>#N/A</v>
      </c>
      <c r="B2554">
        <v>3026400</v>
      </c>
      <c r="C2554" t="s">
        <v>2494</v>
      </c>
      <c r="D2554" t="s">
        <v>878</v>
      </c>
      <c r="E2554" s="107">
        <v>37851</v>
      </c>
      <c r="F2554" s="9">
        <v>17</v>
      </c>
      <c r="G2554" s="9">
        <v>24.011026999999999</v>
      </c>
      <c r="H2554" s="9">
        <v>30.769231000000001</v>
      </c>
      <c r="I2554" s="9">
        <v>28.401212999999998</v>
      </c>
      <c r="J2554" s="9">
        <v>2</v>
      </c>
      <c r="K2554" s="9">
        <v>14</v>
      </c>
      <c r="L2554" s="9">
        <v>17</v>
      </c>
      <c r="M2554" s="9">
        <v>22.182683000000001</v>
      </c>
      <c r="N2554" s="9">
        <v>24.011026999999999</v>
      </c>
      <c r="O2554" s="9">
        <v>16.666667</v>
      </c>
      <c r="P2554" s="9">
        <v>30.769231000000001</v>
      </c>
      <c r="Q2554" s="9">
        <v>19.261737</v>
      </c>
      <c r="R2554" s="9">
        <v>28.401212999999998</v>
      </c>
      <c r="S2554" s="9" t="s">
        <v>1059</v>
      </c>
      <c r="T2554" s="9">
        <v>6170.7214899999999</v>
      </c>
      <c r="U2554" s="9">
        <v>506344.56626599998</v>
      </c>
      <c r="V2554" t="s">
        <v>935</v>
      </c>
    </row>
    <row r="2555" spans="1:22" x14ac:dyDescent="0.25">
      <c r="A2555" s="70" t="e">
        <f>VLOOKUP(B2555,'Lake Assessments'!$D$2:$E$52,2,0)</f>
        <v>#N/A</v>
      </c>
      <c r="B2555">
        <v>3026800</v>
      </c>
      <c r="C2555" t="s">
        <v>2495</v>
      </c>
      <c r="D2555" t="s">
        <v>878</v>
      </c>
      <c r="E2555" s="107">
        <v>41113</v>
      </c>
      <c r="F2555" s="9">
        <v>12</v>
      </c>
      <c r="G2555" s="9">
        <v>23.094010999999998</v>
      </c>
      <c r="H2555" s="9">
        <v>71.428571000000005</v>
      </c>
      <c r="I2555" s="9">
        <v>39.120547000000002</v>
      </c>
      <c r="J2555" s="9">
        <v>1</v>
      </c>
      <c r="K2555" s="9">
        <v>12</v>
      </c>
      <c r="L2555" s="9">
        <v>12</v>
      </c>
      <c r="M2555" s="9">
        <v>23.094010999999998</v>
      </c>
      <c r="N2555" s="9">
        <v>23.094010999999998</v>
      </c>
      <c r="O2555" s="9">
        <v>71.428571000000005</v>
      </c>
      <c r="P2555" s="9">
        <v>71.428571000000005</v>
      </c>
      <c r="Q2555" s="9">
        <v>39.120547000000002</v>
      </c>
      <c r="R2555" s="9">
        <v>39.120547000000002</v>
      </c>
      <c r="S2555" s="9" t="s">
        <v>1510</v>
      </c>
      <c r="T2555" s="9">
        <v>1706.581199</v>
      </c>
      <c r="U2555" s="9">
        <v>76313.156073000006</v>
      </c>
      <c r="V2555" t="s">
        <v>935</v>
      </c>
    </row>
    <row r="2556" spans="1:22" x14ac:dyDescent="0.25">
      <c r="A2556" s="70" t="e">
        <f>VLOOKUP(B2556,'Lake Assessments'!$D$2:$E$52,2,0)</f>
        <v>#N/A</v>
      </c>
      <c r="B2556">
        <v>3024101</v>
      </c>
      <c r="C2556" t="s">
        <v>2496</v>
      </c>
      <c r="D2556" t="s">
        <v>878</v>
      </c>
      <c r="E2556" s="107">
        <v>40714</v>
      </c>
      <c r="F2556" s="9">
        <v>11</v>
      </c>
      <c r="G2556" s="9">
        <v>19.296726</v>
      </c>
      <c r="H2556" s="9">
        <v>-8.3333329999999997</v>
      </c>
      <c r="I2556" s="9">
        <v>3.7458390000000001</v>
      </c>
      <c r="J2556" s="9">
        <v>1</v>
      </c>
      <c r="K2556" s="9">
        <v>11</v>
      </c>
      <c r="L2556" s="9">
        <v>11</v>
      </c>
      <c r="M2556" s="9">
        <v>19.296726</v>
      </c>
      <c r="N2556" s="9">
        <v>19.296726</v>
      </c>
      <c r="O2556" s="9">
        <v>-8.3333329999999997</v>
      </c>
      <c r="P2556" s="9">
        <v>-8.3333329999999997</v>
      </c>
      <c r="Q2556" s="9">
        <v>3.7458390000000001</v>
      </c>
      <c r="R2556" s="9">
        <v>3.7458390000000001</v>
      </c>
      <c r="S2556" s="9" t="s">
        <v>1059</v>
      </c>
      <c r="T2556" s="9">
        <v>8037.6357099999996</v>
      </c>
      <c r="U2556" s="9">
        <v>2454484.5174179999</v>
      </c>
      <c r="V2556" t="s">
        <v>932</v>
      </c>
    </row>
    <row r="2557" spans="1:22" x14ac:dyDescent="0.25">
      <c r="A2557" s="70" t="e">
        <f>VLOOKUP(B2557,'Lake Assessments'!$D$2:$E$52,2,0)</f>
        <v>#N/A</v>
      </c>
      <c r="B2557">
        <v>3026500</v>
      </c>
      <c r="C2557" t="s">
        <v>300</v>
      </c>
      <c r="D2557" t="s">
        <v>878</v>
      </c>
      <c r="E2557" s="107">
        <v>38572</v>
      </c>
      <c r="F2557" s="9">
        <v>12</v>
      </c>
      <c r="G2557" s="9">
        <v>19.052558999999999</v>
      </c>
      <c r="H2557" s="9">
        <v>-7.6923079999999997</v>
      </c>
      <c r="I2557" s="9">
        <v>1.8853420000000001</v>
      </c>
      <c r="J2557" s="9">
        <v>2</v>
      </c>
      <c r="K2557" s="9">
        <v>12</v>
      </c>
      <c r="L2557" s="9">
        <v>15</v>
      </c>
      <c r="M2557" s="9">
        <v>19.052558999999999</v>
      </c>
      <c r="N2557" s="9">
        <v>24.270696000000001</v>
      </c>
      <c r="O2557" s="9">
        <v>-7.6923079999999997</v>
      </c>
      <c r="P2557" s="9">
        <v>25</v>
      </c>
      <c r="Q2557" s="9">
        <v>1.8853420000000001</v>
      </c>
      <c r="R2557" s="9">
        <v>30.487611000000001</v>
      </c>
      <c r="S2557" s="9" t="s">
        <v>1059</v>
      </c>
      <c r="T2557" s="9">
        <v>5879.4111149999999</v>
      </c>
      <c r="U2557" s="9">
        <v>1294312.0600910001</v>
      </c>
      <c r="V2557" t="s">
        <v>932</v>
      </c>
    </row>
    <row r="2558" spans="1:22" x14ac:dyDescent="0.25">
      <c r="A2558" s="70" t="e">
        <f>VLOOKUP(B2558,'Lake Assessments'!$D$2:$E$52,2,0)</f>
        <v>#N/A</v>
      </c>
      <c r="B2558">
        <v>3027300</v>
      </c>
      <c r="C2558" t="s">
        <v>1039</v>
      </c>
      <c r="D2558" t="s">
        <v>878</v>
      </c>
      <c r="E2558" s="107">
        <v>37859</v>
      </c>
      <c r="F2558" s="9">
        <v>14</v>
      </c>
      <c r="G2558" s="9">
        <v>19.510071</v>
      </c>
      <c r="H2558" s="9">
        <v>7.6923079999999997</v>
      </c>
      <c r="I2558" s="9">
        <v>4.3319289999999997</v>
      </c>
      <c r="J2558" s="9">
        <v>2</v>
      </c>
      <c r="K2558" s="9">
        <v>10</v>
      </c>
      <c r="L2558" s="9">
        <v>14</v>
      </c>
      <c r="M2558" s="9">
        <v>18.34121</v>
      </c>
      <c r="N2558" s="9">
        <v>19.510071</v>
      </c>
      <c r="O2558" s="9">
        <v>-16.666667</v>
      </c>
      <c r="P2558" s="9">
        <v>7.6923079999999997</v>
      </c>
      <c r="Q2558" s="9">
        <v>-1.3913420000000001</v>
      </c>
      <c r="R2558" s="9">
        <v>4.3319289999999997</v>
      </c>
      <c r="S2558" s="9" t="s">
        <v>1059</v>
      </c>
      <c r="T2558" s="9">
        <v>2745.6980130000002</v>
      </c>
      <c r="U2558" s="9">
        <v>192827.44094900001</v>
      </c>
      <c r="V2558" t="s">
        <v>935</v>
      </c>
    </row>
    <row r="2559" spans="1:22" x14ac:dyDescent="0.25">
      <c r="A2559" s="70" t="e">
        <f>VLOOKUP(B2559,'Lake Assessments'!$D$2:$E$52,2,0)</f>
        <v>#N/A</v>
      </c>
      <c r="B2559">
        <v>44008000</v>
      </c>
      <c r="C2559" t="s">
        <v>2497</v>
      </c>
      <c r="D2559" t="s">
        <v>878</v>
      </c>
      <c r="E2559" s="107">
        <v>37809</v>
      </c>
      <c r="F2559" s="9">
        <v>31</v>
      </c>
      <c r="G2559" s="9">
        <v>34.304613000000003</v>
      </c>
      <c r="H2559" s="9">
        <v>158.33333300000001</v>
      </c>
      <c r="I2559" s="9">
        <v>84.433402000000001</v>
      </c>
      <c r="J2559" s="9">
        <v>2</v>
      </c>
      <c r="K2559" s="9">
        <v>23</v>
      </c>
      <c r="L2559" s="9">
        <v>31</v>
      </c>
      <c r="M2559" s="9">
        <v>27.315387999999999</v>
      </c>
      <c r="N2559" s="9">
        <v>34.304613000000003</v>
      </c>
      <c r="O2559" s="9">
        <v>76.923077000000006</v>
      </c>
      <c r="P2559" s="9">
        <v>158.33333300000001</v>
      </c>
      <c r="Q2559" s="9">
        <v>46.071595000000002</v>
      </c>
      <c r="R2559" s="9">
        <v>84.433402000000001</v>
      </c>
      <c r="S2559" s="9" t="s">
        <v>1059</v>
      </c>
      <c r="T2559" s="9">
        <v>7101.5356389999997</v>
      </c>
      <c r="U2559" s="9">
        <v>1091800.3202790001</v>
      </c>
      <c r="V2559" t="s">
        <v>935</v>
      </c>
    </row>
    <row r="2560" spans="1:22" x14ac:dyDescent="0.25">
      <c r="A2560" s="70" t="e">
        <f>VLOOKUP(B2560,'Lake Assessments'!$D$2:$E$52,2,0)</f>
        <v>#N/A</v>
      </c>
      <c r="B2560">
        <v>3030400</v>
      </c>
      <c r="C2560" t="s">
        <v>2498</v>
      </c>
      <c r="D2560" t="s">
        <v>878</v>
      </c>
      <c r="E2560" s="107">
        <v>37852</v>
      </c>
      <c r="F2560" s="9">
        <v>27</v>
      </c>
      <c r="G2560" s="9">
        <v>30.599564000000001</v>
      </c>
      <c r="H2560" s="9">
        <v>107.692308</v>
      </c>
      <c r="I2560" s="9">
        <v>63.634034</v>
      </c>
      <c r="J2560" s="9">
        <v>2</v>
      </c>
      <c r="K2560" s="9">
        <v>24</v>
      </c>
      <c r="L2560" s="9">
        <v>27</v>
      </c>
      <c r="M2560" s="9">
        <v>30.599564000000001</v>
      </c>
      <c r="N2560" s="9">
        <v>31.230993999999999</v>
      </c>
      <c r="O2560" s="9">
        <v>100</v>
      </c>
      <c r="P2560" s="9">
        <v>107.692308</v>
      </c>
      <c r="Q2560" s="9">
        <v>63.634034</v>
      </c>
      <c r="R2560" s="9">
        <v>67.908570999999995</v>
      </c>
      <c r="S2560" s="9" t="s">
        <v>1059</v>
      </c>
      <c r="T2560" s="9">
        <v>23048.002036000002</v>
      </c>
      <c r="U2560" s="9">
        <v>2110493.8715340002</v>
      </c>
      <c r="V2560" t="s">
        <v>935</v>
      </c>
    </row>
    <row r="2561" spans="1:22" x14ac:dyDescent="0.25">
      <c r="A2561" s="70" t="e">
        <f>VLOOKUP(B2561,'Lake Assessments'!$D$2:$E$52,2,0)</f>
        <v>#N/A</v>
      </c>
      <c r="B2561">
        <v>56036400</v>
      </c>
      <c r="C2561" t="s">
        <v>1560</v>
      </c>
      <c r="D2561" t="s">
        <v>878</v>
      </c>
      <c r="E2561" s="107">
        <v>38162</v>
      </c>
      <c r="F2561" s="9">
        <v>26</v>
      </c>
      <c r="G2561" s="9">
        <v>29.613536</v>
      </c>
      <c r="H2561" s="9">
        <v>100</v>
      </c>
      <c r="I2561" s="9">
        <v>58.361156999999999</v>
      </c>
      <c r="J2561" s="9">
        <v>1</v>
      </c>
      <c r="K2561" s="9">
        <v>26</v>
      </c>
      <c r="L2561" s="9">
        <v>26</v>
      </c>
      <c r="M2561" s="9">
        <v>29.613536</v>
      </c>
      <c r="N2561" s="9">
        <v>29.613536</v>
      </c>
      <c r="O2561" s="9">
        <v>100</v>
      </c>
      <c r="P2561" s="9">
        <v>100</v>
      </c>
      <c r="Q2561" s="9">
        <v>58.361156999999999</v>
      </c>
      <c r="R2561" s="9">
        <v>58.361156999999999</v>
      </c>
      <c r="S2561" s="9" t="s">
        <v>1059</v>
      </c>
      <c r="T2561" s="9">
        <v>3033.8619429999999</v>
      </c>
      <c r="U2561" s="9">
        <v>406516.60636899999</v>
      </c>
      <c r="V2561" t="s">
        <v>935</v>
      </c>
    </row>
    <row r="2562" spans="1:22" x14ac:dyDescent="0.25">
      <c r="A2562" s="70" t="e">
        <f>VLOOKUP(B2562,'Lake Assessments'!$D$2:$E$52,2,0)</f>
        <v>#N/A</v>
      </c>
      <c r="B2562">
        <v>3033700</v>
      </c>
      <c r="C2562" t="s">
        <v>2041</v>
      </c>
      <c r="D2562" t="s">
        <v>878</v>
      </c>
      <c r="E2562" s="107">
        <v>37852</v>
      </c>
      <c r="F2562" s="9">
        <v>16</v>
      </c>
      <c r="G2562" s="9">
        <v>22.5</v>
      </c>
      <c r="H2562" s="9">
        <v>33.333333000000003</v>
      </c>
      <c r="I2562" s="9">
        <v>25.698324</v>
      </c>
      <c r="J2562" s="9">
        <v>1</v>
      </c>
      <c r="K2562" s="9">
        <v>16</v>
      </c>
      <c r="L2562" s="9">
        <v>16</v>
      </c>
      <c r="M2562" s="9">
        <v>22.5</v>
      </c>
      <c r="N2562" s="9">
        <v>22.5</v>
      </c>
      <c r="O2562" s="9">
        <v>33.333333000000003</v>
      </c>
      <c r="P2562" s="9">
        <v>33.333333000000003</v>
      </c>
      <c r="Q2562" s="9">
        <v>25.698324</v>
      </c>
      <c r="R2562" s="9">
        <v>25.698324</v>
      </c>
      <c r="S2562" s="9" t="s">
        <v>1059</v>
      </c>
      <c r="T2562" s="9">
        <v>2899.2966019999999</v>
      </c>
      <c r="U2562" s="9">
        <v>298589.47125900001</v>
      </c>
      <c r="V2562" t="s">
        <v>935</v>
      </c>
    </row>
    <row r="2563" spans="1:22" x14ac:dyDescent="0.25">
      <c r="A2563" s="70" t="e">
        <f>VLOOKUP(B2563,'Lake Assessments'!$D$2:$E$52,2,0)</f>
        <v>#N/A</v>
      </c>
      <c r="B2563">
        <v>3032300</v>
      </c>
      <c r="C2563" t="s">
        <v>2299</v>
      </c>
      <c r="D2563" t="s">
        <v>878</v>
      </c>
      <c r="E2563" s="107">
        <v>37852</v>
      </c>
      <c r="F2563" s="9">
        <v>22</v>
      </c>
      <c r="G2563" s="9">
        <v>24.731283000000001</v>
      </c>
      <c r="H2563" s="9">
        <v>69.230768999999995</v>
      </c>
      <c r="I2563" s="9">
        <v>32.252851</v>
      </c>
      <c r="J2563" s="9">
        <v>2</v>
      </c>
      <c r="K2563" s="9">
        <v>22</v>
      </c>
      <c r="L2563" s="9">
        <v>25</v>
      </c>
      <c r="M2563" s="9">
        <v>24.731283000000001</v>
      </c>
      <c r="N2563" s="9">
        <v>30.8</v>
      </c>
      <c r="O2563" s="9">
        <v>69.230768999999995</v>
      </c>
      <c r="P2563" s="9">
        <v>108.333333</v>
      </c>
      <c r="Q2563" s="9">
        <v>32.252851</v>
      </c>
      <c r="R2563" s="9">
        <v>65.591397999999998</v>
      </c>
      <c r="S2563" s="9" t="s">
        <v>1059</v>
      </c>
      <c r="T2563" s="9">
        <v>11955.288075</v>
      </c>
      <c r="U2563" s="9">
        <v>6061170.8002350004</v>
      </c>
      <c r="V2563" t="s">
        <v>935</v>
      </c>
    </row>
    <row r="2564" spans="1:22" x14ac:dyDescent="0.25">
      <c r="A2564" s="70" t="e">
        <f>VLOOKUP(B2564,'Lake Assessments'!$D$2:$E$52,2,0)</f>
        <v>#N/A</v>
      </c>
      <c r="B2564">
        <v>3030200</v>
      </c>
      <c r="C2564" t="s">
        <v>2499</v>
      </c>
      <c r="D2564" t="s">
        <v>878</v>
      </c>
      <c r="E2564" s="107">
        <v>37831</v>
      </c>
      <c r="F2564" s="9">
        <v>12</v>
      </c>
      <c r="G2564" s="9">
        <v>20.784610000000001</v>
      </c>
      <c r="H2564" s="9">
        <v>9.0909089999999999</v>
      </c>
      <c r="I2564" s="9">
        <v>16.767469999999999</v>
      </c>
      <c r="J2564" s="9">
        <v>1</v>
      </c>
      <c r="K2564" s="9">
        <v>12</v>
      </c>
      <c r="L2564" s="9">
        <v>12</v>
      </c>
      <c r="M2564" s="9">
        <v>20.784610000000001</v>
      </c>
      <c r="N2564" s="9">
        <v>20.784610000000001</v>
      </c>
      <c r="O2564" s="9">
        <v>9.0909089999999999</v>
      </c>
      <c r="P2564" s="9">
        <v>9.0909089999999999</v>
      </c>
      <c r="Q2564" s="9">
        <v>16.767469999999999</v>
      </c>
      <c r="R2564" s="9">
        <v>16.767469999999999</v>
      </c>
      <c r="S2564" s="9" t="s">
        <v>1059</v>
      </c>
      <c r="T2564" s="9">
        <v>9302.6293470000001</v>
      </c>
      <c r="U2564" s="9">
        <v>2276804.1177830002</v>
      </c>
      <c r="V2564" t="s">
        <v>935</v>
      </c>
    </row>
    <row r="2565" spans="1:22" x14ac:dyDescent="0.25">
      <c r="A2565" s="70" t="e">
        <f>VLOOKUP(B2565,'Lake Assessments'!$D$2:$E$52,2,0)</f>
        <v>#N/A</v>
      </c>
      <c r="B2565">
        <v>44005800</v>
      </c>
      <c r="C2565" t="s">
        <v>2500</v>
      </c>
      <c r="D2565" t="s">
        <v>878</v>
      </c>
      <c r="E2565" s="107">
        <v>34908</v>
      </c>
      <c r="F2565" s="9">
        <v>10</v>
      </c>
      <c r="G2565" s="9">
        <v>16.443843999999999</v>
      </c>
      <c r="H2565" s="9">
        <v>-16.666667</v>
      </c>
      <c r="I2565" s="9">
        <v>-8.1349509999999992</v>
      </c>
      <c r="J2565" s="9">
        <v>1</v>
      </c>
      <c r="K2565" s="9">
        <v>10</v>
      </c>
      <c r="L2565" s="9">
        <v>10</v>
      </c>
      <c r="M2565" s="9">
        <v>16.443843999999999</v>
      </c>
      <c r="N2565" s="9">
        <v>16.443843999999999</v>
      </c>
      <c r="O2565" s="9">
        <v>-16.666667</v>
      </c>
      <c r="P2565" s="9">
        <v>-16.666667</v>
      </c>
      <c r="Q2565" s="9">
        <v>-8.1349509999999992</v>
      </c>
      <c r="R2565" s="9">
        <v>-8.1349509999999992</v>
      </c>
      <c r="S2565" s="9" t="s">
        <v>1059</v>
      </c>
      <c r="T2565" s="9">
        <v>2327.8164019999999</v>
      </c>
      <c r="U2565" s="9">
        <v>255118.75796300001</v>
      </c>
      <c r="V2565" t="s">
        <v>932</v>
      </c>
    </row>
    <row r="2566" spans="1:22" x14ac:dyDescent="0.25">
      <c r="A2566" s="70" t="e">
        <f>VLOOKUP(B2566,'Lake Assessments'!$D$2:$E$52,2,0)</f>
        <v>#N/A</v>
      </c>
      <c r="B2566">
        <v>3024500</v>
      </c>
      <c r="C2566" t="s">
        <v>2501</v>
      </c>
      <c r="D2566" t="s">
        <v>878</v>
      </c>
      <c r="E2566" s="107">
        <v>38596</v>
      </c>
      <c r="F2566" s="9">
        <v>25</v>
      </c>
      <c r="G2566" s="9">
        <v>30.4</v>
      </c>
      <c r="H2566" s="9">
        <v>316.66666700000002</v>
      </c>
      <c r="I2566" s="9">
        <v>117.14285700000001</v>
      </c>
      <c r="J2566" s="9">
        <v>1</v>
      </c>
      <c r="K2566" s="9">
        <v>25</v>
      </c>
      <c r="L2566" s="9">
        <v>25</v>
      </c>
      <c r="M2566" s="9">
        <v>30.4</v>
      </c>
      <c r="N2566" s="9">
        <v>30.4</v>
      </c>
      <c r="O2566" s="9">
        <v>316.66666700000002</v>
      </c>
      <c r="P2566" s="9">
        <v>316.66666700000002</v>
      </c>
      <c r="Q2566" s="9">
        <v>117.14285700000001</v>
      </c>
      <c r="R2566" s="9">
        <v>117.14285700000001</v>
      </c>
      <c r="S2566" s="9" t="s">
        <v>1510</v>
      </c>
      <c r="T2566" s="9">
        <v>4164.3046050000003</v>
      </c>
      <c r="U2566" s="9">
        <v>1084125.9132389999</v>
      </c>
      <c r="V2566" t="s">
        <v>935</v>
      </c>
    </row>
    <row r="2567" spans="1:22" x14ac:dyDescent="0.25">
      <c r="A2567" s="70" t="e">
        <f>VLOOKUP(B2567,'Lake Assessments'!$D$2:$E$52,2,0)</f>
        <v>#N/A</v>
      </c>
      <c r="B2567">
        <v>3020000</v>
      </c>
      <c r="C2567" t="s">
        <v>1509</v>
      </c>
      <c r="D2567" t="s">
        <v>878</v>
      </c>
      <c r="E2567" s="107">
        <v>37853</v>
      </c>
      <c r="F2567" s="9">
        <v>20</v>
      </c>
      <c r="G2567" s="9">
        <v>26.161995000000001</v>
      </c>
      <c r="H2567" s="9">
        <v>233.33333300000001</v>
      </c>
      <c r="I2567" s="9">
        <v>86.871395000000007</v>
      </c>
      <c r="J2567" s="9">
        <v>2</v>
      </c>
      <c r="K2567" s="9">
        <v>15</v>
      </c>
      <c r="L2567" s="9">
        <v>20</v>
      </c>
      <c r="M2567" s="9">
        <v>23.2379</v>
      </c>
      <c r="N2567" s="9">
        <v>26.161995000000001</v>
      </c>
      <c r="O2567" s="9">
        <v>114.285714</v>
      </c>
      <c r="P2567" s="9">
        <v>233.33333300000001</v>
      </c>
      <c r="Q2567" s="9">
        <v>39.987349999999999</v>
      </c>
      <c r="R2567" s="9">
        <v>86.871395000000007</v>
      </c>
      <c r="S2567" s="9" t="s">
        <v>1510</v>
      </c>
      <c r="T2567" s="9">
        <v>8252.788407</v>
      </c>
      <c r="U2567" s="9">
        <v>1951081.569535</v>
      </c>
      <c r="V2567" t="s">
        <v>935</v>
      </c>
    </row>
    <row r="2568" spans="1:22" x14ac:dyDescent="0.25">
      <c r="A2568" s="70" t="e">
        <f>VLOOKUP(B2568,'Lake Assessments'!$D$2:$E$52,2,0)</f>
        <v>#N/A</v>
      </c>
      <c r="B2568">
        <v>3026000</v>
      </c>
      <c r="C2568" t="s">
        <v>2502</v>
      </c>
      <c r="D2568" t="s">
        <v>878</v>
      </c>
      <c r="E2568" s="107">
        <v>37848</v>
      </c>
      <c r="F2568" s="9">
        <v>18</v>
      </c>
      <c r="G2568" s="9">
        <v>25.220141999999999</v>
      </c>
      <c r="H2568" s="9">
        <v>63.636364</v>
      </c>
      <c r="I2568" s="9">
        <v>41.686190000000003</v>
      </c>
      <c r="J2568" s="9">
        <v>1</v>
      </c>
      <c r="K2568" s="9">
        <v>18</v>
      </c>
      <c r="L2568" s="9">
        <v>18</v>
      </c>
      <c r="M2568" s="9">
        <v>25.220141999999999</v>
      </c>
      <c r="N2568" s="9">
        <v>25.220141999999999</v>
      </c>
      <c r="O2568" s="9">
        <v>63.636364</v>
      </c>
      <c r="P2568" s="9">
        <v>63.636364</v>
      </c>
      <c r="Q2568" s="9">
        <v>41.686190000000003</v>
      </c>
      <c r="R2568" s="9">
        <v>41.686190000000003</v>
      </c>
      <c r="S2568" s="9" t="s">
        <v>1059</v>
      </c>
      <c r="T2568" s="9">
        <v>4899.8056349999997</v>
      </c>
      <c r="U2568" s="9">
        <v>730595.52274599997</v>
      </c>
      <c r="V2568" t="s">
        <v>935</v>
      </c>
    </row>
    <row r="2569" spans="1:22" x14ac:dyDescent="0.25">
      <c r="A2569" s="70" t="e">
        <f>VLOOKUP(B2569,'Lake Assessments'!$D$2:$E$52,2,0)</f>
        <v>#N/A</v>
      </c>
      <c r="B2569">
        <v>3029300</v>
      </c>
      <c r="C2569" t="s">
        <v>930</v>
      </c>
      <c r="D2569" t="s">
        <v>878</v>
      </c>
      <c r="E2569" s="107">
        <v>37860</v>
      </c>
      <c r="F2569" s="9">
        <v>19</v>
      </c>
      <c r="G2569" s="9">
        <v>24.088652</v>
      </c>
      <c r="H2569" s="9">
        <v>46.153846000000001</v>
      </c>
      <c r="I2569" s="9">
        <v>28.816320999999999</v>
      </c>
      <c r="J2569" s="9">
        <v>2</v>
      </c>
      <c r="K2569" s="9">
        <v>19</v>
      </c>
      <c r="L2569" s="9">
        <v>19</v>
      </c>
      <c r="M2569" s="9">
        <v>24.088652</v>
      </c>
      <c r="N2569" s="9">
        <v>25.006315000000001</v>
      </c>
      <c r="O2569" s="9">
        <v>46.153846000000001</v>
      </c>
      <c r="P2569" s="9">
        <v>58.333333000000003</v>
      </c>
      <c r="Q2569" s="9">
        <v>28.816320999999999</v>
      </c>
      <c r="R2569" s="9">
        <v>34.442554000000001</v>
      </c>
      <c r="S2569" s="9" t="s">
        <v>1059</v>
      </c>
      <c r="T2569" s="9">
        <v>16297.759969999999</v>
      </c>
      <c r="U2569" s="9">
        <v>4838058.2230190001</v>
      </c>
      <c r="V2569" t="s">
        <v>935</v>
      </c>
    </row>
    <row r="2570" spans="1:22" x14ac:dyDescent="0.25">
      <c r="A2570" s="70" t="e">
        <f>VLOOKUP(B2570,'Lake Assessments'!$D$2:$E$52,2,0)</f>
        <v>#N/A</v>
      </c>
      <c r="B2570">
        <v>56035300</v>
      </c>
      <c r="C2570" t="s">
        <v>2503</v>
      </c>
      <c r="D2570" t="s">
        <v>878</v>
      </c>
      <c r="E2570" s="107">
        <v>37860</v>
      </c>
      <c r="F2570" s="9">
        <v>16</v>
      </c>
      <c r="G2570" s="9">
        <v>25.75</v>
      </c>
      <c r="H2570" s="9">
        <v>45.454545000000003</v>
      </c>
      <c r="I2570" s="9">
        <v>44.662920999999997</v>
      </c>
      <c r="J2570" s="9">
        <v>1</v>
      </c>
      <c r="K2570" s="9">
        <v>16</v>
      </c>
      <c r="L2570" s="9">
        <v>16</v>
      </c>
      <c r="M2570" s="9">
        <v>25.75</v>
      </c>
      <c r="N2570" s="9">
        <v>25.75</v>
      </c>
      <c r="O2570" s="9">
        <v>45.454545000000003</v>
      </c>
      <c r="P2570" s="9">
        <v>45.454545000000003</v>
      </c>
      <c r="Q2570" s="9">
        <v>44.662920999999997</v>
      </c>
      <c r="R2570" s="9">
        <v>44.662920999999997</v>
      </c>
      <c r="S2570" s="9" t="s">
        <v>1059</v>
      </c>
      <c r="T2570" s="9">
        <v>4205.3607190000002</v>
      </c>
      <c r="U2570" s="9">
        <v>334211.43173100002</v>
      </c>
      <c r="V2570" t="s">
        <v>935</v>
      </c>
    </row>
    <row r="2571" spans="1:22" x14ac:dyDescent="0.25">
      <c r="A2571" s="70" t="e">
        <f>VLOOKUP(B2571,'Lake Assessments'!$D$2:$E$52,2,0)</f>
        <v>#N/A</v>
      </c>
      <c r="B2571">
        <v>3020900</v>
      </c>
      <c r="C2571" t="s">
        <v>2504</v>
      </c>
      <c r="D2571" t="s">
        <v>878</v>
      </c>
      <c r="E2571" s="107">
        <v>38580</v>
      </c>
      <c r="F2571" s="9">
        <v>14</v>
      </c>
      <c r="G2571" s="9">
        <v>21.915422</v>
      </c>
      <c r="H2571" s="9">
        <v>133.33333300000001</v>
      </c>
      <c r="I2571" s="9">
        <v>56.538727000000002</v>
      </c>
      <c r="J2571" s="9">
        <v>1</v>
      </c>
      <c r="K2571" s="9">
        <v>14</v>
      </c>
      <c r="L2571" s="9">
        <v>14</v>
      </c>
      <c r="M2571" s="9">
        <v>21.915422</v>
      </c>
      <c r="N2571" s="9">
        <v>21.915422</v>
      </c>
      <c r="O2571" s="9">
        <v>133.33333300000001</v>
      </c>
      <c r="P2571" s="9">
        <v>133.33333300000001</v>
      </c>
      <c r="Q2571" s="9">
        <v>56.538727000000002</v>
      </c>
      <c r="R2571" s="9">
        <v>56.538727000000002</v>
      </c>
      <c r="S2571" s="9" t="s">
        <v>1510</v>
      </c>
      <c r="T2571" s="9">
        <v>4551.7886330000001</v>
      </c>
      <c r="U2571" s="9">
        <v>463296.041157</v>
      </c>
      <c r="V2571" t="s">
        <v>935</v>
      </c>
    </row>
    <row r="2572" spans="1:22" x14ac:dyDescent="0.25">
      <c r="A2572" s="70" t="e">
        <f>VLOOKUP(B2572,'Lake Assessments'!$D$2:$E$52,2,0)</f>
        <v>#N/A</v>
      </c>
      <c r="B2572">
        <v>3031300</v>
      </c>
      <c r="C2572" t="s">
        <v>2505</v>
      </c>
      <c r="D2572" t="s">
        <v>878</v>
      </c>
      <c r="E2572" s="107">
        <v>37860</v>
      </c>
      <c r="F2572" s="9">
        <v>22</v>
      </c>
      <c r="G2572" s="9">
        <v>26.010487000000001</v>
      </c>
      <c r="H2572" s="9">
        <v>69.230768999999995</v>
      </c>
      <c r="I2572" s="9">
        <v>39.093514999999996</v>
      </c>
      <c r="J2572" s="9">
        <v>2</v>
      </c>
      <c r="K2572" s="9">
        <v>20</v>
      </c>
      <c r="L2572" s="9">
        <v>22</v>
      </c>
      <c r="M2572" s="9">
        <v>26.010487000000001</v>
      </c>
      <c r="N2572" s="9">
        <v>27.280028999999999</v>
      </c>
      <c r="O2572" s="9">
        <v>66.666667000000004</v>
      </c>
      <c r="P2572" s="9">
        <v>69.230768999999995</v>
      </c>
      <c r="Q2572" s="9">
        <v>39.093514999999996</v>
      </c>
      <c r="R2572" s="9">
        <v>46.666823999999998</v>
      </c>
      <c r="S2572" s="9" t="s">
        <v>1059</v>
      </c>
      <c r="T2572" s="9">
        <v>5770.2757920000004</v>
      </c>
      <c r="U2572" s="9">
        <v>892440.63772100001</v>
      </c>
      <c r="V2572" t="s">
        <v>935</v>
      </c>
    </row>
    <row r="2573" spans="1:22" x14ac:dyDescent="0.25">
      <c r="A2573" s="70" t="e">
        <f>VLOOKUP(B2573,'Lake Assessments'!$D$2:$E$52,2,0)</f>
        <v>#N/A</v>
      </c>
      <c r="B2573">
        <v>3018500</v>
      </c>
      <c r="C2573" t="s">
        <v>879</v>
      </c>
      <c r="D2573" t="s">
        <v>878</v>
      </c>
      <c r="E2573" s="107">
        <v>41114</v>
      </c>
      <c r="F2573" s="9">
        <v>6</v>
      </c>
      <c r="G2573" s="9">
        <v>13.880442</v>
      </c>
      <c r="H2573" s="9">
        <v>-14.285714</v>
      </c>
      <c r="I2573" s="9">
        <v>-16.38288</v>
      </c>
      <c r="J2573" s="9">
        <v>1</v>
      </c>
      <c r="K2573" s="9">
        <v>6</v>
      </c>
      <c r="L2573" s="9">
        <v>6</v>
      </c>
      <c r="M2573" s="9">
        <v>13.880442</v>
      </c>
      <c r="N2573" s="9">
        <v>13.880442</v>
      </c>
      <c r="O2573" s="9">
        <v>-14.285714</v>
      </c>
      <c r="P2573" s="9">
        <v>-14.285714</v>
      </c>
      <c r="Q2573" s="9">
        <v>-16.38288</v>
      </c>
      <c r="R2573" s="9">
        <v>-16.38288</v>
      </c>
      <c r="S2573" s="9" t="s">
        <v>1510</v>
      </c>
      <c r="T2573" s="9">
        <v>2121.503342</v>
      </c>
      <c r="U2573" s="9">
        <v>73783.484794000004</v>
      </c>
      <c r="V2573" t="s">
        <v>932</v>
      </c>
    </row>
    <row r="2574" spans="1:22" x14ac:dyDescent="0.25">
      <c r="A2574" s="70" t="e">
        <f>VLOOKUP(B2574,'Lake Assessments'!$D$2:$E$52,2,0)</f>
        <v>#N/A</v>
      </c>
      <c r="B2574">
        <v>3032800</v>
      </c>
      <c r="C2574" t="s">
        <v>2506</v>
      </c>
      <c r="D2574" t="s">
        <v>878</v>
      </c>
      <c r="E2574" s="107">
        <v>37852</v>
      </c>
      <c r="F2574" s="9">
        <v>34</v>
      </c>
      <c r="G2574" s="9">
        <v>34.299717000000001</v>
      </c>
      <c r="H2574" s="9">
        <v>161.53846200000001</v>
      </c>
      <c r="I2574" s="9">
        <v>83.420946999999998</v>
      </c>
      <c r="J2574" s="9">
        <v>2</v>
      </c>
      <c r="K2574" s="9">
        <v>28</v>
      </c>
      <c r="L2574" s="9">
        <v>34</v>
      </c>
      <c r="M2574" s="9">
        <v>31.937998</v>
      </c>
      <c r="N2574" s="9">
        <v>34.299717000000001</v>
      </c>
      <c r="O2574" s="9">
        <v>133.33333300000001</v>
      </c>
      <c r="P2574" s="9">
        <v>161.53846200000001</v>
      </c>
      <c r="Q2574" s="9">
        <v>71.709666999999996</v>
      </c>
      <c r="R2574" s="9">
        <v>83.420946999999998</v>
      </c>
      <c r="S2574" s="9" t="s">
        <v>1059</v>
      </c>
      <c r="T2574" s="9">
        <v>21971.968076000001</v>
      </c>
      <c r="U2574" s="9">
        <v>8048834.0861269999</v>
      </c>
      <c r="V2574" t="s">
        <v>935</v>
      </c>
    </row>
    <row r="2575" spans="1:22" x14ac:dyDescent="0.25">
      <c r="A2575" s="70" t="e">
        <f>VLOOKUP(B2575,'Lake Assessments'!$D$2:$E$52,2,0)</f>
        <v>#N/A</v>
      </c>
      <c r="B2575">
        <v>56036000</v>
      </c>
      <c r="C2575" t="s">
        <v>1004</v>
      </c>
      <c r="D2575" t="s">
        <v>878</v>
      </c>
      <c r="E2575" s="107">
        <v>34197</v>
      </c>
      <c r="F2575" s="9">
        <v>29</v>
      </c>
      <c r="G2575" s="9">
        <v>31.753903000000001</v>
      </c>
      <c r="H2575" s="9">
        <v>141.66666699999999</v>
      </c>
      <c r="I2575" s="9">
        <v>70.719908000000004</v>
      </c>
      <c r="J2575" s="9">
        <v>1</v>
      </c>
      <c r="K2575" s="9">
        <v>29</v>
      </c>
      <c r="L2575" s="9">
        <v>29</v>
      </c>
      <c r="M2575" s="9">
        <v>31.753903000000001</v>
      </c>
      <c r="N2575" s="9">
        <v>31.753903000000001</v>
      </c>
      <c r="O2575" s="9">
        <v>141.66666699999999</v>
      </c>
      <c r="P2575" s="9">
        <v>141.66666699999999</v>
      </c>
      <c r="Q2575" s="9">
        <v>70.719908000000004</v>
      </c>
      <c r="R2575" s="9">
        <v>70.719908000000004</v>
      </c>
      <c r="S2575" s="9" t="s">
        <v>1059</v>
      </c>
      <c r="T2575" s="9">
        <v>15624.591474000001</v>
      </c>
      <c r="U2575" s="9">
        <v>4858142.188821</v>
      </c>
      <c r="V2575" t="s">
        <v>935</v>
      </c>
    </row>
    <row r="2576" spans="1:22" x14ac:dyDescent="0.25">
      <c r="A2576" s="70" t="e">
        <f>VLOOKUP(B2576,'Lake Assessments'!$D$2:$E$52,2,0)</f>
        <v>#N/A</v>
      </c>
      <c r="B2576">
        <v>56036900</v>
      </c>
      <c r="C2576" t="s">
        <v>2507</v>
      </c>
      <c r="D2576" t="s">
        <v>878</v>
      </c>
      <c r="E2576" s="107">
        <v>38526</v>
      </c>
      <c r="F2576" s="9">
        <v>16</v>
      </c>
      <c r="G2576" s="9">
        <v>23.25</v>
      </c>
      <c r="H2576" s="9">
        <v>23.076923000000001</v>
      </c>
      <c r="I2576" s="9">
        <v>24.331551000000001</v>
      </c>
      <c r="J2576" s="9">
        <v>1</v>
      </c>
      <c r="K2576" s="9">
        <v>16</v>
      </c>
      <c r="L2576" s="9">
        <v>16</v>
      </c>
      <c r="M2576" s="9">
        <v>23.25</v>
      </c>
      <c r="N2576" s="9">
        <v>23.25</v>
      </c>
      <c r="O2576" s="9">
        <v>23.076923000000001</v>
      </c>
      <c r="P2576" s="9">
        <v>23.076923000000001</v>
      </c>
      <c r="Q2576" s="9">
        <v>24.331551000000001</v>
      </c>
      <c r="R2576" s="9">
        <v>24.331551000000001</v>
      </c>
      <c r="S2576" s="9" t="s">
        <v>1059</v>
      </c>
      <c r="T2576" s="9">
        <v>5549.1477619999996</v>
      </c>
      <c r="U2576" s="9">
        <v>795317.04802800005</v>
      </c>
      <c r="V2576" t="s">
        <v>935</v>
      </c>
    </row>
    <row r="2577" spans="1:22" x14ac:dyDescent="0.25">
      <c r="A2577" s="70" t="e">
        <f>VLOOKUP(B2577,'Lake Assessments'!$D$2:$E$52,2,0)</f>
        <v>#N/A</v>
      </c>
      <c r="B2577">
        <v>3040000</v>
      </c>
      <c r="C2577" t="s">
        <v>2508</v>
      </c>
      <c r="D2577" t="s">
        <v>878</v>
      </c>
      <c r="E2577" s="107">
        <v>41127</v>
      </c>
      <c r="F2577" s="9">
        <v>13</v>
      </c>
      <c r="G2577" s="9">
        <v>21.355958000000001</v>
      </c>
      <c r="H2577" s="9">
        <v>18.181818</v>
      </c>
      <c r="I2577" s="9">
        <v>19.97729</v>
      </c>
      <c r="J2577" s="9">
        <v>2</v>
      </c>
      <c r="K2577" s="9">
        <v>11</v>
      </c>
      <c r="L2577" s="9">
        <v>13</v>
      </c>
      <c r="M2577" s="9">
        <v>20.201260000000001</v>
      </c>
      <c r="N2577" s="9">
        <v>21.355958000000001</v>
      </c>
      <c r="O2577" s="9">
        <v>0</v>
      </c>
      <c r="P2577" s="9">
        <v>18.181818</v>
      </c>
      <c r="Q2577" s="9">
        <v>13.490225000000001</v>
      </c>
      <c r="R2577" s="9">
        <v>19.97729</v>
      </c>
      <c r="S2577" s="9" t="s">
        <v>1059</v>
      </c>
      <c r="T2577" s="9">
        <v>6060.4161320000003</v>
      </c>
      <c r="U2577" s="9">
        <v>1351637.218414</v>
      </c>
      <c r="V2577" t="s">
        <v>935</v>
      </c>
    </row>
    <row r="2578" spans="1:22" x14ac:dyDescent="0.25">
      <c r="A2578" s="70" t="e">
        <f>VLOOKUP(B2578,'Lake Assessments'!$D$2:$E$52,2,0)</f>
        <v>#N/A</v>
      </c>
      <c r="B2578">
        <v>3038100</v>
      </c>
      <c r="C2578" t="s">
        <v>2509</v>
      </c>
      <c r="D2578" t="s">
        <v>878</v>
      </c>
      <c r="E2578" s="107">
        <v>38554</v>
      </c>
      <c r="F2578" s="9">
        <v>23</v>
      </c>
      <c r="G2578" s="9">
        <v>28.357959999999999</v>
      </c>
      <c r="H2578" s="9">
        <v>76.923077000000006</v>
      </c>
      <c r="I2578" s="9">
        <v>51.646847000000001</v>
      </c>
      <c r="J2578" s="9">
        <v>3</v>
      </c>
      <c r="K2578" s="9">
        <v>23</v>
      </c>
      <c r="L2578" s="9">
        <v>28</v>
      </c>
      <c r="M2578" s="9">
        <v>28.357959999999999</v>
      </c>
      <c r="N2578" s="9">
        <v>31.560033000000001</v>
      </c>
      <c r="O2578" s="9">
        <v>76.923077000000006</v>
      </c>
      <c r="P2578" s="9">
        <v>133.33333300000001</v>
      </c>
      <c r="Q2578" s="9">
        <v>51.646847000000001</v>
      </c>
      <c r="R2578" s="9">
        <v>69.677599000000001</v>
      </c>
      <c r="S2578" s="9" t="s">
        <v>1059</v>
      </c>
      <c r="T2578" s="9">
        <v>20816.613960999999</v>
      </c>
      <c r="U2578" s="9">
        <v>12412220.968656</v>
      </c>
      <c r="V2578" t="s">
        <v>935</v>
      </c>
    </row>
    <row r="2579" spans="1:22" x14ac:dyDescent="0.25">
      <c r="A2579" s="70" t="e">
        <f>VLOOKUP(B2579,'Lake Assessments'!$D$2:$E$52,2,0)</f>
        <v>#N/A</v>
      </c>
      <c r="B2579">
        <v>3035700</v>
      </c>
      <c r="C2579" t="s">
        <v>2063</v>
      </c>
      <c r="D2579" t="s">
        <v>878</v>
      </c>
      <c r="E2579" s="107">
        <v>38588</v>
      </c>
      <c r="F2579" s="9">
        <v>19</v>
      </c>
      <c r="G2579" s="9">
        <v>22.482741999999998</v>
      </c>
      <c r="H2579" s="9">
        <v>46.153846000000001</v>
      </c>
      <c r="I2579" s="9">
        <v>20.228566000000001</v>
      </c>
      <c r="J2579" s="9">
        <v>2</v>
      </c>
      <c r="K2579" s="9">
        <v>19</v>
      </c>
      <c r="L2579" s="9">
        <v>19</v>
      </c>
      <c r="M2579" s="9">
        <v>22.482741999999998</v>
      </c>
      <c r="N2579" s="9">
        <v>26.612224999999999</v>
      </c>
      <c r="O2579" s="9">
        <v>46.153846000000001</v>
      </c>
      <c r="P2579" s="9">
        <v>58.333333000000003</v>
      </c>
      <c r="Q2579" s="9">
        <v>20.228566000000001</v>
      </c>
      <c r="R2579" s="9">
        <v>43.076478999999999</v>
      </c>
      <c r="S2579" s="9" t="s">
        <v>1059</v>
      </c>
      <c r="T2579" s="9">
        <v>3770.6030730000002</v>
      </c>
      <c r="U2579" s="9">
        <v>541620.62709199998</v>
      </c>
      <c r="V2579" t="s">
        <v>935</v>
      </c>
    </row>
    <row r="2580" spans="1:22" x14ac:dyDescent="0.25">
      <c r="A2580" s="70" t="e">
        <f>VLOOKUP(B2580,'Lake Assessments'!$D$2:$E$52,2,0)</f>
        <v>#N/A</v>
      </c>
      <c r="B2580">
        <v>3043000</v>
      </c>
      <c r="C2580" t="s">
        <v>2510</v>
      </c>
      <c r="D2580" t="s">
        <v>878</v>
      </c>
      <c r="E2580" s="107">
        <v>38581</v>
      </c>
      <c r="F2580" s="9">
        <v>17</v>
      </c>
      <c r="G2580" s="9">
        <v>22.070741999999999</v>
      </c>
      <c r="H2580" s="9">
        <v>30.769231000000001</v>
      </c>
      <c r="I2580" s="9">
        <v>18.025358000000001</v>
      </c>
      <c r="J2580" s="9">
        <v>1</v>
      </c>
      <c r="K2580" s="9">
        <v>17</v>
      </c>
      <c r="L2580" s="9">
        <v>17</v>
      </c>
      <c r="M2580" s="9">
        <v>22.070741999999999</v>
      </c>
      <c r="N2580" s="9">
        <v>22.070741999999999</v>
      </c>
      <c r="O2580" s="9">
        <v>30.769231000000001</v>
      </c>
      <c r="P2580" s="9">
        <v>30.769231000000001</v>
      </c>
      <c r="Q2580" s="9">
        <v>18.025358000000001</v>
      </c>
      <c r="R2580" s="9">
        <v>18.025358000000001</v>
      </c>
      <c r="S2580" s="9" t="s">
        <v>1059</v>
      </c>
      <c r="T2580" s="9">
        <v>5388.1010230000002</v>
      </c>
      <c r="U2580" s="9">
        <v>449666.86851499998</v>
      </c>
      <c r="V2580" t="s">
        <v>935</v>
      </c>
    </row>
    <row r="2581" spans="1:22" x14ac:dyDescent="0.25">
      <c r="A2581" s="70" t="e">
        <f>VLOOKUP(B2581,'Lake Assessments'!$D$2:$E$52,2,0)</f>
        <v>#N/A</v>
      </c>
      <c r="B2581">
        <v>3038600</v>
      </c>
      <c r="C2581" t="s">
        <v>2511</v>
      </c>
      <c r="D2581" t="s">
        <v>878</v>
      </c>
      <c r="E2581" s="107">
        <v>38575</v>
      </c>
      <c r="F2581" s="9">
        <v>26</v>
      </c>
      <c r="G2581" s="9">
        <v>29.613536</v>
      </c>
      <c r="H2581" s="9">
        <v>100</v>
      </c>
      <c r="I2581" s="9">
        <v>58.361156999999999</v>
      </c>
      <c r="J2581" s="9">
        <v>2</v>
      </c>
      <c r="K2581" s="9">
        <v>22</v>
      </c>
      <c r="L2581" s="9">
        <v>26</v>
      </c>
      <c r="M2581" s="9">
        <v>28.995297000000001</v>
      </c>
      <c r="N2581" s="9">
        <v>29.613536</v>
      </c>
      <c r="O2581" s="9">
        <v>83.333332999999996</v>
      </c>
      <c r="P2581" s="9">
        <v>100</v>
      </c>
      <c r="Q2581" s="9">
        <v>55.888696000000003</v>
      </c>
      <c r="R2581" s="9">
        <v>58.361156999999999</v>
      </c>
      <c r="S2581" s="9" t="s">
        <v>1059</v>
      </c>
      <c r="T2581" s="9">
        <v>3558.4257689999999</v>
      </c>
      <c r="U2581" s="9">
        <v>867161.50810099998</v>
      </c>
      <c r="V2581" t="s">
        <v>935</v>
      </c>
    </row>
    <row r="2582" spans="1:22" x14ac:dyDescent="0.25">
      <c r="A2582" s="70" t="e">
        <f>VLOOKUP(B2582,'Lake Assessments'!$D$2:$E$52,2,0)</f>
        <v>#N/A</v>
      </c>
      <c r="B2582">
        <v>3036600</v>
      </c>
      <c r="C2582" t="s">
        <v>2512</v>
      </c>
      <c r="D2582" t="s">
        <v>878</v>
      </c>
      <c r="E2582" s="107">
        <v>37517</v>
      </c>
      <c r="F2582" s="9">
        <v>11</v>
      </c>
      <c r="G2582" s="9">
        <v>21.105793999999999</v>
      </c>
      <c r="H2582" s="9">
        <v>0</v>
      </c>
      <c r="I2582" s="9">
        <v>18.571877000000001</v>
      </c>
      <c r="J2582" s="9">
        <v>1</v>
      </c>
      <c r="K2582" s="9">
        <v>11</v>
      </c>
      <c r="L2582" s="9">
        <v>11</v>
      </c>
      <c r="M2582" s="9">
        <v>21.105793999999999</v>
      </c>
      <c r="N2582" s="9">
        <v>21.105793999999999</v>
      </c>
      <c r="O2582" s="9">
        <v>0</v>
      </c>
      <c r="P2582" s="9">
        <v>0</v>
      </c>
      <c r="Q2582" s="9">
        <v>18.571877000000001</v>
      </c>
      <c r="R2582" s="9">
        <v>18.571877000000001</v>
      </c>
      <c r="S2582" s="9" t="s">
        <v>1059</v>
      </c>
      <c r="T2582" s="9">
        <v>5868.7016009999998</v>
      </c>
      <c r="U2582" s="9">
        <v>1133575.4377240001</v>
      </c>
      <c r="V2582" t="s">
        <v>935</v>
      </c>
    </row>
    <row r="2583" spans="1:22" x14ac:dyDescent="0.25">
      <c r="A2583" s="70" t="e">
        <f>VLOOKUP(B2583,'Lake Assessments'!$D$2:$E$52,2,0)</f>
        <v>#N/A</v>
      </c>
      <c r="B2583">
        <v>3047500</v>
      </c>
      <c r="C2583" t="s">
        <v>2513</v>
      </c>
      <c r="D2583" t="s">
        <v>878</v>
      </c>
      <c r="E2583" s="107">
        <v>38554</v>
      </c>
      <c r="F2583" s="9">
        <v>20</v>
      </c>
      <c r="G2583" s="9">
        <v>27.280028999999999</v>
      </c>
      <c r="H2583" s="9">
        <v>53.846153999999999</v>
      </c>
      <c r="I2583" s="9">
        <v>45.882510000000003</v>
      </c>
      <c r="J2583" s="9">
        <v>3</v>
      </c>
      <c r="K2583" s="9">
        <v>20</v>
      </c>
      <c r="L2583" s="9">
        <v>24</v>
      </c>
      <c r="M2583" s="9">
        <v>27.059017999999998</v>
      </c>
      <c r="N2583" s="9">
        <v>29.802125</v>
      </c>
      <c r="O2583" s="9">
        <v>53.846153999999999</v>
      </c>
      <c r="P2583" s="9">
        <v>100</v>
      </c>
      <c r="Q2583" s="9">
        <v>45.478592999999996</v>
      </c>
      <c r="R2583" s="9">
        <v>60.226480000000002</v>
      </c>
      <c r="S2583" s="9" t="s">
        <v>1059</v>
      </c>
      <c r="T2583" s="9">
        <v>11277.156289</v>
      </c>
      <c r="U2583" s="9">
        <v>7487372.9422580004</v>
      </c>
      <c r="V2583" t="s">
        <v>935</v>
      </c>
    </row>
    <row r="2584" spans="1:22" x14ac:dyDescent="0.25">
      <c r="A2584" s="70" t="e">
        <f>VLOOKUP(B2584,'Lake Assessments'!$D$2:$E$52,2,0)</f>
        <v>#N/A</v>
      </c>
      <c r="B2584">
        <v>3037700</v>
      </c>
      <c r="C2584" t="s">
        <v>1683</v>
      </c>
      <c r="D2584" t="s">
        <v>878</v>
      </c>
      <c r="E2584" s="107">
        <v>38530</v>
      </c>
      <c r="F2584" s="9">
        <v>28</v>
      </c>
      <c r="G2584" s="9">
        <v>32.126980000000003</v>
      </c>
      <c r="H2584" s="9">
        <v>154.545455</v>
      </c>
      <c r="I2584" s="9">
        <v>80.488652999999999</v>
      </c>
      <c r="J2584" s="9">
        <v>1</v>
      </c>
      <c r="K2584" s="9">
        <v>28</v>
      </c>
      <c r="L2584" s="9">
        <v>28</v>
      </c>
      <c r="M2584" s="9">
        <v>32.126980000000003</v>
      </c>
      <c r="N2584" s="9">
        <v>32.126980000000003</v>
      </c>
      <c r="O2584" s="9">
        <v>154.545455</v>
      </c>
      <c r="P2584" s="9">
        <v>154.545455</v>
      </c>
      <c r="Q2584" s="9">
        <v>80.488652999999999</v>
      </c>
      <c r="R2584" s="9">
        <v>80.488652999999999</v>
      </c>
      <c r="S2584" s="9" t="s">
        <v>1059</v>
      </c>
      <c r="T2584" s="9">
        <v>6469.8464110000004</v>
      </c>
      <c r="U2584" s="9">
        <v>625258.62242999999</v>
      </c>
      <c r="V2584" t="s">
        <v>935</v>
      </c>
    </row>
    <row r="2585" spans="1:22" x14ac:dyDescent="0.25">
      <c r="A2585" s="70" t="e">
        <f>VLOOKUP(B2585,'Lake Assessments'!$D$2:$E$52,2,0)</f>
        <v>#N/A</v>
      </c>
      <c r="B2585">
        <v>56038700</v>
      </c>
      <c r="C2585" t="s">
        <v>2514</v>
      </c>
      <c r="D2585" t="s">
        <v>878</v>
      </c>
      <c r="E2585" s="107">
        <v>38562</v>
      </c>
      <c r="F2585" s="9">
        <v>28</v>
      </c>
      <c r="G2585" s="9">
        <v>32.126980000000003</v>
      </c>
      <c r="H2585" s="9">
        <v>115.384615</v>
      </c>
      <c r="I2585" s="9">
        <v>71.802032999999994</v>
      </c>
      <c r="J2585" s="9">
        <v>1</v>
      </c>
      <c r="K2585" s="9">
        <v>28</v>
      </c>
      <c r="L2585" s="9">
        <v>28</v>
      </c>
      <c r="M2585" s="9">
        <v>32.126980000000003</v>
      </c>
      <c r="N2585" s="9">
        <v>32.126980000000003</v>
      </c>
      <c r="O2585" s="9">
        <v>115.384615</v>
      </c>
      <c r="P2585" s="9">
        <v>115.384615</v>
      </c>
      <c r="Q2585" s="9">
        <v>71.802032999999994</v>
      </c>
      <c r="R2585" s="9">
        <v>71.802032999999994</v>
      </c>
      <c r="S2585" s="9" t="s">
        <v>1059</v>
      </c>
      <c r="T2585" s="9">
        <v>14637.841553</v>
      </c>
      <c r="U2585" s="9">
        <v>2758464.086406</v>
      </c>
      <c r="V2585" t="s">
        <v>935</v>
      </c>
    </row>
    <row r="2586" spans="1:22" x14ac:dyDescent="0.25">
      <c r="A2586" s="70" t="e">
        <f>VLOOKUP(B2586,'Lake Assessments'!$D$2:$E$52,2,0)</f>
        <v>#N/A</v>
      </c>
      <c r="B2586">
        <v>56050000</v>
      </c>
      <c r="C2586" t="s">
        <v>2515</v>
      </c>
      <c r="D2586" t="s">
        <v>878</v>
      </c>
      <c r="E2586" s="107">
        <v>38162</v>
      </c>
      <c r="F2586" s="9">
        <v>20</v>
      </c>
      <c r="G2586" s="9">
        <v>23.031500000000001</v>
      </c>
      <c r="H2586" s="9">
        <v>66.666667000000004</v>
      </c>
      <c r="I2586" s="9">
        <v>28.667598999999999</v>
      </c>
      <c r="J2586" s="9">
        <v>1</v>
      </c>
      <c r="K2586" s="9">
        <v>20</v>
      </c>
      <c r="L2586" s="9">
        <v>20</v>
      </c>
      <c r="M2586" s="9">
        <v>23.031500000000001</v>
      </c>
      <c r="N2586" s="9">
        <v>23.031500000000001</v>
      </c>
      <c r="O2586" s="9">
        <v>66.666667000000004</v>
      </c>
      <c r="P2586" s="9">
        <v>66.666667000000004</v>
      </c>
      <c r="Q2586" s="9">
        <v>28.667598999999999</v>
      </c>
      <c r="R2586" s="9">
        <v>28.667598999999999</v>
      </c>
      <c r="S2586" s="9" t="s">
        <v>1059</v>
      </c>
      <c r="T2586" s="9">
        <v>2286.543185</v>
      </c>
      <c r="U2586" s="9">
        <v>188287.95340900001</v>
      </c>
      <c r="V2586" t="s">
        <v>935</v>
      </c>
    </row>
    <row r="2587" spans="1:22" x14ac:dyDescent="0.25">
      <c r="A2587" s="70" t="e">
        <f>VLOOKUP(B2587,'Lake Assessments'!$D$2:$E$52,2,0)</f>
        <v>#N/A</v>
      </c>
      <c r="B2587">
        <v>3038700</v>
      </c>
      <c r="C2587" t="s">
        <v>2516</v>
      </c>
      <c r="D2587" t="s">
        <v>878</v>
      </c>
      <c r="E2587" s="107">
        <v>37067</v>
      </c>
      <c r="F2587" s="9">
        <v>25</v>
      </c>
      <c r="G2587" s="9">
        <v>30.4</v>
      </c>
      <c r="H2587" s="9">
        <v>108.333333</v>
      </c>
      <c r="I2587" s="9">
        <v>63.440860000000001</v>
      </c>
      <c r="J2587" s="9">
        <v>1</v>
      </c>
      <c r="K2587" s="9">
        <v>25</v>
      </c>
      <c r="L2587" s="9">
        <v>25</v>
      </c>
      <c r="M2587" s="9">
        <v>30.4</v>
      </c>
      <c r="N2587" s="9">
        <v>30.4</v>
      </c>
      <c r="O2587" s="9">
        <v>108.333333</v>
      </c>
      <c r="P2587" s="9">
        <v>108.333333</v>
      </c>
      <c r="Q2587" s="9">
        <v>63.440860000000001</v>
      </c>
      <c r="R2587" s="9">
        <v>63.440860000000001</v>
      </c>
      <c r="S2587" s="9" t="s">
        <v>1059</v>
      </c>
      <c r="T2587" s="9">
        <v>15666.329415</v>
      </c>
      <c r="U2587" s="9">
        <v>4766577.7126120003</v>
      </c>
      <c r="V2587" t="s">
        <v>935</v>
      </c>
    </row>
    <row r="2588" spans="1:22" x14ac:dyDescent="0.25">
      <c r="A2588" s="70" t="e">
        <f>VLOOKUP(B2588,'Lake Assessments'!$D$2:$E$52,2,0)</f>
        <v>#N/A</v>
      </c>
      <c r="B2588">
        <v>3035900</v>
      </c>
      <c r="C2588" t="s">
        <v>2517</v>
      </c>
      <c r="D2588" t="s">
        <v>878</v>
      </c>
      <c r="E2588" s="107">
        <v>38588</v>
      </c>
      <c r="F2588" s="9">
        <v>24</v>
      </c>
      <c r="G2588" s="9">
        <v>27.148510999999999</v>
      </c>
      <c r="H2588" s="9">
        <v>84.615385000000003</v>
      </c>
      <c r="I2588" s="9">
        <v>45.179205000000003</v>
      </c>
      <c r="J2588" s="9">
        <v>3</v>
      </c>
      <c r="K2588" s="9">
        <v>20</v>
      </c>
      <c r="L2588" s="9">
        <v>24</v>
      </c>
      <c r="M2588" s="9">
        <v>25.267568000000001</v>
      </c>
      <c r="N2588" s="9">
        <v>27.732417000000002</v>
      </c>
      <c r="O2588" s="9">
        <v>66.666667000000004</v>
      </c>
      <c r="P2588" s="9">
        <v>91.666667000000004</v>
      </c>
      <c r="Q2588" s="9">
        <v>35.847141000000001</v>
      </c>
      <c r="R2588" s="9">
        <v>49.099017000000003</v>
      </c>
      <c r="S2588" s="9" t="s">
        <v>1059</v>
      </c>
      <c r="T2588" s="9">
        <v>9203.0879690000002</v>
      </c>
      <c r="U2588" s="9">
        <v>5151261.3696170002</v>
      </c>
      <c r="V2588" t="s">
        <v>935</v>
      </c>
    </row>
    <row r="2589" spans="1:22" x14ac:dyDescent="0.25">
      <c r="A2589" s="70" t="e">
        <f>VLOOKUP(B2589,'Lake Assessments'!$D$2:$E$52,2,0)</f>
        <v>#N/A</v>
      </c>
      <c r="B2589">
        <v>3035800</v>
      </c>
      <c r="C2589" t="s">
        <v>1015</v>
      </c>
      <c r="D2589" t="s">
        <v>878</v>
      </c>
      <c r="E2589" s="107">
        <v>36339</v>
      </c>
      <c r="F2589" s="9">
        <v>11</v>
      </c>
      <c r="G2589" s="9">
        <v>20.804283000000002</v>
      </c>
      <c r="H2589" s="9">
        <v>-8.3333329999999997</v>
      </c>
      <c r="I2589" s="9">
        <v>11.850982999999999</v>
      </c>
      <c r="J2589" s="9">
        <v>1</v>
      </c>
      <c r="K2589" s="9">
        <v>11</v>
      </c>
      <c r="L2589" s="9">
        <v>11</v>
      </c>
      <c r="M2589" s="9">
        <v>20.804283000000002</v>
      </c>
      <c r="N2589" s="9">
        <v>20.804283000000002</v>
      </c>
      <c r="O2589" s="9">
        <v>-8.3333329999999997</v>
      </c>
      <c r="P2589" s="9">
        <v>-8.3333329999999997</v>
      </c>
      <c r="Q2589" s="9">
        <v>11.850982999999999</v>
      </c>
      <c r="R2589" s="9">
        <v>11.850982999999999</v>
      </c>
      <c r="S2589" s="9" t="s">
        <v>1059</v>
      </c>
      <c r="T2589" s="9">
        <v>3823.520743</v>
      </c>
      <c r="U2589" s="9">
        <v>580072.99286999996</v>
      </c>
      <c r="V2589" t="s">
        <v>932</v>
      </c>
    </row>
    <row r="2590" spans="1:22" x14ac:dyDescent="0.25">
      <c r="A2590" s="70" t="e">
        <f>VLOOKUP(B2590,'Lake Assessments'!$D$2:$E$52,2,0)</f>
        <v>#N/A</v>
      </c>
      <c r="B2590">
        <v>3035000</v>
      </c>
      <c r="C2590" t="s">
        <v>962</v>
      </c>
      <c r="D2590" t="s">
        <v>878</v>
      </c>
      <c r="E2590" s="107">
        <v>39251</v>
      </c>
      <c r="F2590" s="9">
        <v>21</v>
      </c>
      <c r="G2590" s="9">
        <v>27.495453999999999</v>
      </c>
      <c r="H2590" s="9">
        <v>75</v>
      </c>
      <c r="I2590" s="9">
        <v>47.825021999999997</v>
      </c>
      <c r="J2590" s="9">
        <v>2</v>
      </c>
      <c r="K2590" s="9">
        <v>21</v>
      </c>
      <c r="L2590" s="9">
        <v>21</v>
      </c>
      <c r="M2590" s="9">
        <v>25.967929000000002</v>
      </c>
      <c r="N2590" s="9">
        <v>27.495453999999999</v>
      </c>
      <c r="O2590" s="9">
        <v>61.538462000000003</v>
      </c>
      <c r="P2590" s="9">
        <v>75</v>
      </c>
      <c r="Q2590" s="9">
        <v>38.865929999999999</v>
      </c>
      <c r="R2590" s="9">
        <v>47.825021999999997</v>
      </c>
      <c r="S2590" s="9" t="s">
        <v>1059</v>
      </c>
      <c r="T2590" s="9">
        <v>12289.522493</v>
      </c>
      <c r="U2590" s="9">
        <v>1689846.3725910001</v>
      </c>
      <c r="V2590" t="s">
        <v>935</v>
      </c>
    </row>
    <row r="2591" spans="1:22" x14ac:dyDescent="0.25">
      <c r="A2591" s="70" t="e">
        <f>VLOOKUP(B2591,'Lake Assessments'!$D$2:$E$52,2,0)</f>
        <v>#N/A</v>
      </c>
      <c r="B2591">
        <v>3035500</v>
      </c>
      <c r="C2591" t="s">
        <v>2518</v>
      </c>
      <c r="D2591" t="s">
        <v>878</v>
      </c>
      <c r="E2591" s="107">
        <v>37053</v>
      </c>
      <c r="F2591" s="9">
        <v>15</v>
      </c>
      <c r="G2591" s="9">
        <v>22.979700999999999</v>
      </c>
      <c r="H2591" s="9">
        <v>25</v>
      </c>
      <c r="I2591" s="9">
        <v>23.546780999999999</v>
      </c>
      <c r="J2591" s="9">
        <v>1</v>
      </c>
      <c r="K2591" s="9">
        <v>15</v>
      </c>
      <c r="L2591" s="9">
        <v>15</v>
      </c>
      <c r="M2591" s="9">
        <v>22.979700999999999</v>
      </c>
      <c r="N2591" s="9">
        <v>22.979700999999999</v>
      </c>
      <c r="O2591" s="9">
        <v>25</v>
      </c>
      <c r="P2591" s="9">
        <v>25</v>
      </c>
      <c r="Q2591" s="9">
        <v>23.546780999999999</v>
      </c>
      <c r="R2591" s="9">
        <v>23.546780999999999</v>
      </c>
      <c r="S2591" s="9" t="s">
        <v>1059</v>
      </c>
      <c r="T2591" s="9">
        <v>4549.0745139999999</v>
      </c>
      <c r="U2591" s="9">
        <v>779764.02777100005</v>
      </c>
      <c r="V2591" t="s">
        <v>935</v>
      </c>
    </row>
    <row r="2592" spans="1:22" x14ac:dyDescent="0.25">
      <c r="A2592" s="70" t="e">
        <f>VLOOKUP(B2592,'Lake Assessments'!$D$2:$E$52,2,0)</f>
        <v>#N/A</v>
      </c>
      <c r="B2592">
        <v>3041900</v>
      </c>
      <c r="C2592" t="s">
        <v>2519</v>
      </c>
      <c r="D2592" t="s">
        <v>878</v>
      </c>
      <c r="E2592" s="107">
        <v>37847</v>
      </c>
      <c r="F2592" s="9">
        <v>15</v>
      </c>
      <c r="G2592" s="9">
        <v>22.205105</v>
      </c>
      <c r="H2592" s="9">
        <v>36.363636</v>
      </c>
      <c r="I2592" s="9">
        <v>24.747778</v>
      </c>
      <c r="J2592" s="9">
        <v>1</v>
      </c>
      <c r="K2592" s="9">
        <v>15</v>
      </c>
      <c r="L2592" s="9">
        <v>15</v>
      </c>
      <c r="M2592" s="9">
        <v>22.205105</v>
      </c>
      <c r="N2592" s="9">
        <v>22.205105</v>
      </c>
      <c r="O2592" s="9">
        <v>36.363636</v>
      </c>
      <c r="P2592" s="9">
        <v>36.363636</v>
      </c>
      <c r="Q2592" s="9">
        <v>24.747778</v>
      </c>
      <c r="R2592" s="9">
        <v>24.747778</v>
      </c>
      <c r="S2592" s="9" t="s">
        <v>1059</v>
      </c>
      <c r="T2592" s="9">
        <v>4141.282706</v>
      </c>
      <c r="U2592" s="9">
        <v>440742.08697900001</v>
      </c>
      <c r="V2592" t="s">
        <v>935</v>
      </c>
    </row>
    <row r="2593" spans="1:22" x14ac:dyDescent="0.25">
      <c r="A2593" s="70" t="e">
        <f>VLOOKUP(B2593,'Lake Assessments'!$D$2:$E$52,2,0)</f>
        <v>#N/A</v>
      </c>
      <c r="B2593">
        <v>56052300</v>
      </c>
      <c r="C2593" t="s">
        <v>2520</v>
      </c>
      <c r="D2593" t="s">
        <v>878</v>
      </c>
      <c r="E2593" s="107">
        <v>36003</v>
      </c>
      <c r="F2593" s="9">
        <v>23</v>
      </c>
      <c r="G2593" s="9">
        <v>29.192018000000001</v>
      </c>
      <c r="H2593" s="9">
        <v>91.666667000000004</v>
      </c>
      <c r="I2593" s="9">
        <v>56.946333000000003</v>
      </c>
      <c r="J2593" s="9">
        <v>1</v>
      </c>
      <c r="K2593" s="9">
        <v>23</v>
      </c>
      <c r="L2593" s="9">
        <v>23</v>
      </c>
      <c r="M2593" s="9">
        <v>29.192018000000001</v>
      </c>
      <c r="N2593" s="9">
        <v>29.192018000000001</v>
      </c>
      <c r="O2593" s="9">
        <v>91.666667000000004</v>
      </c>
      <c r="P2593" s="9">
        <v>91.666667000000004</v>
      </c>
      <c r="Q2593" s="9">
        <v>56.946333000000003</v>
      </c>
      <c r="R2593" s="9">
        <v>56.946333000000003</v>
      </c>
      <c r="S2593" s="9" t="s">
        <v>1059</v>
      </c>
      <c r="T2593" s="9">
        <v>27478.445903</v>
      </c>
      <c r="U2593" s="9">
        <v>4226265.8318210002</v>
      </c>
      <c r="V2593" t="s">
        <v>935</v>
      </c>
    </row>
    <row r="2594" spans="1:22" x14ac:dyDescent="0.25">
      <c r="A2594" s="70" t="e">
        <f>VLOOKUP(B2594,'Lake Assessments'!$D$2:$E$52,2,0)</f>
        <v>#N/A</v>
      </c>
      <c r="B2594">
        <v>3037100</v>
      </c>
      <c r="C2594" t="s">
        <v>2521</v>
      </c>
      <c r="D2594" t="s">
        <v>878</v>
      </c>
      <c r="E2594" s="107">
        <v>38581</v>
      </c>
      <c r="F2594" s="9">
        <v>19</v>
      </c>
      <c r="G2594" s="9">
        <v>24.547484000000001</v>
      </c>
      <c r="H2594" s="9">
        <v>46.153846000000001</v>
      </c>
      <c r="I2594" s="9">
        <v>31.269964999999999</v>
      </c>
      <c r="J2594" s="9">
        <v>2</v>
      </c>
      <c r="K2594" s="9">
        <v>17</v>
      </c>
      <c r="L2594" s="9">
        <v>19</v>
      </c>
      <c r="M2594" s="9">
        <v>23.768491000000001</v>
      </c>
      <c r="N2594" s="9">
        <v>24.547484000000001</v>
      </c>
      <c r="O2594" s="9">
        <v>41.666666999999997</v>
      </c>
      <c r="P2594" s="9">
        <v>46.153846000000001</v>
      </c>
      <c r="Q2594" s="9">
        <v>27.787586999999998</v>
      </c>
      <c r="R2594" s="9">
        <v>31.269964999999999</v>
      </c>
      <c r="S2594" s="9" t="s">
        <v>1059</v>
      </c>
      <c r="T2594" s="9">
        <v>2127.4970170000001</v>
      </c>
      <c r="U2594" s="9">
        <v>286195.53668600001</v>
      </c>
      <c r="V2594" t="s">
        <v>935</v>
      </c>
    </row>
    <row r="2595" spans="1:22" x14ac:dyDescent="0.25">
      <c r="A2595" s="70" t="e">
        <f>VLOOKUP(B2595,'Lake Assessments'!$D$2:$E$52,2,0)</f>
        <v>#N/A</v>
      </c>
      <c r="B2595">
        <v>3038300</v>
      </c>
      <c r="C2595" t="s">
        <v>615</v>
      </c>
      <c r="D2595" t="s">
        <v>878</v>
      </c>
      <c r="E2595" s="107">
        <v>38166</v>
      </c>
      <c r="F2595" s="9">
        <v>21</v>
      </c>
      <c r="G2595" s="9">
        <v>28.804762</v>
      </c>
      <c r="H2595" s="9">
        <v>75</v>
      </c>
      <c r="I2595" s="9">
        <v>54.864308999999999</v>
      </c>
      <c r="J2595" s="9">
        <v>1</v>
      </c>
      <c r="K2595" s="9">
        <v>21</v>
      </c>
      <c r="L2595" s="9">
        <v>21</v>
      </c>
      <c r="M2595" s="9">
        <v>28.804762</v>
      </c>
      <c r="N2595" s="9">
        <v>28.804762</v>
      </c>
      <c r="O2595" s="9">
        <v>75</v>
      </c>
      <c r="P2595" s="9">
        <v>75</v>
      </c>
      <c r="Q2595" s="9">
        <v>54.864308999999999</v>
      </c>
      <c r="R2595" s="9">
        <v>54.864308999999999</v>
      </c>
      <c r="S2595" s="9" t="s">
        <v>1059</v>
      </c>
      <c r="T2595" s="9">
        <v>10270.520205999999</v>
      </c>
      <c r="U2595" s="9">
        <v>1654064.0240869999</v>
      </c>
      <c r="V2595" t="s">
        <v>935</v>
      </c>
    </row>
    <row r="2596" spans="1:22" x14ac:dyDescent="0.25">
      <c r="A2596" s="70" t="e">
        <f>VLOOKUP(B2596,'Lake Assessments'!$D$2:$E$52,2,0)</f>
        <v>#N/A</v>
      </c>
      <c r="B2596">
        <v>56053200</v>
      </c>
      <c r="C2596" t="s">
        <v>2522</v>
      </c>
      <c r="D2596" t="s">
        <v>878</v>
      </c>
      <c r="E2596" s="107">
        <v>38161</v>
      </c>
      <c r="F2596" s="9">
        <v>26</v>
      </c>
      <c r="G2596" s="9">
        <v>29.221304</v>
      </c>
      <c r="H2596" s="9">
        <v>100</v>
      </c>
      <c r="I2596" s="9">
        <v>56.263658</v>
      </c>
      <c r="J2596" s="9">
        <v>1</v>
      </c>
      <c r="K2596" s="9">
        <v>26</v>
      </c>
      <c r="L2596" s="9">
        <v>26</v>
      </c>
      <c r="M2596" s="9">
        <v>29.221304</v>
      </c>
      <c r="N2596" s="9">
        <v>29.221304</v>
      </c>
      <c r="O2596" s="9">
        <v>100</v>
      </c>
      <c r="P2596" s="9">
        <v>100</v>
      </c>
      <c r="Q2596" s="9">
        <v>56.263658</v>
      </c>
      <c r="R2596" s="9">
        <v>56.263658</v>
      </c>
      <c r="S2596" s="9" t="s">
        <v>1059</v>
      </c>
      <c r="T2596" s="9">
        <v>14089.238469</v>
      </c>
      <c r="U2596" s="9">
        <v>2512325.5250920001</v>
      </c>
      <c r="V2596" t="s">
        <v>935</v>
      </c>
    </row>
    <row r="2597" spans="1:22" x14ac:dyDescent="0.25">
      <c r="A2597" s="70" t="e">
        <f>VLOOKUP(B2597,'Lake Assessments'!$D$2:$E$52,2,0)</f>
        <v>#N/A</v>
      </c>
      <c r="B2597">
        <v>44018800</v>
      </c>
      <c r="C2597" t="s">
        <v>2523</v>
      </c>
      <c r="D2597" t="s">
        <v>878</v>
      </c>
      <c r="E2597" s="107">
        <v>34906</v>
      </c>
      <c r="F2597" s="9">
        <v>5</v>
      </c>
      <c r="G2597" s="9">
        <v>9.8386990000000001</v>
      </c>
      <c r="H2597" s="9">
        <v>0</v>
      </c>
      <c r="I2597" s="9">
        <v>15.749401000000001</v>
      </c>
      <c r="J2597" s="9">
        <v>1</v>
      </c>
      <c r="K2597" s="9">
        <v>5</v>
      </c>
      <c r="L2597" s="9">
        <v>5</v>
      </c>
      <c r="M2597" s="9">
        <v>9.8386990000000001</v>
      </c>
      <c r="N2597" s="9">
        <v>9.8386990000000001</v>
      </c>
      <c r="O2597" s="9">
        <v>0</v>
      </c>
      <c r="P2597" s="9">
        <v>0</v>
      </c>
      <c r="Q2597" s="9">
        <v>15.749401000000001</v>
      </c>
      <c r="R2597" s="9">
        <v>15.749401000000001</v>
      </c>
      <c r="S2597" s="9" t="s">
        <v>1751</v>
      </c>
      <c r="T2597" s="9">
        <v>2053.3008909999999</v>
      </c>
      <c r="U2597" s="9">
        <v>196154.06461599999</v>
      </c>
      <c r="V2597" t="s">
        <v>935</v>
      </c>
    </row>
    <row r="2598" spans="1:22" x14ac:dyDescent="0.25">
      <c r="A2598" s="70" t="e">
        <f>VLOOKUP(B2598,'Lake Assessments'!$D$2:$E$52,2,0)</f>
        <v>#N/A</v>
      </c>
      <c r="B2598">
        <v>3047000</v>
      </c>
      <c r="C2598" t="s">
        <v>879</v>
      </c>
      <c r="D2598" t="s">
        <v>878</v>
      </c>
      <c r="E2598" s="107">
        <v>41123</v>
      </c>
      <c r="F2598" s="9">
        <v>6</v>
      </c>
      <c r="G2598" s="9">
        <v>13.472194</v>
      </c>
      <c r="H2598" s="9">
        <v>-45.454545000000003</v>
      </c>
      <c r="I2598" s="9">
        <v>-24.313518999999999</v>
      </c>
      <c r="J2598" s="9">
        <v>1</v>
      </c>
      <c r="K2598" s="9">
        <v>6</v>
      </c>
      <c r="L2598" s="9">
        <v>6</v>
      </c>
      <c r="M2598" s="9">
        <v>13.472194</v>
      </c>
      <c r="N2598" s="9">
        <v>13.472194</v>
      </c>
      <c r="O2598" s="9">
        <v>-45.454545000000003</v>
      </c>
      <c r="P2598" s="9">
        <v>-45.454545000000003</v>
      </c>
      <c r="Q2598" s="9">
        <v>-24.313518999999999</v>
      </c>
      <c r="R2598" s="9">
        <v>-24.313518999999999</v>
      </c>
      <c r="S2598" s="9" t="s">
        <v>1059</v>
      </c>
      <c r="T2598" s="9">
        <v>709.21168499999999</v>
      </c>
      <c r="U2598" s="9">
        <v>32914.582203999998</v>
      </c>
      <c r="V2598" t="s">
        <v>932</v>
      </c>
    </row>
    <row r="2599" spans="1:22" x14ac:dyDescent="0.25">
      <c r="A2599" s="70" t="e">
        <f>VLOOKUP(B2599,'Lake Assessments'!$D$2:$E$52,2,0)</f>
        <v>#N/A</v>
      </c>
      <c r="B2599">
        <v>3036500</v>
      </c>
      <c r="C2599" t="s">
        <v>2524</v>
      </c>
      <c r="D2599" t="s">
        <v>878</v>
      </c>
      <c r="E2599" s="107">
        <v>37852</v>
      </c>
      <c r="F2599" s="9">
        <v>15</v>
      </c>
      <c r="G2599" s="9">
        <v>23.754297999999999</v>
      </c>
      <c r="H2599" s="9">
        <v>36.363636</v>
      </c>
      <c r="I2599" s="9">
        <v>33.451112000000002</v>
      </c>
      <c r="J2599" s="9">
        <v>1</v>
      </c>
      <c r="K2599" s="9">
        <v>15</v>
      </c>
      <c r="L2599" s="9">
        <v>15</v>
      </c>
      <c r="M2599" s="9">
        <v>23.754297999999999</v>
      </c>
      <c r="N2599" s="9">
        <v>23.754297999999999</v>
      </c>
      <c r="O2599" s="9">
        <v>36.363636</v>
      </c>
      <c r="P2599" s="9">
        <v>36.363636</v>
      </c>
      <c r="Q2599" s="9">
        <v>33.451112000000002</v>
      </c>
      <c r="R2599" s="9">
        <v>33.451112000000002</v>
      </c>
      <c r="S2599" s="9" t="s">
        <v>1059</v>
      </c>
      <c r="T2599" s="9">
        <v>3627.072443</v>
      </c>
      <c r="U2599" s="9">
        <v>449259.47503999999</v>
      </c>
      <c r="V2599" t="s">
        <v>935</v>
      </c>
    </row>
    <row r="2600" spans="1:22" x14ac:dyDescent="0.25">
      <c r="A2600" s="70" t="e">
        <f>VLOOKUP(B2600,'Lake Assessments'!$D$2:$E$52,2,0)</f>
        <v>#N/A</v>
      </c>
      <c r="B2600">
        <v>56035800</v>
      </c>
      <c r="C2600" t="s">
        <v>2525</v>
      </c>
      <c r="D2600" t="s">
        <v>878</v>
      </c>
      <c r="E2600" s="107">
        <v>38561</v>
      </c>
      <c r="F2600" s="9">
        <v>16</v>
      </c>
      <c r="G2600" s="9">
        <v>24</v>
      </c>
      <c r="H2600" s="9">
        <v>23.076923000000001</v>
      </c>
      <c r="I2600" s="9">
        <v>28.342245999999999</v>
      </c>
      <c r="J2600" s="9">
        <v>2</v>
      </c>
      <c r="K2600" s="9">
        <v>14</v>
      </c>
      <c r="L2600" s="9">
        <v>16</v>
      </c>
      <c r="M2600" s="9">
        <v>21.380898999999999</v>
      </c>
      <c r="N2600" s="9">
        <v>24</v>
      </c>
      <c r="O2600" s="9">
        <v>16.666667</v>
      </c>
      <c r="P2600" s="9">
        <v>23.076923000000001</v>
      </c>
      <c r="Q2600" s="9">
        <v>14.951072</v>
      </c>
      <c r="R2600" s="9">
        <v>28.342245999999999</v>
      </c>
      <c r="S2600" s="9" t="s">
        <v>1059</v>
      </c>
      <c r="T2600" s="9">
        <v>4110.1529460000002</v>
      </c>
      <c r="U2600" s="9">
        <v>1029452.9418030001</v>
      </c>
      <c r="V2600" t="s">
        <v>935</v>
      </c>
    </row>
    <row r="2601" spans="1:22" x14ac:dyDescent="0.25">
      <c r="A2601" s="70" t="e">
        <f>VLOOKUP(B2601,'Lake Assessments'!$D$2:$E$52,2,0)</f>
        <v>#N/A</v>
      </c>
      <c r="B2601">
        <v>3036000</v>
      </c>
      <c r="C2601" t="s">
        <v>2526</v>
      </c>
      <c r="D2601" t="s">
        <v>878</v>
      </c>
      <c r="E2601" s="107">
        <v>37830</v>
      </c>
      <c r="F2601" s="9">
        <v>15</v>
      </c>
      <c r="G2601" s="9">
        <v>20.655911</v>
      </c>
      <c r="H2601" s="9">
        <v>25</v>
      </c>
      <c r="I2601" s="9">
        <v>11.053286</v>
      </c>
      <c r="J2601" s="9">
        <v>1</v>
      </c>
      <c r="K2601" s="9">
        <v>15</v>
      </c>
      <c r="L2601" s="9">
        <v>15</v>
      </c>
      <c r="M2601" s="9">
        <v>20.655911</v>
      </c>
      <c r="N2601" s="9">
        <v>20.655911</v>
      </c>
      <c r="O2601" s="9">
        <v>25</v>
      </c>
      <c r="P2601" s="9">
        <v>25</v>
      </c>
      <c r="Q2601" s="9">
        <v>11.053286</v>
      </c>
      <c r="R2601" s="9">
        <v>11.053286</v>
      </c>
      <c r="S2601" s="9" t="s">
        <v>1059</v>
      </c>
      <c r="T2601" s="9">
        <v>3377.2997540000001</v>
      </c>
      <c r="U2601" s="9">
        <v>271644.76581299998</v>
      </c>
      <c r="V2601" t="s">
        <v>935</v>
      </c>
    </row>
    <row r="2602" spans="1:22" x14ac:dyDescent="0.25">
      <c r="A2602" s="70" t="e">
        <f>VLOOKUP(B2602,'Lake Assessments'!$D$2:$E$52,2,0)</f>
        <v>#N/A</v>
      </c>
      <c r="B2602">
        <v>56093100</v>
      </c>
      <c r="C2602" t="s">
        <v>2527</v>
      </c>
      <c r="D2602" t="s">
        <v>878</v>
      </c>
      <c r="E2602" s="107">
        <v>39260</v>
      </c>
      <c r="F2602" s="9">
        <v>11</v>
      </c>
      <c r="G2602" s="9">
        <v>18.090681</v>
      </c>
      <c r="H2602" s="9">
        <v>0</v>
      </c>
      <c r="I2602" s="9">
        <v>1.6330370000000001</v>
      </c>
      <c r="J2602" s="9">
        <v>1</v>
      </c>
      <c r="K2602" s="9">
        <v>11</v>
      </c>
      <c r="L2602" s="9">
        <v>11</v>
      </c>
      <c r="M2602" s="9">
        <v>18.090681</v>
      </c>
      <c r="N2602" s="9">
        <v>18.090681</v>
      </c>
      <c r="O2602" s="9">
        <v>0</v>
      </c>
      <c r="P2602" s="9">
        <v>0</v>
      </c>
      <c r="Q2602" s="9">
        <v>1.6330370000000001</v>
      </c>
      <c r="R2602" s="9">
        <v>1.6330370000000001</v>
      </c>
      <c r="S2602" s="9" t="s">
        <v>1059</v>
      </c>
      <c r="T2602" s="9">
        <v>9766.1994250000007</v>
      </c>
      <c r="U2602" s="9">
        <v>1799554.882738</v>
      </c>
      <c r="V2602" t="s">
        <v>935</v>
      </c>
    </row>
    <row r="2603" spans="1:22" x14ac:dyDescent="0.25">
      <c r="A2603" s="70" t="e">
        <f>VLOOKUP(B2603,'Lake Assessments'!$D$2:$E$52,2,0)</f>
        <v>#N/A</v>
      </c>
      <c r="B2603">
        <v>3058800</v>
      </c>
      <c r="C2603" t="s">
        <v>2528</v>
      </c>
      <c r="D2603" t="s">
        <v>878</v>
      </c>
      <c r="E2603" s="107">
        <v>37475</v>
      </c>
      <c r="F2603" s="9">
        <v>27</v>
      </c>
      <c r="G2603" s="9">
        <v>31.369364999999998</v>
      </c>
      <c r="H2603" s="9">
        <v>125</v>
      </c>
      <c r="I2603" s="9">
        <v>68.652497999999994</v>
      </c>
      <c r="J2603" s="9">
        <v>1</v>
      </c>
      <c r="K2603" s="9">
        <v>27</v>
      </c>
      <c r="L2603" s="9">
        <v>27</v>
      </c>
      <c r="M2603" s="9">
        <v>31.369364999999998</v>
      </c>
      <c r="N2603" s="9">
        <v>31.369364999999998</v>
      </c>
      <c r="O2603" s="9">
        <v>125</v>
      </c>
      <c r="P2603" s="9">
        <v>125</v>
      </c>
      <c r="Q2603" s="9">
        <v>68.652497999999994</v>
      </c>
      <c r="R2603" s="9">
        <v>68.652497999999994</v>
      </c>
      <c r="S2603" s="9" t="s">
        <v>1059</v>
      </c>
      <c r="T2603" s="9">
        <v>19054.708502000001</v>
      </c>
      <c r="U2603" s="9">
        <v>3750759.9881790001</v>
      </c>
      <c r="V2603" t="s">
        <v>935</v>
      </c>
    </row>
    <row r="2604" spans="1:22" x14ac:dyDescent="0.25">
      <c r="A2604" s="70" t="e">
        <f>VLOOKUP(B2604,'Lake Assessments'!$D$2:$E$52,2,0)</f>
        <v>#N/A</v>
      </c>
      <c r="B2604">
        <v>44025500</v>
      </c>
      <c r="C2604" t="s">
        <v>1432</v>
      </c>
      <c r="D2604" t="s">
        <v>878</v>
      </c>
      <c r="E2604" s="107">
        <v>41452</v>
      </c>
      <c r="F2604" s="9">
        <v>5</v>
      </c>
      <c r="G2604" s="9">
        <v>12.521981</v>
      </c>
      <c r="H2604" s="9">
        <v>25</v>
      </c>
      <c r="I2604" s="9">
        <v>49.071198000000003</v>
      </c>
      <c r="J2604" s="9">
        <v>1</v>
      </c>
      <c r="K2604" s="9">
        <v>5</v>
      </c>
      <c r="L2604" s="9">
        <v>5</v>
      </c>
      <c r="M2604" s="9">
        <v>12.521981</v>
      </c>
      <c r="N2604" s="9">
        <v>12.521981</v>
      </c>
      <c r="O2604" s="9">
        <v>25</v>
      </c>
      <c r="P2604" s="9">
        <v>25</v>
      </c>
      <c r="Q2604" s="9">
        <v>49.071198000000003</v>
      </c>
      <c r="R2604" s="9">
        <v>49.071198000000003</v>
      </c>
      <c r="S2604" s="9" t="s">
        <v>1751</v>
      </c>
      <c r="T2604" s="9">
        <v>1322.738932</v>
      </c>
      <c r="U2604" s="9">
        <v>103205.398153</v>
      </c>
      <c r="V2604" t="s">
        <v>935</v>
      </c>
    </row>
    <row r="2605" spans="1:22" x14ac:dyDescent="0.25">
      <c r="A2605" s="70" t="e">
        <f>VLOOKUP(B2605,'Lake Assessments'!$D$2:$E$52,2,0)</f>
        <v>#N/A</v>
      </c>
      <c r="B2605">
        <v>3062400</v>
      </c>
      <c r="C2605" t="s">
        <v>2529</v>
      </c>
      <c r="D2605" t="s">
        <v>878</v>
      </c>
      <c r="E2605" s="107">
        <v>37516</v>
      </c>
      <c r="F2605" s="9">
        <v>7</v>
      </c>
      <c r="G2605" s="9">
        <v>15.118579</v>
      </c>
      <c r="H2605" s="9">
        <v>-36.363636</v>
      </c>
      <c r="I2605" s="9">
        <v>-15.064163000000001</v>
      </c>
      <c r="J2605" s="9">
        <v>1</v>
      </c>
      <c r="K2605" s="9">
        <v>7</v>
      </c>
      <c r="L2605" s="9">
        <v>7</v>
      </c>
      <c r="M2605" s="9">
        <v>15.118579</v>
      </c>
      <c r="N2605" s="9">
        <v>15.118579</v>
      </c>
      <c r="O2605" s="9">
        <v>-36.363636</v>
      </c>
      <c r="P2605" s="9">
        <v>-36.363636</v>
      </c>
      <c r="Q2605" s="9">
        <v>-15.064163000000001</v>
      </c>
      <c r="R2605" s="9">
        <v>-15.064163000000001</v>
      </c>
      <c r="S2605" s="9" t="s">
        <v>1059</v>
      </c>
      <c r="T2605" s="9">
        <v>6553.0695830000004</v>
      </c>
      <c r="U2605" s="9">
        <v>888898.76196899998</v>
      </c>
      <c r="V2605" t="s">
        <v>932</v>
      </c>
    </row>
    <row r="2606" spans="1:22" x14ac:dyDescent="0.25">
      <c r="A2606" s="70" t="e">
        <f>VLOOKUP(B2606,'Lake Assessments'!$D$2:$E$52,2,0)</f>
        <v>#N/A</v>
      </c>
      <c r="B2606">
        <v>56076001</v>
      </c>
      <c r="C2606" t="s">
        <v>2530</v>
      </c>
      <c r="D2606" t="s">
        <v>878</v>
      </c>
      <c r="E2606" s="107">
        <v>38520</v>
      </c>
      <c r="F2606" s="9">
        <v>22</v>
      </c>
      <c r="G2606" s="9">
        <v>27.076491000000001</v>
      </c>
      <c r="H2606" s="9">
        <v>69.230768999999995</v>
      </c>
      <c r="I2606" s="9">
        <v>44.794069</v>
      </c>
      <c r="J2606" s="9">
        <v>1</v>
      </c>
      <c r="K2606" s="9">
        <v>22</v>
      </c>
      <c r="L2606" s="9">
        <v>22</v>
      </c>
      <c r="M2606" s="9">
        <v>27.076491000000001</v>
      </c>
      <c r="N2606" s="9">
        <v>27.076491000000001</v>
      </c>
      <c r="O2606" s="9">
        <v>69.230768999999995</v>
      </c>
      <c r="P2606" s="9">
        <v>69.230768999999995</v>
      </c>
      <c r="Q2606" s="9">
        <v>44.794069</v>
      </c>
      <c r="R2606" s="9">
        <v>44.794069</v>
      </c>
      <c r="S2606" s="9" t="s">
        <v>1059</v>
      </c>
      <c r="T2606" s="9">
        <v>15553.279971</v>
      </c>
      <c r="U2606" s="9">
        <v>7689915.7705300003</v>
      </c>
      <c r="V2606" t="s">
        <v>935</v>
      </c>
    </row>
    <row r="2607" spans="1:22" x14ac:dyDescent="0.25">
      <c r="A2607" s="70" t="e">
        <f>VLOOKUP(B2607,'Lake Assessments'!$D$2:$E$52,2,0)</f>
        <v>#N/A</v>
      </c>
      <c r="B2607">
        <v>56076800</v>
      </c>
      <c r="C2607" t="s">
        <v>526</v>
      </c>
      <c r="D2607" t="s">
        <v>878</v>
      </c>
      <c r="E2607" s="107">
        <v>38211</v>
      </c>
      <c r="F2607" s="9">
        <v>35</v>
      </c>
      <c r="G2607" s="9">
        <v>37.862910999999997</v>
      </c>
      <c r="H2607" s="9">
        <v>191.66666699999999</v>
      </c>
      <c r="I2607" s="9">
        <v>103.564036</v>
      </c>
      <c r="J2607" s="9">
        <v>2</v>
      </c>
      <c r="K2607" s="9">
        <v>22</v>
      </c>
      <c r="L2607" s="9">
        <v>35</v>
      </c>
      <c r="M2607" s="9">
        <v>29.421699</v>
      </c>
      <c r="N2607" s="9">
        <v>37.862910999999997</v>
      </c>
      <c r="O2607" s="9">
        <v>83.333332999999996</v>
      </c>
      <c r="P2607" s="9">
        <v>191.66666699999999</v>
      </c>
      <c r="Q2607" s="9">
        <v>58.181176999999998</v>
      </c>
      <c r="R2607" s="9">
        <v>103.564036</v>
      </c>
      <c r="S2607" s="9" t="s">
        <v>1059</v>
      </c>
      <c r="T2607" s="9">
        <v>7569.8932850000001</v>
      </c>
      <c r="U2607" s="9">
        <v>1121808.4289170001</v>
      </c>
      <c r="V2607" t="s">
        <v>935</v>
      </c>
    </row>
    <row r="2608" spans="1:22" x14ac:dyDescent="0.25">
      <c r="A2608" s="70" t="e">
        <f>VLOOKUP(B2608,'Lake Assessments'!$D$2:$E$52,2,0)</f>
        <v>#N/A</v>
      </c>
      <c r="B2608">
        <v>56074900</v>
      </c>
      <c r="C2608" t="s">
        <v>1005</v>
      </c>
      <c r="D2608" t="s">
        <v>878</v>
      </c>
      <c r="E2608" s="107">
        <v>38168</v>
      </c>
      <c r="F2608" s="9">
        <v>19</v>
      </c>
      <c r="G2608" s="9">
        <v>26.612224999999999</v>
      </c>
      <c r="H2608" s="9">
        <v>46.153846000000001</v>
      </c>
      <c r="I2608" s="9">
        <v>42.311363999999998</v>
      </c>
      <c r="J2608" s="9">
        <v>1</v>
      </c>
      <c r="K2608" s="9">
        <v>19</v>
      </c>
      <c r="L2608" s="9">
        <v>19</v>
      </c>
      <c r="M2608" s="9">
        <v>26.612224999999999</v>
      </c>
      <c r="N2608" s="9">
        <v>26.612224999999999</v>
      </c>
      <c r="O2608" s="9">
        <v>46.153846000000001</v>
      </c>
      <c r="P2608" s="9">
        <v>46.153846000000001</v>
      </c>
      <c r="Q2608" s="9">
        <v>42.311363999999998</v>
      </c>
      <c r="R2608" s="9">
        <v>42.311363999999998</v>
      </c>
      <c r="S2608" s="9" t="s">
        <v>1059</v>
      </c>
      <c r="T2608" s="9">
        <v>14438.446812</v>
      </c>
      <c r="U2608" s="9">
        <v>5715401.8720479999</v>
      </c>
      <c r="V2608" t="s">
        <v>935</v>
      </c>
    </row>
    <row r="2609" spans="1:22" x14ac:dyDescent="0.25">
      <c r="A2609" s="70" t="e">
        <f>VLOOKUP(B2609,'Lake Assessments'!$D$2:$E$52,2,0)</f>
        <v>#N/A</v>
      </c>
      <c r="B2609">
        <v>3050700</v>
      </c>
      <c r="C2609" t="s">
        <v>2531</v>
      </c>
      <c r="D2609" t="s">
        <v>878</v>
      </c>
      <c r="E2609" s="107">
        <v>40763</v>
      </c>
      <c r="F2609" s="9">
        <v>4</v>
      </c>
      <c r="G2609" s="9">
        <v>11</v>
      </c>
      <c r="H2609" s="9">
        <v>0</v>
      </c>
      <c r="I2609" s="9">
        <v>30.952380999999999</v>
      </c>
      <c r="J2609" s="9">
        <v>1</v>
      </c>
      <c r="K2609" s="9">
        <v>4</v>
      </c>
      <c r="L2609" s="9">
        <v>4</v>
      </c>
      <c r="M2609" s="9">
        <v>11</v>
      </c>
      <c r="N2609" s="9">
        <v>11</v>
      </c>
      <c r="O2609" s="9">
        <v>0</v>
      </c>
      <c r="P2609" s="9">
        <v>0</v>
      </c>
      <c r="Q2609" s="9">
        <v>30.952380999999999</v>
      </c>
      <c r="R2609" s="9">
        <v>30.952380999999999</v>
      </c>
      <c r="S2609" s="9" t="s">
        <v>1751</v>
      </c>
      <c r="T2609" s="9">
        <v>817.43730000000005</v>
      </c>
      <c r="U2609" s="9">
        <v>44712.457688000002</v>
      </c>
      <c r="V2609" t="s">
        <v>935</v>
      </c>
    </row>
    <row r="2610" spans="1:22" x14ac:dyDescent="0.25">
      <c r="A2610" s="70" t="e">
        <f>VLOOKUP(B2610,'Lake Assessments'!$D$2:$E$52,2,0)</f>
        <v>#N/A</v>
      </c>
      <c r="B2610">
        <v>3058200</v>
      </c>
      <c r="C2610" t="s">
        <v>897</v>
      </c>
      <c r="D2610" t="s">
        <v>878</v>
      </c>
      <c r="E2610" s="107">
        <v>39615</v>
      </c>
      <c r="F2610" s="9">
        <v>21</v>
      </c>
      <c r="G2610" s="9">
        <v>27.495453999999999</v>
      </c>
      <c r="H2610" s="9">
        <v>75</v>
      </c>
      <c r="I2610" s="9">
        <v>47.825021999999997</v>
      </c>
      <c r="J2610" s="9">
        <v>1</v>
      </c>
      <c r="K2610" s="9">
        <v>21</v>
      </c>
      <c r="L2610" s="9">
        <v>21</v>
      </c>
      <c r="M2610" s="9">
        <v>27.495453999999999</v>
      </c>
      <c r="N2610" s="9">
        <v>27.495453999999999</v>
      </c>
      <c r="O2610" s="9">
        <v>75</v>
      </c>
      <c r="P2610" s="9">
        <v>75</v>
      </c>
      <c r="Q2610" s="9">
        <v>47.825021999999997</v>
      </c>
      <c r="R2610" s="9">
        <v>47.825021999999997</v>
      </c>
      <c r="S2610" s="9" t="s">
        <v>1059</v>
      </c>
      <c r="T2610" s="9">
        <v>11049.615958</v>
      </c>
      <c r="U2610" s="9">
        <v>2549167.4679100001</v>
      </c>
      <c r="V2610" t="s">
        <v>935</v>
      </c>
    </row>
    <row r="2611" spans="1:22" x14ac:dyDescent="0.25">
      <c r="A2611" s="70" t="e">
        <f>VLOOKUP(B2611,'Lake Assessments'!$D$2:$E$52,2,0)</f>
        <v>#N/A</v>
      </c>
      <c r="B2611">
        <v>3057600</v>
      </c>
      <c r="C2611" t="s">
        <v>2532</v>
      </c>
      <c r="D2611" t="s">
        <v>878</v>
      </c>
      <c r="E2611" s="107">
        <v>38565</v>
      </c>
      <c r="F2611" s="9">
        <v>19</v>
      </c>
      <c r="G2611" s="9">
        <v>26.382809000000002</v>
      </c>
      <c r="H2611" s="9">
        <v>46.153846000000001</v>
      </c>
      <c r="I2611" s="9">
        <v>41.084541999999999</v>
      </c>
      <c r="J2611" s="9">
        <v>2</v>
      </c>
      <c r="K2611" s="9">
        <v>17</v>
      </c>
      <c r="L2611" s="9">
        <v>19</v>
      </c>
      <c r="M2611" s="9">
        <v>24.253563</v>
      </c>
      <c r="N2611" s="9">
        <v>26.382809000000002</v>
      </c>
      <c r="O2611" s="9">
        <v>41.666666999999997</v>
      </c>
      <c r="P2611" s="9">
        <v>46.153846000000001</v>
      </c>
      <c r="Q2611" s="9">
        <v>30.395496999999999</v>
      </c>
      <c r="R2611" s="9">
        <v>41.084541999999999</v>
      </c>
      <c r="S2611" s="9" t="s">
        <v>1059</v>
      </c>
      <c r="T2611" s="9">
        <v>30129.417382</v>
      </c>
      <c r="U2611" s="9">
        <v>14799913.299278</v>
      </c>
      <c r="V2611" t="s">
        <v>935</v>
      </c>
    </row>
    <row r="2612" spans="1:22" x14ac:dyDescent="0.25">
      <c r="A2612" s="70" t="e">
        <f>VLOOKUP(B2612,'Lake Assessments'!$D$2:$E$52,2,0)</f>
        <v>#N/A</v>
      </c>
      <c r="B2612">
        <v>3048900</v>
      </c>
      <c r="C2612" t="s">
        <v>987</v>
      </c>
      <c r="D2612" t="s">
        <v>878</v>
      </c>
      <c r="E2612" s="107">
        <v>37883</v>
      </c>
      <c r="F2612" s="9">
        <v>15</v>
      </c>
      <c r="G2612" s="9">
        <v>23.2379</v>
      </c>
      <c r="H2612" s="9">
        <v>36.363636</v>
      </c>
      <c r="I2612" s="9">
        <v>30.55</v>
      </c>
      <c r="J2612" s="9">
        <v>1</v>
      </c>
      <c r="K2612" s="9">
        <v>15</v>
      </c>
      <c r="L2612" s="9">
        <v>15</v>
      </c>
      <c r="M2612" s="9">
        <v>23.2379</v>
      </c>
      <c r="N2612" s="9">
        <v>23.2379</v>
      </c>
      <c r="O2612" s="9">
        <v>36.363636</v>
      </c>
      <c r="P2612" s="9">
        <v>36.363636</v>
      </c>
      <c r="Q2612" s="9">
        <v>30.55</v>
      </c>
      <c r="R2612" s="9">
        <v>30.55</v>
      </c>
      <c r="S2612" s="9" t="s">
        <v>1059</v>
      </c>
      <c r="T2612" s="9">
        <v>4951.9749069999998</v>
      </c>
      <c r="U2612" s="9">
        <v>818049.75416200003</v>
      </c>
      <c r="V2612" t="s">
        <v>935</v>
      </c>
    </row>
    <row r="2613" spans="1:22" x14ac:dyDescent="0.25">
      <c r="A2613" s="70" t="e">
        <f>VLOOKUP(B2613,'Lake Assessments'!$D$2:$E$52,2,0)</f>
        <v>#N/A</v>
      </c>
      <c r="B2613">
        <v>3048600</v>
      </c>
      <c r="C2613" t="s">
        <v>975</v>
      </c>
      <c r="D2613" t="s">
        <v>878</v>
      </c>
      <c r="E2613" s="107">
        <v>38554</v>
      </c>
      <c r="F2613" s="9">
        <v>24</v>
      </c>
      <c r="G2613" s="9">
        <v>28.577380000000002</v>
      </c>
      <c r="H2613" s="9">
        <v>84.615385000000003</v>
      </c>
      <c r="I2613" s="9">
        <v>52.820216000000002</v>
      </c>
      <c r="J2613" s="9">
        <v>2</v>
      </c>
      <c r="K2613" s="9">
        <v>19</v>
      </c>
      <c r="L2613" s="9">
        <v>24</v>
      </c>
      <c r="M2613" s="9">
        <v>25.923978000000002</v>
      </c>
      <c r="N2613" s="9">
        <v>28.577380000000002</v>
      </c>
      <c r="O2613" s="9">
        <v>58.333333000000003</v>
      </c>
      <c r="P2613" s="9">
        <v>84.615385000000003</v>
      </c>
      <c r="Q2613" s="9">
        <v>39.376224999999998</v>
      </c>
      <c r="R2613" s="9">
        <v>52.820216000000002</v>
      </c>
      <c r="S2613" s="9" t="s">
        <v>1059</v>
      </c>
      <c r="T2613" s="9">
        <v>6227.9874110000001</v>
      </c>
      <c r="U2613" s="9">
        <v>1131482.782262</v>
      </c>
      <c r="V2613" t="s">
        <v>935</v>
      </c>
    </row>
    <row r="2614" spans="1:22" x14ac:dyDescent="0.25">
      <c r="A2614" s="70" t="e">
        <f>VLOOKUP(B2614,'Lake Assessments'!$D$2:$E$52,2,0)</f>
        <v>#N/A</v>
      </c>
      <c r="B2614">
        <v>3050900</v>
      </c>
      <c r="C2614" t="s">
        <v>2533</v>
      </c>
      <c r="D2614" t="s">
        <v>878</v>
      </c>
      <c r="E2614" s="107">
        <v>40760</v>
      </c>
      <c r="F2614" s="9">
        <v>3</v>
      </c>
      <c r="G2614" s="9">
        <v>7.5055529999999999</v>
      </c>
      <c r="H2614" s="9">
        <v>-25</v>
      </c>
      <c r="I2614" s="9">
        <v>-10.648173</v>
      </c>
      <c r="J2614" s="9">
        <v>1</v>
      </c>
      <c r="K2614" s="9">
        <v>3</v>
      </c>
      <c r="L2614" s="9">
        <v>3</v>
      </c>
      <c r="M2614" s="9">
        <v>7.5055529999999999</v>
      </c>
      <c r="N2614" s="9">
        <v>7.5055529999999999</v>
      </c>
      <c r="O2614" s="9">
        <v>-25</v>
      </c>
      <c r="P2614" s="9">
        <v>-25</v>
      </c>
      <c r="Q2614" s="9">
        <v>-10.648173</v>
      </c>
      <c r="R2614" s="9">
        <v>-10.648173</v>
      </c>
      <c r="S2614" s="9" t="s">
        <v>1751</v>
      </c>
      <c r="T2614" s="9">
        <v>685.71533799999997</v>
      </c>
      <c r="U2614" s="9">
        <v>33419.475035000003</v>
      </c>
      <c r="V2614" t="s">
        <v>932</v>
      </c>
    </row>
    <row r="2615" spans="1:22" x14ac:dyDescent="0.25">
      <c r="A2615" s="70" t="e">
        <f>VLOOKUP(B2615,'Lake Assessments'!$D$2:$E$52,2,0)</f>
        <v>#N/A</v>
      </c>
      <c r="B2615">
        <v>3054200</v>
      </c>
      <c r="C2615" t="s">
        <v>1970</v>
      </c>
      <c r="D2615" t="s">
        <v>878</v>
      </c>
      <c r="E2615" s="107">
        <v>41464</v>
      </c>
      <c r="F2615" s="9">
        <v>4</v>
      </c>
      <c r="G2615" s="9">
        <v>12</v>
      </c>
      <c r="H2615" s="9">
        <v>0</v>
      </c>
      <c r="I2615" s="9">
        <v>42.857143000000001</v>
      </c>
      <c r="J2615" s="9">
        <v>1</v>
      </c>
      <c r="K2615" s="9">
        <v>4</v>
      </c>
      <c r="L2615" s="9">
        <v>4</v>
      </c>
      <c r="M2615" s="9">
        <v>12</v>
      </c>
      <c r="N2615" s="9">
        <v>12</v>
      </c>
      <c r="O2615" s="9">
        <v>0</v>
      </c>
      <c r="P2615" s="9">
        <v>0</v>
      </c>
      <c r="Q2615" s="9">
        <v>42.857143000000001</v>
      </c>
      <c r="R2615" s="9">
        <v>42.857143000000001</v>
      </c>
      <c r="S2615" s="9" t="s">
        <v>1751</v>
      </c>
      <c r="T2615" s="9">
        <v>2512.4725560000002</v>
      </c>
      <c r="U2615" s="9">
        <v>147881.27786599999</v>
      </c>
      <c r="V2615" t="s">
        <v>935</v>
      </c>
    </row>
    <row r="2616" spans="1:22" x14ac:dyDescent="0.25">
      <c r="A2616" s="70" t="e">
        <f>VLOOKUP(B2616,'Lake Assessments'!$D$2:$E$52,2,0)</f>
        <v>#N/A</v>
      </c>
      <c r="B2616">
        <v>3050300</v>
      </c>
      <c r="C2616" t="s">
        <v>2534</v>
      </c>
      <c r="D2616" t="s">
        <v>878</v>
      </c>
      <c r="E2616" s="107">
        <v>38554</v>
      </c>
      <c r="F2616" s="9">
        <v>24</v>
      </c>
      <c r="G2616" s="9">
        <v>29.189753</v>
      </c>
      <c r="H2616" s="9">
        <v>84.615385000000003</v>
      </c>
      <c r="I2616" s="9">
        <v>56.094935</v>
      </c>
      <c r="J2616" s="9">
        <v>2</v>
      </c>
      <c r="K2616" s="9">
        <v>19</v>
      </c>
      <c r="L2616" s="9">
        <v>24</v>
      </c>
      <c r="M2616" s="9">
        <v>26.153393999999999</v>
      </c>
      <c r="N2616" s="9">
        <v>29.189753</v>
      </c>
      <c r="O2616" s="9">
        <v>58.333333000000003</v>
      </c>
      <c r="P2616" s="9">
        <v>84.615385000000003</v>
      </c>
      <c r="Q2616" s="9">
        <v>40.609642999999998</v>
      </c>
      <c r="R2616" s="9">
        <v>56.094935</v>
      </c>
      <c r="S2616" s="9" t="s">
        <v>1059</v>
      </c>
      <c r="T2616" s="9">
        <v>5480.9534249999997</v>
      </c>
      <c r="U2616" s="9">
        <v>1531542.731745</v>
      </c>
      <c r="V2616" t="s">
        <v>935</v>
      </c>
    </row>
    <row r="2617" spans="1:22" x14ac:dyDescent="0.25">
      <c r="A2617" s="70" t="e">
        <f>VLOOKUP(B2617,'Lake Assessments'!$D$2:$E$52,2,0)</f>
        <v>#N/A</v>
      </c>
      <c r="B2617">
        <v>3052600</v>
      </c>
      <c r="C2617" t="s">
        <v>1168</v>
      </c>
      <c r="D2617" t="s">
        <v>941</v>
      </c>
      <c r="E2617" s="107">
        <v>38581</v>
      </c>
      <c r="F2617" s="9">
        <v>18</v>
      </c>
      <c r="G2617" s="9">
        <v>19.563288</v>
      </c>
      <c r="H2617" s="9">
        <v>38.461537999999997</v>
      </c>
      <c r="I2617" s="9">
        <v>4.616511</v>
      </c>
      <c r="J2617" s="9">
        <v>2</v>
      </c>
      <c r="K2617" s="9">
        <v>15</v>
      </c>
      <c r="L2617" s="9">
        <v>18</v>
      </c>
      <c r="M2617" s="9">
        <v>19.563288</v>
      </c>
      <c r="N2617" s="9">
        <v>21.430508</v>
      </c>
      <c r="O2617" s="9">
        <v>25</v>
      </c>
      <c r="P2617" s="9">
        <v>38.461537999999997</v>
      </c>
      <c r="Q2617" s="9">
        <v>4.616511</v>
      </c>
      <c r="R2617" s="9">
        <v>15.217784</v>
      </c>
      <c r="S2617" s="9" t="s">
        <v>1059</v>
      </c>
      <c r="T2617" s="9">
        <v>4684.4211519999999</v>
      </c>
      <c r="U2617" s="9">
        <v>770924.24563599995</v>
      </c>
      <c r="V2617" t="s">
        <v>935</v>
      </c>
    </row>
    <row r="2618" spans="1:22" x14ac:dyDescent="0.25">
      <c r="A2618" s="70" t="e">
        <f>VLOOKUP(B2618,'Lake Assessments'!$D$2:$E$52,2,0)</f>
        <v>#N/A</v>
      </c>
      <c r="B2618">
        <v>56075900</v>
      </c>
      <c r="C2618" t="s">
        <v>2535</v>
      </c>
      <c r="D2618" t="s">
        <v>878</v>
      </c>
      <c r="E2618" s="107">
        <v>38168</v>
      </c>
      <c r="F2618" s="9">
        <v>15</v>
      </c>
      <c r="G2618" s="9">
        <v>23.2379</v>
      </c>
      <c r="H2618" s="9">
        <v>15.384615</v>
      </c>
      <c r="I2618" s="9">
        <v>24.266845</v>
      </c>
      <c r="J2618" s="9">
        <v>1</v>
      </c>
      <c r="K2618" s="9">
        <v>15</v>
      </c>
      <c r="L2618" s="9">
        <v>15</v>
      </c>
      <c r="M2618" s="9">
        <v>23.2379</v>
      </c>
      <c r="N2618" s="9">
        <v>23.2379</v>
      </c>
      <c r="O2618" s="9">
        <v>15.384615</v>
      </c>
      <c r="P2618" s="9">
        <v>15.384615</v>
      </c>
      <c r="Q2618" s="9">
        <v>24.266845</v>
      </c>
      <c r="R2618" s="9">
        <v>24.266845</v>
      </c>
      <c r="S2618" s="9" t="s">
        <v>1059</v>
      </c>
      <c r="T2618" s="9">
        <v>20424.956378999999</v>
      </c>
      <c r="U2618" s="9">
        <v>4402165.6526650004</v>
      </c>
      <c r="V2618" t="s">
        <v>935</v>
      </c>
    </row>
    <row r="2619" spans="1:22" x14ac:dyDescent="0.25">
      <c r="A2619" s="70" t="e">
        <f>VLOOKUP(B2619,'Lake Assessments'!$D$2:$E$52,2,0)</f>
        <v>#N/A</v>
      </c>
      <c r="B2619">
        <v>3050800</v>
      </c>
      <c r="C2619" t="s">
        <v>2536</v>
      </c>
      <c r="D2619" t="s">
        <v>878</v>
      </c>
      <c r="E2619" s="107">
        <v>40760</v>
      </c>
      <c r="F2619" s="9">
        <v>2</v>
      </c>
      <c r="G2619" s="9">
        <v>7.7781750000000001</v>
      </c>
      <c r="H2619" s="9">
        <v>-50</v>
      </c>
      <c r="I2619" s="9">
        <v>-7.4026829999999997</v>
      </c>
      <c r="J2619" s="9">
        <v>1</v>
      </c>
      <c r="K2619" s="9">
        <v>2</v>
      </c>
      <c r="L2619" s="9">
        <v>2</v>
      </c>
      <c r="M2619" s="9">
        <v>7.7781750000000001</v>
      </c>
      <c r="N2619" s="9">
        <v>7.7781750000000001</v>
      </c>
      <c r="O2619" s="9">
        <v>-50</v>
      </c>
      <c r="P2619" s="9">
        <v>-50</v>
      </c>
      <c r="Q2619" s="9">
        <v>-7.4026829999999997</v>
      </c>
      <c r="R2619" s="9">
        <v>-7.4026829999999997</v>
      </c>
      <c r="S2619" s="9" t="s">
        <v>1751</v>
      </c>
      <c r="T2619" s="9">
        <v>2048.9796200000001</v>
      </c>
      <c r="U2619" s="9">
        <v>138794.97845200001</v>
      </c>
      <c r="V2619" t="s">
        <v>932</v>
      </c>
    </row>
    <row r="2620" spans="1:22" x14ac:dyDescent="0.25">
      <c r="A2620" s="70" t="e">
        <f>VLOOKUP(B2620,'Lake Assessments'!$D$2:$E$52,2,0)</f>
        <v>#N/A</v>
      </c>
      <c r="B2620">
        <v>3065200</v>
      </c>
      <c r="C2620" t="s">
        <v>2537</v>
      </c>
      <c r="D2620" t="s">
        <v>878</v>
      </c>
      <c r="E2620" s="107">
        <v>40751</v>
      </c>
      <c r="F2620" s="9">
        <v>3</v>
      </c>
      <c r="G2620" s="9">
        <v>6.9282029999999999</v>
      </c>
      <c r="H2620" s="9">
        <v>-25</v>
      </c>
      <c r="I2620" s="9">
        <v>-17.52139</v>
      </c>
      <c r="J2620" s="9">
        <v>2</v>
      </c>
      <c r="K2620" s="9">
        <v>3</v>
      </c>
      <c r="L2620" s="9">
        <v>3</v>
      </c>
      <c r="M2620" s="9">
        <v>6.9282029999999999</v>
      </c>
      <c r="N2620" s="9">
        <v>6.9282029999999999</v>
      </c>
      <c r="O2620" s="9">
        <v>-25</v>
      </c>
      <c r="P2620" s="9">
        <v>-25</v>
      </c>
      <c r="Q2620" s="9">
        <v>-17.52139</v>
      </c>
      <c r="R2620" s="9">
        <v>-17.52139</v>
      </c>
      <c r="S2620" s="9" t="s">
        <v>1751</v>
      </c>
      <c r="T2620" s="9">
        <v>2596.2623600000002</v>
      </c>
      <c r="U2620" s="9">
        <v>411774.89567100001</v>
      </c>
      <c r="V2620" t="s">
        <v>932</v>
      </c>
    </row>
    <row r="2621" spans="1:22" x14ac:dyDescent="0.25">
      <c r="A2621" s="70" t="e">
        <f>VLOOKUP(B2621,'Lake Assessments'!$D$2:$E$52,2,0)</f>
        <v>#N/A</v>
      </c>
      <c r="B2621">
        <v>3055000</v>
      </c>
      <c r="C2621" t="s">
        <v>2538</v>
      </c>
      <c r="D2621" t="s">
        <v>878</v>
      </c>
      <c r="E2621" s="107">
        <v>41072</v>
      </c>
      <c r="F2621" s="9">
        <v>1</v>
      </c>
      <c r="G2621" s="9">
        <v>3</v>
      </c>
      <c r="H2621" s="9">
        <v>-75</v>
      </c>
      <c r="I2621" s="9">
        <v>-64.285713999999999</v>
      </c>
      <c r="J2621" s="9">
        <v>2</v>
      </c>
      <c r="K2621" s="9">
        <v>1</v>
      </c>
      <c r="L2621" s="9">
        <v>4</v>
      </c>
      <c r="M2621" s="9">
        <v>3</v>
      </c>
      <c r="N2621" s="9">
        <v>11</v>
      </c>
      <c r="O2621" s="9">
        <v>-75</v>
      </c>
      <c r="P2621" s="9">
        <v>0</v>
      </c>
      <c r="Q2621" s="9">
        <v>-64.285713999999999</v>
      </c>
      <c r="R2621" s="9">
        <v>30.952380999999999</v>
      </c>
      <c r="S2621" s="9" t="s">
        <v>1751</v>
      </c>
      <c r="T2621" s="9">
        <v>2636.003698</v>
      </c>
      <c r="U2621" s="9">
        <v>395838.725691</v>
      </c>
      <c r="V2621" t="s">
        <v>932</v>
      </c>
    </row>
    <row r="2622" spans="1:22" x14ac:dyDescent="0.25">
      <c r="A2622" s="70" t="e">
        <f>VLOOKUP(B2622,'Lake Assessments'!$D$2:$E$52,2,0)</f>
        <v>#N/A</v>
      </c>
      <c r="B2622">
        <v>3064800</v>
      </c>
      <c r="C2622" t="s">
        <v>2539</v>
      </c>
      <c r="D2622" t="s">
        <v>878</v>
      </c>
      <c r="E2622" s="107">
        <v>37859</v>
      </c>
      <c r="F2622" s="9">
        <v>13</v>
      </c>
      <c r="G2622" s="9">
        <v>21.078607000000002</v>
      </c>
      <c r="H2622" s="9">
        <v>160</v>
      </c>
      <c r="I2622" s="9">
        <v>129.115298</v>
      </c>
      <c r="J2622" s="9">
        <v>2</v>
      </c>
      <c r="K2622" s="9">
        <v>12</v>
      </c>
      <c r="L2622" s="9">
        <v>13</v>
      </c>
      <c r="M2622" s="9">
        <v>20.784610000000001</v>
      </c>
      <c r="N2622" s="9">
        <v>21.078607000000002</v>
      </c>
      <c r="O2622" s="9">
        <v>160</v>
      </c>
      <c r="P2622" s="9">
        <v>200</v>
      </c>
      <c r="Q2622" s="9">
        <v>128.40230399999999</v>
      </c>
      <c r="R2622" s="9">
        <v>129.115298</v>
      </c>
      <c r="S2622" s="9" t="s">
        <v>1751</v>
      </c>
      <c r="T2622" s="9">
        <v>4895.7818440000001</v>
      </c>
      <c r="U2622" s="9">
        <v>751979.62384799996</v>
      </c>
      <c r="V2622" t="s">
        <v>935</v>
      </c>
    </row>
    <row r="2623" spans="1:22" x14ac:dyDescent="0.25">
      <c r="A2623" s="70" t="e">
        <f>VLOOKUP(B2623,'Lake Assessments'!$D$2:$E$52,2,0)</f>
        <v>#N/A</v>
      </c>
      <c r="B2623">
        <v>3127000</v>
      </c>
      <c r="C2623" t="s">
        <v>2540</v>
      </c>
      <c r="D2623" t="s">
        <v>878</v>
      </c>
      <c r="E2623" s="107">
        <v>41121</v>
      </c>
      <c r="F2623" s="9">
        <v>3</v>
      </c>
      <c r="G2623" s="9">
        <v>7.5055529999999999</v>
      </c>
      <c r="H2623" s="9">
        <v>-25</v>
      </c>
      <c r="I2623" s="9">
        <v>-10.648173</v>
      </c>
      <c r="J2623" s="9">
        <v>1</v>
      </c>
      <c r="K2623" s="9">
        <v>3</v>
      </c>
      <c r="L2623" s="9">
        <v>3</v>
      </c>
      <c r="M2623" s="9">
        <v>7.5055529999999999</v>
      </c>
      <c r="N2623" s="9">
        <v>7.5055529999999999</v>
      </c>
      <c r="O2623" s="9">
        <v>-25</v>
      </c>
      <c r="P2623" s="9">
        <v>-25</v>
      </c>
      <c r="Q2623" s="9">
        <v>-10.648173</v>
      </c>
      <c r="R2623" s="9">
        <v>-10.648173</v>
      </c>
      <c r="S2623" s="9" t="s">
        <v>1751</v>
      </c>
      <c r="T2623" s="9">
        <v>1763.429267</v>
      </c>
      <c r="U2623" s="9">
        <v>185741.752966</v>
      </c>
      <c r="V2623" t="s">
        <v>932</v>
      </c>
    </row>
    <row r="2624" spans="1:22" x14ac:dyDescent="0.25">
      <c r="A2624" s="70" t="e">
        <f>VLOOKUP(B2624,'Lake Assessments'!$D$2:$E$52,2,0)</f>
        <v>#N/A</v>
      </c>
      <c r="B2624">
        <v>56058000</v>
      </c>
      <c r="C2624" t="s">
        <v>2541</v>
      </c>
      <c r="D2624" t="s">
        <v>878</v>
      </c>
      <c r="E2624" s="107">
        <v>38526</v>
      </c>
      <c r="F2624" s="9">
        <v>13</v>
      </c>
      <c r="G2624" s="9">
        <v>19.691856999999999</v>
      </c>
      <c r="H2624" s="9">
        <v>8.3333329999999997</v>
      </c>
      <c r="I2624" s="9">
        <v>10.010374000000001</v>
      </c>
      <c r="J2624" s="9">
        <v>1</v>
      </c>
      <c r="K2624" s="9">
        <v>13</v>
      </c>
      <c r="L2624" s="9">
        <v>13</v>
      </c>
      <c r="M2624" s="9">
        <v>19.691856999999999</v>
      </c>
      <c r="N2624" s="9">
        <v>19.691856999999999</v>
      </c>
      <c r="O2624" s="9">
        <v>8.3333329999999997</v>
      </c>
      <c r="P2624" s="9">
        <v>8.3333329999999997</v>
      </c>
      <c r="Q2624" s="9">
        <v>10.010374000000001</v>
      </c>
      <c r="R2624" s="9">
        <v>10.010374000000001</v>
      </c>
      <c r="S2624" s="9" t="s">
        <v>1059</v>
      </c>
      <c r="T2624" s="9">
        <v>1120.650472</v>
      </c>
      <c r="U2624" s="9">
        <v>68302.263860000006</v>
      </c>
      <c r="V2624" t="s">
        <v>935</v>
      </c>
    </row>
    <row r="2625" spans="1:22" x14ac:dyDescent="0.25">
      <c r="A2625" s="70" t="e">
        <f>VLOOKUP(B2625,'Lake Assessments'!$D$2:$E$52,2,0)</f>
        <v>#N/A</v>
      </c>
      <c r="B2625">
        <v>3092400</v>
      </c>
      <c r="C2625" t="s">
        <v>879</v>
      </c>
      <c r="D2625" t="s">
        <v>878</v>
      </c>
      <c r="E2625" s="107">
        <v>40760</v>
      </c>
      <c r="F2625" s="9">
        <v>5</v>
      </c>
      <c r="G2625" s="9">
        <v>10.733126</v>
      </c>
      <c r="H2625" s="9">
        <v>25</v>
      </c>
      <c r="I2625" s="9">
        <v>27.775313000000001</v>
      </c>
      <c r="J2625" s="9">
        <v>1</v>
      </c>
      <c r="K2625" s="9">
        <v>5</v>
      </c>
      <c r="L2625" s="9">
        <v>5</v>
      </c>
      <c r="M2625" s="9">
        <v>10.733126</v>
      </c>
      <c r="N2625" s="9">
        <v>10.733126</v>
      </c>
      <c r="O2625" s="9">
        <v>25</v>
      </c>
      <c r="P2625" s="9">
        <v>25</v>
      </c>
      <c r="Q2625" s="9">
        <v>27.775313000000001</v>
      </c>
      <c r="R2625" s="9">
        <v>27.775313000000001</v>
      </c>
      <c r="S2625" s="9" t="s">
        <v>1751</v>
      </c>
      <c r="T2625" s="9">
        <v>2746.7547049999998</v>
      </c>
      <c r="U2625" s="9">
        <v>225111.29652599999</v>
      </c>
      <c r="V2625" t="s">
        <v>935</v>
      </c>
    </row>
    <row r="2626" spans="1:22" x14ac:dyDescent="0.25">
      <c r="A2626" s="70" t="e">
        <f>VLOOKUP(B2626,'Lake Assessments'!$D$2:$E$52,2,0)</f>
        <v>#N/A</v>
      </c>
      <c r="B2626">
        <v>56094200</v>
      </c>
      <c r="C2626" t="s">
        <v>1140</v>
      </c>
      <c r="D2626" t="s">
        <v>878</v>
      </c>
      <c r="E2626" s="107">
        <v>38160</v>
      </c>
      <c r="F2626" s="9">
        <v>11</v>
      </c>
      <c r="G2626" s="9">
        <v>16.281613</v>
      </c>
      <c r="H2626" s="9">
        <v>-15.384615</v>
      </c>
      <c r="I2626" s="9">
        <v>-12.932553</v>
      </c>
      <c r="J2626" s="9">
        <v>2</v>
      </c>
      <c r="K2626" s="9">
        <v>10</v>
      </c>
      <c r="L2626" s="9">
        <v>11</v>
      </c>
      <c r="M2626" s="9">
        <v>15.178933000000001</v>
      </c>
      <c r="N2626" s="9">
        <v>16.281613</v>
      </c>
      <c r="O2626" s="9">
        <v>-16.666667</v>
      </c>
      <c r="P2626" s="9">
        <v>-15.384615</v>
      </c>
      <c r="Q2626" s="9">
        <v>-18.392835000000002</v>
      </c>
      <c r="R2626" s="9">
        <v>-12.932553</v>
      </c>
      <c r="S2626" s="9" t="s">
        <v>1059</v>
      </c>
      <c r="T2626" s="9">
        <v>5054.5961319999997</v>
      </c>
      <c r="U2626" s="9">
        <v>614441.48792400002</v>
      </c>
      <c r="V2626" t="s">
        <v>932</v>
      </c>
    </row>
    <row r="2627" spans="1:22" x14ac:dyDescent="0.25">
      <c r="A2627" s="70" t="e">
        <f>VLOOKUP(B2627,'Lake Assessments'!$D$2:$E$52,2,0)</f>
        <v>#N/A</v>
      </c>
      <c r="B2627">
        <v>3060200</v>
      </c>
      <c r="C2627" t="s">
        <v>2542</v>
      </c>
      <c r="D2627" t="s">
        <v>878</v>
      </c>
      <c r="E2627" s="107">
        <v>38565</v>
      </c>
      <c r="F2627" s="9">
        <v>28</v>
      </c>
      <c r="G2627" s="9">
        <v>30.804105</v>
      </c>
      <c r="H2627" s="9">
        <v>115.384615</v>
      </c>
      <c r="I2627" s="9">
        <v>64.727832000000006</v>
      </c>
      <c r="J2627" s="9">
        <v>2</v>
      </c>
      <c r="K2627" s="9">
        <v>21</v>
      </c>
      <c r="L2627" s="9">
        <v>28</v>
      </c>
      <c r="M2627" s="9">
        <v>29.677633</v>
      </c>
      <c r="N2627" s="9">
        <v>30.804105</v>
      </c>
      <c r="O2627" s="9">
        <v>75</v>
      </c>
      <c r="P2627" s="9">
        <v>115.384615</v>
      </c>
      <c r="Q2627" s="9">
        <v>59.557167</v>
      </c>
      <c r="R2627" s="9">
        <v>64.727832000000006</v>
      </c>
      <c r="S2627" s="9" t="s">
        <v>1059</v>
      </c>
      <c r="T2627" s="9">
        <v>6011.3728119999996</v>
      </c>
      <c r="U2627" s="9">
        <v>1479317.312101</v>
      </c>
      <c r="V2627" t="s">
        <v>935</v>
      </c>
    </row>
    <row r="2628" spans="1:22" x14ac:dyDescent="0.25">
      <c r="A2628" s="70" t="e">
        <f>VLOOKUP(B2628,'Lake Assessments'!$D$2:$E$52,2,0)</f>
        <v>#N/A</v>
      </c>
      <c r="B2628">
        <v>44025800</v>
      </c>
      <c r="C2628" t="s">
        <v>879</v>
      </c>
      <c r="D2628" t="s">
        <v>878</v>
      </c>
      <c r="E2628" s="107">
        <v>41498</v>
      </c>
      <c r="F2628" s="9">
        <v>5</v>
      </c>
      <c r="G2628" s="9">
        <v>13.863621</v>
      </c>
      <c r="H2628" s="9">
        <v>25</v>
      </c>
      <c r="I2628" s="9">
        <v>65.043113000000005</v>
      </c>
      <c r="J2628" s="9">
        <v>1</v>
      </c>
      <c r="K2628" s="9">
        <v>5</v>
      </c>
      <c r="L2628" s="9">
        <v>5</v>
      </c>
      <c r="M2628" s="9">
        <v>13.863621</v>
      </c>
      <c r="N2628" s="9">
        <v>13.863621</v>
      </c>
      <c r="O2628" s="9">
        <v>25</v>
      </c>
      <c r="P2628" s="9">
        <v>25</v>
      </c>
      <c r="Q2628" s="9">
        <v>65.043113000000005</v>
      </c>
      <c r="R2628" s="9">
        <v>65.043113000000005</v>
      </c>
      <c r="S2628" s="9" t="s">
        <v>1751</v>
      </c>
      <c r="T2628" s="9">
        <v>1325.7862950000001</v>
      </c>
      <c r="U2628" s="9">
        <v>75659.297034999996</v>
      </c>
      <c r="V2628" t="s">
        <v>935</v>
      </c>
    </row>
    <row r="2629" spans="1:22" x14ac:dyDescent="0.25">
      <c r="A2629" s="70" t="e">
        <f>VLOOKUP(B2629,'Lake Assessments'!$D$2:$E$52,2,0)</f>
        <v>#N/A</v>
      </c>
      <c r="B2629">
        <v>3056700</v>
      </c>
      <c r="C2629" t="s">
        <v>2109</v>
      </c>
      <c r="D2629" t="s">
        <v>878</v>
      </c>
      <c r="E2629" s="107">
        <v>40752</v>
      </c>
      <c r="F2629" s="9">
        <v>2</v>
      </c>
      <c r="G2629" s="9">
        <v>7.0710680000000004</v>
      </c>
      <c r="H2629" s="9">
        <v>-50</v>
      </c>
      <c r="I2629" s="9">
        <v>-15.820620999999999</v>
      </c>
      <c r="J2629" s="9">
        <v>1</v>
      </c>
      <c r="K2629" s="9">
        <v>2</v>
      </c>
      <c r="L2629" s="9">
        <v>2</v>
      </c>
      <c r="M2629" s="9">
        <v>7.0710680000000004</v>
      </c>
      <c r="N2629" s="9">
        <v>7.0710680000000004</v>
      </c>
      <c r="O2629" s="9">
        <v>-50</v>
      </c>
      <c r="P2629" s="9">
        <v>-50</v>
      </c>
      <c r="Q2629" s="9">
        <v>-15.820620999999999</v>
      </c>
      <c r="R2629" s="9">
        <v>-15.820620999999999</v>
      </c>
      <c r="S2629" s="9" t="s">
        <v>1751</v>
      </c>
      <c r="T2629" s="9">
        <v>2417.1105819999998</v>
      </c>
      <c r="U2629" s="9">
        <v>205997.82125899999</v>
      </c>
      <c r="V2629" t="s">
        <v>932</v>
      </c>
    </row>
    <row r="2630" spans="1:22" x14ac:dyDescent="0.25">
      <c r="A2630" s="70" t="e">
        <f>VLOOKUP(B2630,'Lake Assessments'!$D$2:$E$52,2,0)</f>
        <v>#N/A</v>
      </c>
      <c r="B2630">
        <v>56078600</v>
      </c>
      <c r="C2630" t="s">
        <v>1364</v>
      </c>
      <c r="D2630" t="s">
        <v>878</v>
      </c>
      <c r="E2630" s="107">
        <v>38526</v>
      </c>
      <c r="F2630" s="9">
        <v>28</v>
      </c>
      <c r="G2630" s="9">
        <v>29.481228999999999</v>
      </c>
      <c r="H2630" s="9">
        <v>115.384615</v>
      </c>
      <c r="I2630" s="9">
        <v>57.65363</v>
      </c>
      <c r="J2630" s="9">
        <v>2</v>
      </c>
      <c r="K2630" s="9">
        <v>28</v>
      </c>
      <c r="L2630" s="9">
        <v>28</v>
      </c>
      <c r="M2630" s="9">
        <v>29.481228999999999</v>
      </c>
      <c r="N2630" s="9">
        <v>34.772731999999998</v>
      </c>
      <c r="O2630" s="9">
        <v>115.384615</v>
      </c>
      <c r="P2630" s="9">
        <v>133.33333300000001</v>
      </c>
      <c r="Q2630" s="9">
        <v>57.65363</v>
      </c>
      <c r="R2630" s="9">
        <v>86.950169000000002</v>
      </c>
      <c r="S2630" s="9" t="s">
        <v>1059</v>
      </c>
      <c r="T2630" s="9">
        <v>27506.686828000002</v>
      </c>
      <c r="U2630" s="9">
        <v>16037256.648229999</v>
      </c>
      <c r="V2630" t="s">
        <v>935</v>
      </c>
    </row>
    <row r="2631" spans="1:22" x14ac:dyDescent="0.25">
      <c r="A2631" s="70" t="e">
        <f>VLOOKUP(B2631,'Lake Assessments'!$D$2:$E$52,2,0)</f>
        <v>#N/A</v>
      </c>
      <c r="B2631">
        <v>3057700</v>
      </c>
      <c r="C2631" t="s">
        <v>2543</v>
      </c>
      <c r="D2631" t="s">
        <v>878</v>
      </c>
      <c r="E2631" s="107">
        <v>41107</v>
      </c>
      <c r="F2631" s="9">
        <v>8</v>
      </c>
      <c r="G2631" s="9">
        <v>14.849242</v>
      </c>
      <c r="H2631" s="9">
        <v>-27.272727</v>
      </c>
      <c r="I2631" s="9">
        <v>-16.577290000000001</v>
      </c>
      <c r="J2631" s="9">
        <v>2</v>
      </c>
      <c r="K2631" s="9">
        <v>6</v>
      </c>
      <c r="L2631" s="9">
        <v>8</v>
      </c>
      <c r="M2631" s="9">
        <v>12.247449</v>
      </c>
      <c r="N2631" s="9">
        <v>14.849242</v>
      </c>
      <c r="O2631" s="9">
        <v>-45.454545000000003</v>
      </c>
      <c r="P2631" s="9">
        <v>-27.272727</v>
      </c>
      <c r="Q2631" s="9">
        <v>-31.194108</v>
      </c>
      <c r="R2631" s="9">
        <v>-16.577290000000001</v>
      </c>
      <c r="S2631" s="9" t="s">
        <v>1059</v>
      </c>
      <c r="T2631" s="9">
        <v>4320.5202170000002</v>
      </c>
      <c r="U2631" s="9">
        <v>363362.49825900001</v>
      </c>
      <c r="V2631" t="s">
        <v>932</v>
      </c>
    </row>
    <row r="2632" spans="1:22" x14ac:dyDescent="0.25">
      <c r="A2632" s="70" t="e">
        <f>VLOOKUP(B2632,'Lake Assessments'!$D$2:$E$52,2,0)</f>
        <v>#N/A</v>
      </c>
      <c r="B2632">
        <v>3064900</v>
      </c>
      <c r="C2632" t="s">
        <v>2544</v>
      </c>
      <c r="D2632" t="s">
        <v>878</v>
      </c>
      <c r="E2632" s="107">
        <v>41500</v>
      </c>
      <c r="F2632" s="9">
        <v>8</v>
      </c>
      <c r="G2632" s="9">
        <v>14.142136000000001</v>
      </c>
      <c r="H2632" s="9">
        <v>100</v>
      </c>
      <c r="I2632" s="9">
        <v>68.358756999999997</v>
      </c>
      <c r="J2632" s="9">
        <v>1</v>
      </c>
      <c r="K2632" s="9">
        <v>8</v>
      </c>
      <c r="L2632" s="9">
        <v>8</v>
      </c>
      <c r="M2632" s="9">
        <v>14.142136000000001</v>
      </c>
      <c r="N2632" s="9">
        <v>14.142136000000001</v>
      </c>
      <c r="O2632" s="9">
        <v>100</v>
      </c>
      <c r="P2632" s="9">
        <v>100</v>
      </c>
      <c r="Q2632" s="9">
        <v>68.358756999999997</v>
      </c>
      <c r="R2632" s="9">
        <v>68.358756999999997</v>
      </c>
      <c r="S2632" s="9" t="s">
        <v>1751</v>
      </c>
      <c r="T2632" s="9">
        <v>4980.8636409999999</v>
      </c>
      <c r="U2632" s="9">
        <v>334049.21618699998</v>
      </c>
      <c r="V2632" t="s">
        <v>935</v>
      </c>
    </row>
    <row r="2633" spans="1:22" x14ac:dyDescent="0.25">
      <c r="A2633" s="70" t="e">
        <f>VLOOKUP(B2633,'Lake Assessments'!$D$2:$E$52,2,0)</f>
        <v>#N/A</v>
      </c>
      <c r="B2633">
        <v>3053600</v>
      </c>
      <c r="C2633" t="s">
        <v>2545</v>
      </c>
      <c r="D2633" t="s">
        <v>878</v>
      </c>
      <c r="E2633" s="107">
        <v>41128</v>
      </c>
      <c r="F2633" s="9">
        <v>1</v>
      </c>
      <c r="G2633" s="9">
        <v>3</v>
      </c>
      <c r="H2633" s="9">
        <v>-75</v>
      </c>
      <c r="I2633" s="9">
        <v>-64.285713999999999</v>
      </c>
      <c r="J2633" s="9">
        <v>1</v>
      </c>
      <c r="K2633" s="9">
        <v>1</v>
      </c>
      <c r="L2633" s="9">
        <v>1</v>
      </c>
      <c r="M2633" s="9">
        <v>3</v>
      </c>
      <c r="N2633" s="9">
        <v>3</v>
      </c>
      <c r="O2633" s="9">
        <v>-75</v>
      </c>
      <c r="P2633" s="9">
        <v>-75</v>
      </c>
      <c r="Q2633" s="9">
        <v>-64.285713999999999</v>
      </c>
      <c r="R2633" s="9">
        <v>-64.285713999999999</v>
      </c>
      <c r="S2633" s="9" t="s">
        <v>1751</v>
      </c>
      <c r="T2633" s="9">
        <v>3089.8162649999999</v>
      </c>
      <c r="U2633" s="9">
        <v>279407.89562800003</v>
      </c>
      <c r="V2633" t="s">
        <v>932</v>
      </c>
    </row>
    <row r="2634" spans="1:22" x14ac:dyDescent="0.25">
      <c r="A2634" s="70" t="e">
        <f>VLOOKUP(B2634,'Lake Assessments'!$D$2:$E$52,2,0)</f>
        <v>#N/A</v>
      </c>
      <c r="B2634">
        <v>3057400</v>
      </c>
      <c r="C2634" t="s">
        <v>2546</v>
      </c>
      <c r="D2634" t="s">
        <v>878</v>
      </c>
      <c r="E2634" s="107">
        <v>40387</v>
      </c>
      <c r="F2634" s="9">
        <v>5</v>
      </c>
      <c r="G2634" s="9">
        <v>11.627553000000001</v>
      </c>
      <c r="H2634" s="9">
        <v>25</v>
      </c>
      <c r="I2634" s="9">
        <v>38.423256000000002</v>
      </c>
      <c r="J2634" s="9">
        <v>1</v>
      </c>
      <c r="K2634" s="9">
        <v>5</v>
      </c>
      <c r="L2634" s="9">
        <v>5</v>
      </c>
      <c r="M2634" s="9">
        <v>11.627553000000001</v>
      </c>
      <c r="N2634" s="9">
        <v>11.627553000000001</v>
      </c>
      <c r="O2634" s="9">
        <v>25</v>
      </c>
      <c r="P2634" s="9">
        <v>25</v>
      </c>
      <c r="Q2634" s="9">
        <v>38.423256000000002</v>
      </c>
      <c r="R2634" s="9">
        <v>38.423256000000002</v>
      </c>
      <c r="S2634" s="9" t="s">
        <v>1751</v>
      </c>
      <c r="T2634" s="9">
        <v>758.75402599999995</v>
      </c>
      <c r="U2634" s="9">
        <v>37690.680902</v>
      </c>
      <c r="V2634" t="s">
        <v>935</v>
      </c>
    </row>
    <row r="2635" spans="1:22" x14ac:dyDescent="0.25">
      <c r="A2635" s="70" t="e">
        <f>VLOOKUP(B2635,'Lake Assessments'!$D$2:$E$52,2,0)</f>
        <v>#N/A</v>
      </c>
      <c r="B2635">
        <v>3063100</v>
      </c>
      <c r="C2635" t="s">
        <v>2547</v>
      </c>
      <c r="D2635" t="s">
        <v>878</v>
      </c>
      <c r="E2635" s="107">
        <v>37839</v>
      </c>
      <c r="F2635" s="9">
        <v>8</v>
      </c>
      <c r="G2635" s="9">
        <v>14.849242</v>
      </c>
      <c r="H2635" s="9">
        <v>-33.333333000000003</v>
      </c>
      <c r="I2635" s="9">
        <v>-20.165362999999999</v>
      </c>
      <c r="J2635" s="9">
        <v>1</v>
      </c>
      <c r="K2635" s="9">
        <v>8</v>
      </c>
      <c r="L2635" s="9">
        <v>8</v>
      </c>
      <c r="M2635" s="9">
        <v>14.849242</v>
      </c>
      <c r="N2635" s="9">
        <v>14.849242</v>
      </c>
      <c r="O2635" s="9">
        <v>-33.333333000000003</v>
      </c>
      <c r="P2635" s="9">
        <v>-33.333333000000003</v>
      </c>
      <c r="Q2635" s="9">
        <v>-20.165362999999999</v>
      </c>
      <c r="R2635" s="9">
        <v>-20.165362999999999</v>
      </c>
      <c r="S2635" s="9" t="s">
        <v>1059</v>
      </c>
      <c r="T2635" s="9">
        <v>12634.892961</v>
      </c>
      <c r="U2635" s="9">
        <v>2011285.349069</v>
      </c>
      <c r="V2635" t="s">
        <v>932</v>
      </c>
    </row>
    <row r="2636" spans="1:22" x14ac:dyDescent="0.25">
      <c r="A2636" s="70" t="e">
        <f>VLOOKUP(B2636,'Lake Assessments'!$D$2:$E$52,2,0)</f>
        <v>#N/A</v>
      </c>
      <c r="B2636">
        <v>3050000</v>
      </c>
      <c r="C2636" t="s">
        <v>2548</v>
      </c>
      <c r="D2636" t="s">
        <v>878</v>
      </c>
      <c r="E2636" s="107">
        <v>37859</v>
      </c>
      <c r="F2636" s="9">
        <v>24</v>
      </c>
      <c r="G2636" s="9">
        <v>28.169132000000001</v>
      </c>
      <c r="H2636" s="9">
        <v>84.615385000000003</v>
      </c>
      <c r="I2636" s="9">
        <v>50.637070000000001</v>
      </c>
      <c r="J2636" s="9">
        <v>2</v>
      </c>
      <c r="K2636" s="9">
        <v>23</v>
      </c>
      <c r="L2636" s="9">
        <v>24</v>
      </c>
      <c r="M2636" s="9">
        <v>28.169132000000001</v>
      </c>
      <c r="N2636" s="9">
        <v>29.400531999999998</v>
      </c>
      <c r="O2636" s="9">
        <v>84.615385000000003</v>
      </c>
      <c r="P2636" s="9">
        <v>91.666667000000004</v>
      </c>
      <c r="Q2636" s="9">
        <v>50.637070000000001</v>
      </c>
      <c r="R2636" s="9">
        <v>58.067377999999998</v>
      </c>
      <c r="S2636" s="9" t="s">
        <v>1059</v>
      </c>
      <c r="T2636" s="9">
        <v>6681.8475980000003</v>
      </c>
      <c r="U2636" s="9">
        <v>2092284.9890129999</v>
      </c>
      <c r="V2636" t="s">
        <v>935</v>
      </c>
    </row>
    <row r="2637" spans="1:22" x14ac:dyDescent="0.25">
      <c r="A2637" s="70" t="e">
        <f>VLOOKUP(B2637,'Lake Assessments'!$D$2:$E$52,2,0)</f>
        <v>#N/A</v>
      </c>
      <c r="B2637">
        <v>56076002</v>
      </c>
      <c r="C2637" t="s">
        <v>2549</v>
      </c>
      <c r="D2637" t="s">
        <v>878</v>
      </c>
      <c r="E2637" s="107">
        <v>40759</v>
      </c>
      <c r="F2637" s="9">
        <v>18</v>
      </c>
      <c r="G2637" s="9">
        <v>24.277332999999999</v>
      </c>
      <c r="H2637" s="9">
        <v>50</v>
      </c>
      <c r="I2637" s="9">
        <v>30.523295000000001</v>
      </c>
      <c r="J2637" s="9">
        <v>3</v>
      </c>
      <c r="K2637" s="9">
        <v>16</v>
      </c>
      <c r="L2637" s="9">
        <v>23</v>
      </c>
      <c r="M2637" s="9">
        <v>20.75</v>
      </c>
      <c r="N2637" s="9">
        <v>28.983504</v>
      </c>
      <c r="O2637" s="9">
        <v>33.333333000000003</v>
      </c>
      <c r="P2637" s="9">
        <v>91.666667000000004</v>
      </c>
      <c r="Q2637" s="9">
        <v>11.559139999999999</v>
      </c>
      <c r="R2637" s="9">
        <v>55.825288</v>
      </c>
      <c r="S2637" s="9" t="s">
        <v>1059</v>
      </c>
      <c r="T2637" s="9">
        <v>17373.670629</v>
      </c>
      <c r="U2637" s="9">
        <v>7411444.0677680001</v>
      </c>
      <c r="V2637" t="s">
        <v>935</v>
      </c>
    </row>
    <row r="2638" spans="1:22" x14ac:dyDescent="0.25">
      <c r="A2638" s="70" t="e">
        <f>VLOOKUP(B2638,'Lake Assessments'!$D$2:$E$52,2,0)</f>
        <v>#N/A</v>
      </c>
      <c r="B2638">
        <v>3057500</v>
      </c>
      <c r="C2638" t="s">
        <v>2550</v>
      </c>
      <c r="D2638" t="s">
        <v>878</v>
      </c>
      <c r="E2638" s="107">
        <v>37837</v>
      </c>
      <c r="F2638" s="9">
        <v>23</v>
      </c>
      <c r="G2638" s="9">
        <v>27.523903000000001</v>
      </c>
      <c r="H2638" s="9">
        <v>91.666667000000004</v>
      </c>
      <c r="I2638" s="9">
        <v>47.977970999999997</v>
      </c>
      <c r="J2638" s="9">
        <v>1</v>
      </c>
      <c r="K2638" s="9">
        <v>23</v>
      </c>
      <c r="L2638" s="9">
        <v>23</v>
      </c>
      <c r="M2638" s="9">
        <v>27.523903000000001</v>
      </c>
      <c r="N2638" s="9">
        <v>27.523903000000001</v>
      </c>
      <c r="O2638" s="9">
        <v>91.666667000000004</v>
      </c>
      <c r="P2638" s="9">
        <v>91.666667000000004</v>
      </c>
      <c r="Q2638" s="9">
        <v>47.977970999999997</v>
      </c>
      <c r="R2638" s="9">
        <v>47.977970999999997</v>
      </c>
      <c r="S2638" s="9" t="s">
        <v>1059</v>
      </c>
      <c r="T2638" s="9">
        <v>18181.78573</v>
      </c>
      <c r="U2638" s="9">
        <v>2106794.5470739999</v>
      </c>
      <c r="V2638" t="s">
        <v>935</v>
      </c>
    </row>
    <row r="2639" spans="1:22" x14ac:dyDescent="0.25">
      <c r="A2639" s="70" t="e">
        <f>VLOOKUP(B2639,'Lake Assessments'!$D$2:$E$52,2,0)</f>
        <v>#N/A</v>
      </c>
      <c r="B2639">
        <v>3057900</v>
      </c>
      <c r="C2639" t="s">
        <v>2551</v>
      </c>
      <c r="D2639" t="s">
        <v>878</v>
      </c>
      <c r="E2639" s="107">
        <v>39685</v>
      </c>
      <c r="F2639" s="9">
        <v>12</v>
      </c>
      <c r="G2639" s="9">
        <v>20.495934999999999</v>
      </c>
      <c r="H2639" s="9">
        <v>0</v>
      </c>
      <c r="I2639" s="9">
        <v>10.193197</v>
      </c>
      <c r="J2639" s="9">
        <v>2</v>
      </c>
      <c r="K2639" s="9">
        <v>12</v>
      </c>
      <c r="L2639" s="9">
        <v>16</v>
      </c>
      <c r="M2639" s="9">
        <v>20.495934999999999</v>
      </c>
      <c r="N2639" s="9">
        <v>23.75</v>
      </c>
      <c r="O2639" s="9">
        <v>0</v>
      </c>
      <c r="P2639" s="9">
        <v>33.333333000000003</v>
      </c>
      <c r="Q2639" s="9">
        <v>10.193197</v>
      </c>
      <c r="R2639" s="9">
        <v>27.688172000000002</v>
      </c>
      <c r="S2639" s="9" t="s">
        <v>1059</v>
      </c>
      <c r="T2639" s="9">
        <v>10505.093940999999</v>
      </c>
      <c r="U2639" s="9">
        <v>1771083.2286809999</v>
      </c>
      <c r="V2639" t="s">
        <v>935</v>
      </c>
    </row>
    <row r="2640" spans="1:22" x14ac:dyDescent="0.25">
      <c r="A2640" s="70" t="e">
        <f>VLOOKUP(B2640,'Lake Assessments'!$D$2:$E$52,2,0)</f>
        <v>#N/A</v>
      </c>
      <c r="B2640">
        <v>3065000</v>
      </c>
      <c r="C2640" t="s">
        <v>2552</v>
      </c>
      <c r="D2640" t="s">
        <v>878</v>
      </c>
      <c r="E2640" s="107">
        <v>41086</v>
      </c>
      <c r="F2640" s="9">
        <v>4</v>
      </c>
      <c r="G2640" s="9">
        <v>9.5</v>
      </c>
      <c r="H2640" s="9">
        <v>0</v>
      </c>
      <c r="I2640" s="9">
        <v>13.095238</v>
      </c>
      <c r="J2640" s="9">
        <v>2</v>
      </c>
      <c r="K2640" s="9">
        <v>2</v>
      </c>
      <c r="L2640" s="9">
        <v>4</v>
      </c>
      <c r="M2640" s="9">
        <v>4.2426409999999999</v>
      </c>
      <c r="N2640" s="9">
        <v>9.5</v>
      </c>
      <c r="O2640" s="9">
        <v>-50</v>
      </c>
      <c r="P2640" s="9">
        <v>0</v>
      </c>
      <c r="Q2640" s="9">
        <v>-49.492373000000001</v>
      </c>
      <c r="R2640" s="9">
        <v>13.095238</v>
      </c>
      <c r="S2640" s="9" t="s">
        <v>1751</v>
      </c>
      <c r="T2640" s="9">
        <v>2612.7254579999999</v>
      </c>
      <c r="U2640" s="9">
        <v>261212.50060599999</v>
      </c>
      <c r="V2640" t="s">
        <v>935</v>
      </c>
    </row>
    <row r="2641" spans="1:22" x14ac:dyDescent="0.25">
      <c r="A2641" s="70" t="e">
        <f>VLOOKUP(B2641,'Lake Assessments'!$D$2:$E$52,2,0)</f>
        <v>#N/A</v>
      </c>
      <c r="B2641">
        <v>14003000</v>
      </c>
      <c r="C2641" t="s">
        <v>2553</v>
      </c>
      <c r="D2641" t="s">
        <v>878</v>
      </c>
      <c r="E2641" s="107">
        <v>34505</v>
      </c>
      <c r="F2641" s="9">
        <v>14</v>
      </c>
      <c r="G2641" s="9">
        <v>20.311854</v>
      </c>
      <c r="H2641" s="9">
        <v>16.666667</v>
      </c>
      <c r="I2641" s="9">
        <v>9.2035180000000008</v>
      </c>
      <c r="J2641" s="9">
        <v>1</v>
      </c>
      <c r="K2641" s="9">
        <v>14</v>
      </c>
      <c r="L2641" s="9">
        <v>14</v>
      </c>
      <c r="M2641" s="9">
        <v>20.311854</v>
      </c>
      <c r="N2641" s="9">
        <v>20.311854</v>
      </c>
      <c r="O2641" s="9">
        <v>16.666667</v>
      </c>
      <c r="P2641" s="9">
        <v>16.666667</v>
      </c>
      <c r="Q2641" s="9">
        <v>9.2035180000000008</v>
      </c>
      <c r="R2641" s="9">
        <v>9.2035180000000008</v>
      </c>
      <c r="S2641" s="9" t="s">
        <v>1059</v>
      </c>
      <c r="T2641" s="9">
        <v>5540.9866590000001</v>
      </c>
      <c r="U2641" s="9">
        <v>538503.70134499995</v>
      </c>
      <c r="V2641" t="s">
        <v>935</v>
      </c>
    </row>
    <row r="2642" spans="1:22" x14ac:dyDescent="0.25">
      <c r="A2642" s="70" t="e">
        <f>VLOOKUP(B2642,'Lake Assessments'!$D$2:$E$52,2,0)</f>
        <v>#N/A</v>
      </c>
      <c r="B2642">
        <v>3065300</v>
      </c>
      <c r="C2642" t="s">
        <v>2554</v>
      </c>
      <c r="D2642" t="s">
        <v>878</v>
      </c>
      <c r="E2642" s="107">
        <v>40722</v>
      </c>
      <c r="F2642" s="9">
        <v>5</v>
      </c>
      <c r="G2642" s="9">
        <v>12.521981</v>
      </c>
      <c r="H2642" s="9">
        <v>25</v>
      </c>
      <c r="I2642" s="9">
        <v>49.071198000000003</v>
      </c>
      <c r="J2642" s="9">
        <v>1</v>
      </c>
      <c r="K2642" s="9">
        <v>5</v>
      </c>
      <c r="L2642" s="9">
        <v>5</v>
      </c>
      <c r="M2642" s="9">
        <v>12.521981</v>
      </c>
      <c r="N2642" s="9">
        <v>12.521981</v>
      </c>
      <c r="O2642" s="9">
        <v>25</v>
      </c>
      <c r="P2642" s="9">
        <v>25</v>
      </c>
      <c r="Q2642" s="9">
        <v>49.071198000000003</v>
      </c>
      <c r="R2642" s="9">
        <v>49.071198000000003</v>
      </c>
      <c r="S2642" s="9" t="s">
        <v>1751</v>
      </c>
      <c r="T2642" s="9">
        <v>6884.879285</v>
      </c>
      <c r="U2642" s="9">
        <v>524540.85648299998</v>
      </c>
      <c r="V2642" t="s">
        <v>935</v>
      </c>
    </row>
    <row r="2643" spans="1:22" x14ac:dyDescent="0.25">
      <c r="A2643" s="70" t="e">
        <f>VLOOKUP(B2643,'Lake Assessments'!$D$2:$E$52,2,0)</f>
        <v>#N/A</v>
      </c>
      <c r="B2643">
        <v>14007800</v>
      </c>
      <c r="C2643" t="s">
        <v>2555</v>
      </c>
      <c r="D2643" t="s">
        <v>878</v>
      </c>
      <c r="E2643" s="107">
        <v>41099</v>
      </c>
      <c r="F2643" s="9">
        <v>6</v>
      </c>
      <c r="G2643" s="9">
        <v>13.472194</v>
      </c>
      <c r="H2643" s="9">
        <v>50</v>
      </c>
      <c r="I2643" s="9">
        <v>60.383257</v>
      </c>
      <c r="J2643" s="9">
        <v>1</v>
      </c>
      <c r="K2643" s="9">
        <v>6</v>
      </c>
      <c r="L2643" s="9">
        <v>6</v>
      </c>
      <c r="M2643" s="9">
        <v>13.472194</v>
      </c>
      <c r="N2643" s="9">
        <v>13.472194</v>
      </c>
      <c r="O2643" s="9">
        <v>50</v>
      </c>
      <c r="P2643" s="9">
        <v>50</v>
      </c>
      <c r="Q2643" s="9">
        <v>60.383257</v>
      </c>
      <c r="R2643" s="9">
        <v>60.383257</v>
      </c>
      <c r="S2643" s="9" t="s">
        <v>1751</v>
      </c>
      <c r="T2643" s="9">
        <v>7134.4053670000003</v>
      </c>
      <c r="U2643" s="9">
        <v>862999.11625600001</v>
      </c>
      <c r="V2643" t="s">
        <v>935</v>
      </c>
    </row>
    <row r="2644" spans="1:22" x14ac:dyDescent="0.25">
      <c r="A2644" s="70" t="e">
        <f>VLOOKUP(B2644,'Lake Assessments'!$D$2:$E$52,2,0)</f>
        <v>#N/A</v>
      </c>
      <c r="B2644">
        <v>14012700</v>
      </c>
      <c r="C2644" t="s">
        <v>879</v>
      </c>
      <c r="D2644" t="s">
        <v>878</v>
      </c>
      <c r="E2644" s="107">
        <v>40365</v>
      </c>
      <c r="F2644" s="9">
        <v>5</v>
      </c>
      <c r="G2644" s="9">
        <v>12.074767</v>
      </c>
      <c r="H2644" s="9">
        <v>-54.545454999999997</v>
      </c>
      <c r="I2644" s="9">
        <v>-32.164230000000003</v>
      </c>
      <c r="J2644" s="9">
        <v>1</v>
      </c>
      <c r="K2644" s="9">
        <v>5</v>
      </c>
      <c r="L2644" s="9">
        <v>5</v>
      </c>
      <c r="M2644" s="9">
        <v>12.074767</v>
      </c>
      <c r="N2644" s="9">
        <v>12.074767</v>
      </c>
      <c r="O2644" s="9">
        <v>-54.545454999999997</v>
      </c>
      <c r="P2644" s="9">
        <v>-54.545454999999997</v>
      </c>
      <c r="Q2644" s="9">
        <v>-32.164230000000003</v>
      </c>
      <c r="R2644" s="9">
        <v>-32.164230000000003</v>
      </c>
      <c r="S2644" s="9" t="s">
        <v>1059</v>
      </c>
      <c r="T2644" s="9">
        <v>680.19357100000002</v>
      </c>
      <c r="U2644" s="9">
        <v>28448.725192000002</v>
      </c>
      <c r="V2644" t="s">
        <v>932</v>
      </c>
    </row>
    <row r="2645" spans="1:22" x14ac:dyDescent="0.25">
      <c r="A2645" s="70" t="e">
        <f>VLOOKUP(B2645,'Lake Assessments'!$D$2:$E$52,2,0)</f>
        <v>#N/A</v>
      </c>
      <c r="B2645">
        <v>3065900</v>
      </c>
      <c r="C2645" t="s">
        <v>1140</v>
      </c>
      <c r="D2645" t="s">
        <v>878</v>
      </c>
      <c r="E2645" s="107">
        <v>35954</v>
      </c>
      <c r="F2645" s="9">
        <v>10</v>
      </c>
      <c r="G2645" s="9">
        <v>15.811388000000001</v>
      </c>
      <c r="H2645" s="9">
        <v>-16.666667</v>
      </c>
      <c r="I2645" s="9">
        <v>-14.992535999999999</v>
      </c>
      <c r="J2645" s="9">
        <v>1</v>
      </c>
      <c r="K2645" s="9">
        <v>10</v>
      </c>
      <c r="L2645" s="9">
        <v>10</v>
      </c>
      <c r="M2645" s="9">
        <v>15.811388000000001</v>
      </c>
      <c r="N2645" s="9">
        <v>15.811388000000001</v>
      </c>
      <c r="O2645" s="9">
        <v>-16.666667</v>
      </c>
      <c r="P2645" s="9">
        <v>-16.666667</v>
      </c>
      <c r="Q2645" s="9">
        <v>-14.992535999999999</v>
      </c>
      <c r="R2645" s="9">
        <v>-14.992535999999999</v>
      </c>
      <c r="S2645" s="9" t="s">
        <v>1059</v>
      </c>
      <c r="T2645" s="9">
        <v>6874.9235959999996</v>
      </c>
      <c r="U2645" s="9">
        <v>809736.89037100004</v>
      </c>
      <c r="V2645" t="s">
        <v>932</v>
      </c>
    </row>
    <row r="2646" spans="1:22" x14ac:dyDescent="0.25">
      <c r="A2646" s="70" t="e">
        <f>VLOOKUP(B2646,'Lake Assessments'!$D$2:$E$52,2,0)</f>
        <v>#N/A</v>
      </c>
      <c r="B2646">
        <v>14006000</v>
      </c>
      <c r="C2646" t="s">
        <v>2556</v>
      </c>
      <c r="D2646" t="s">
        <v>878</v>
      </c>
      <c r="E2646" s="107">
        <v>40014</v>
      </c>
      <c r="F2646" s="9">
        <v>6</v>
      </c>
      <c r="G2646" s="9">
        <v>11.8392</v>
      </c>
      <c r="H2646" s="9">
        <v>-45.454545000000003</v>
      </c>
      <c r="I2646" s="9">
        <v>-33.487637999999997</v>
      </c>
      <c r="J2646" s="9">
        <v>1</v>
      </c>
      <c r="K2646" s="9">
        <v>6</v>
      </c>
      <c r="L2646" s="9">
        <v>6</v>
      </c>
      <c r="M2646" s="9">
        <v>11.8392</v>
      </c>
      <c r="N2646" s="9">
        <v>11.8392</v>
      </c>
      <c r="O2646" s="9">
        <v>-45.454545000000003</v>
      </c>
      <c r="P2646" s="9">
        <v>-45.454545000000003</v>
      </c>
      <c r="Q2646" s="9">
        <v>-33.487637999999997</v>
      </c>
      <c r="R2646" s="9">
        <v>-33.487637999999997</v>
      </c>
      <c r="S2646" s="9" t="s">
        <v>1059</v>
      </c>
      <c r="T2646" s="9">
        <v>1083.947891</v>
      </c>
      <c r="U2646" s="9">
        <v>82612.278762000002</v>
      </c>
      <c r="V2646" t="s">
        <v>932</v>
      </c>
    </row>
    <row r="2647" spans="1:22" x14ac:dyDescent="0.25">
      <c r="A2647" s="70" t="e">
        <f>VLOOKUP(B2647,'Lake Assessments'!$D$2:$E$52,2,0)</f>
        <v>#N/A</v>
      </c>
      <c r="B2647">
        <v>54001300</v>
      </c>
      <c r="C2647" t="s">
        <v>2557</v>
      </c>
      <c r="D2647" t="s">
        <v>878</v>
      </c>
      <c r="E2647" s="107">
        <v>41129</v>
      </c>
      <c r="F2647" s="9">
        <v>8</v>
      </c>
      <c r="G2647" s="9">
        <v>15.909903</v>
      </c>
      <c r="H2647" s="9">
        <v>100</v>
      </c>
      <c r="I2647" s="9">
        <v>89.403602000000006</v>
      </c>
      <c r="J2647" s="9">
        <v>2</v>
      </c>
      <c r="K2647" s="9">
        <v>8</v>
      </c>
      <c r="L2647" s="9">
        <v>11</v>
      </c>
      <c r="M2647" s="9">
        <v>15.909903</v>
      </c>
      <c r="N2647" s="9">
        <v>19.598237000000001</v>
      </c>
      <c r="O2647" s="9">
        <v>100</v>
      </c>
      <c r="P2647" s="9">
        <v>175</v>
      </c>
      <c r="Q2647" s="9">
        <v>89.403602000000006</v>
      </c>
      <c r="R2647" s="9">
        <v>133.31235000000001</v>
      </c>
      <c r="S2647" s="9" t="s">
        <v>1751</v>
      </c>
      <c r="T2647" s="9">
        <v>5328.5192150000003</v>
      </c>
      <c r="U2647" s="9">
        <v>328803.11971300002</v>
      </c>
      <c r="V2647" t="s">
        <v>935</v>
      </c>
    </row>
    <row r="2648" spans="1:22" x14ac:dyDescent="0.25">
      <c r="A2648" s="70" t="e">
        <f>VLOOKUP(B2648,'Lake Assessments'!$D$2:$E$52,2,0)</f>
        <v>#N/A</v>
      </c>
      <c r="B2648">
        <v>56103100</v>
      </c>
      <c r="C2648" t="s">
        <v>879</v>
      </c>
      <c r="D2648" t="s">
        <v>878</v>
      </c>
      <c r="E2648" s="107">
        <v>38161</v>
      </c>
      <c r="F2648" s="9">
        <v>18</v>
      </c>
      <c r="G2648" s="9">
        <v>21.448906000000001</v>
      </c>
      <c r="H2648" s="9">
        <v>50</v>
      </c>
      <c r="I2648" s="9">
        <v>19.826288999999999</v>
      </c>
      <c r="J2648" s="9">
        <v>1</v>
      </c>
      <c r="K2648" s="9">
        <v>18</v>
      </c>
      <c r="L2648" s="9">
        <v>18</v>
      </c>
      <c r="M2648" s="9">
        <v>21.448906000000001</v>
      </c>
      <c r="N2648" s="9">
        <v>21.448906000000001</v>
      </c>
      <c r="O2648" s="9">
        <v>50</v>
      </c>
      <c r="P2648" s="9">
        <v>50</v>
      </c>
      <c r="Q2648" s="9">
        <v>19.826288999999999</v>
      </c>
      <c r="R2648" s="9">
        <v>19.826288999999999</v>
      </c>
      <c r="S2648" s="9" t="s">
        <v>1059</v>
      </c>
      <c r="T2648" s="9">
        <v>1712.0818409999999</v>
      </c>
      <c r="U2648" s="9">
        <v>126368.708</v>
      </c>
      <c r="V2648" t="s">
        <v>935</v>
      </c>
    </row>
    <row r="2649" spans="1:22" x14ac:dyDescent="0.25">
      <c r="A2649" s="70" t="e">
        <f>VLOOKUP(B2649,'Lake Assessments'!$D$2:$E$52,2,0)</f>
        <v>#N/A</v>
      </c>
      <c r="B2649">
        <v>3064700</v>
      </c>
      <c r="C2649" t="s">
        <v>2558</v>
      </c>
      <c r="D2649" t="s">
        <v>878</v>
      </c>
      <c r="E2649" s="107">
        <v>41443</v>
      </c>
      <c r="F2649" s="9">
        <v>8</v>
      </c>
      <c r="G2649" s="9">
        <v>15.909903</v>
      </c>
      <c r="H2649" s="9">
        <v>100</v>
      </c>
      <c r="I2649" s="9">
        <v>89.403602000000006</v>
      </c>
      <c r="J2649" s="9">
        <v>3</v>
      </c>
      <c r="K2649" s="9">
        <v>2</v>
      </c>
      <c r="L2649" s="9">
        <v>8</v>
      </c>
      <c r="M2649" s="9">
        <v>7.7781750000000001</v>
      </c>
      <c r="N2649" s="9">
        <v>15.909903</v>
      </c>
      <c r="O2649" s="9">
        <v>-50</v>
      </c>
      <c r="P2649" s="9">
        <v>100</v>
      </c>
      <c r="Q2649" s="9">
        <v>-7.4026829999999997</v>
      </c>
      <c r="R2649" s="9">
        <v>89.403602000000006</v>
      </c>
      <c r="S2649" s="9" t="s">
        <v>1751</v>
      </c>
      <c r="T2649" s="9">
        <v>6775.7122660000005</v>
      </c>
      <c r="U2649" s="9">
        <v>1183988.7782930001</v>
      </c>
      <c r="V2649" t="s">
        <v>935</v>
      </c>
    </row>
    <row r="2650" spans="1:22" x14ac:dyDescent="0.25">
      <c r="A2650" s="70" t="e">
        <f>VLOOKUP(B2650,'Lake Assessments'!$D$2:$E$52,2,0)</f>
        <v>#N/A</v>
      </c>
      <c r="B2650">
        <v>56103000</v>
      </c>
      <c r="C2650" t="s">
        <v>2559</v>
      </c>
      <c r="D2650" t="s">
        <v>878</v>
      </c>
      <c r="E2650" s="107">
        <v>38160</v>
      </c>
      <c r="F2650" s="9">
        <v>4</v>
      </c>
      <c r="G2650" s="9">
        <v>9.5</v>
      </c>
      <c r="H2650" s="9">
        <v>-66.666667000000004</v>
      </c>
      <c r="I2650" s="9">
        <v>-46.927374</v>
      </c>
      <c r="J2650" s="9">
        <v>1</v>
      </c>
      <c r="K2650" s="9">
        <v>4</v>
      </c>
      <c r="L2650" s="9">
        <v>4</v>
      </c>
      <c r="M2650" s="9">
        <v>9.5</v>
      </c>
      <c r="N2650" s="9">
        <v>9.5</v>
      </c>
      <c r="O2650" s="9">
        <v>-66.666667000000004</v>
      </c>
      <c r="P2650" s="9">
        <v>-66.666667000000004</v>
      </c>
      <c r="Q2650" s="9">
        <v>-46.927374</v>
      </c>
      <c r="R2650" s="9">
        <v>-46.927374</v>
      </c>
      <c r="S2650" s="9" t="s">
        <v>1059</v>
      </c>
      <c r="T2650" s="9">
        <v>2040.150817</v>
      </c>
      <c r="U2650" s="9">
        <v>219566.23374</v>
      </c>
      <c r="V2650" t="s">
        <v>932</v>
      </c>
    </row>
    <row r="2651" spans="1:22" x14ac:dyDescent="0.25">
      <c r="A2651" s="70" t="e">
        <f>VLOOKUP(B2651,'Lake Assessments'!$D$2:$E$52,2,0)</f>
        <v>#N/A</v>
      </c>
      <c r="B2651">
        <v>14009000</v>
      </c>
      <c r="C2651" t="s">
        <v>2560</v>
      </c>
      <c r="D2651" t="s">
        <v>878</v>
      </c>
      <c r="E2651" s="107">
        <v>41122</v>
      </c>
      <c r="F2651" s="9">
        <v>5</v>
      </c>
      <c r="G2651" s="9">
        <v>10.733126</v>
      </c>
      <c r="H2651" s="9">
        <v>25</v>
      </c>
      <c r="I2651" s="9">
        <v>27.775313000000001</v>
      </c>
      <c r="J2651" s="9">
        <v>1</v>
      </c>
      <c r="K2651" s="9">
        <v>5</v>
      </c>
      <c r="L2651" s="9">
        <v>5</v>
      </c>
      <c r="M2651" s="9">
        <v>10.733126</v>
      </c>
      <c r="N2651" s="9">
        <v>10.733126</v>
      </c>
      <c r="O2651" s="9">
        <v>25</v>
      </c>
      <c r="P2651" s="9">
        <v>25</v>
      </c>
      <c r="Q2651" s="9">
        <v>27.775313000000001</v>
      </c>
      <c r="R2651" s="9">
        <v>27.775313000000001</v>
      </c>
      <c r="S2651" s="9" t="s">
        <v>1751</v>
      </c>
      <c r="T2651" s="9">
        <v>2234.424579</v>
      </c>
      <c r="U2651" s="9">
        <v>294571.22960000002</v>
      </c>
      <c r="V2651" t="s">
        <v>935</v>
      </c>
    </row>
    <row r="2652" spans="1:22" x14ac:dyDescent="0.25">
      <c r="A2652" s="70" t="e">
        <f>VLOOKUP(B2652,'Lake Assessments'!$D$2:$E$52,2,0)</f>
        <v>#N/A</v>
      </c>
      <c r="B2652">
        <v>3065700</v>
      </c>
      <c r="C2652" t="s">
        <v>1289</v>
      </c>
      <c r="D2652" t="s">
        <v>878</v>
      </c>
      <c r="E2652" s="107">
        <v>39636</v>
      </c>
      <c r="F2652" s="9">
        <v>15</v>
      </c>
      <c r="G2652" s="9">
        <v>22.205105</v>
      </c>
      <c r="H2652" s="9">
        <v>25</v>
      </c>
      <c r="I2652" s="9">
        <v>19.382282</v>
      </c>
      <c r="J2652" s="9">
        <v>2</v>
      </c>
      <c r="K2652" s="9">
        <v>15</v>
      </c>
      <c r="L2652" s="9">
        <v>22</v>
      </c>
      <c r="M2652" s="9">
        <v>22.205105</v>
      </c>
      <c r="N2652" s="9">
        <v>27.716093000000001</v>
      </c>
      <c r="O2652" s="9">
        <v>25</v>
      </c>
      <c r="P2652" s="9">
        <v>69.230768999999995</v>
      </c>
      <c r="Q2652" s="9">
        <v>19.382282</v>
      </c>
      <c r="R2652" s="9">
        <v>48.214402</v>
      </c>
      <c r="S2652" s="9" t="s">
        <v>1059</v>
      </c>
      <c r="T2652" s="9">
        <v>3924.6021970000002</v>
      </c>
      <c r="U2652" s="9">
        <v>756697.43281499995</v>
      </c>
      <c r="V2652" t="s">
        <v>935</v>
      </c>
    </row>
    <row r="2653" spans="1:22" x14ac:dyDescent="0.25">
      <c r="A2653" s="70" t="e">
        <f>VLOOKUP(B2653,'Lake Assessments'!$D$2:$E$52,2,0)</f>
        <v>#N/A</v>
      </c>
      <c r="B2653">
        <v>14004900</v>
      </c>
      <c r="C2653" t="s">
        <v>2561</v>
      </c>
      <c r="D2653" t="s">
        <v>878</v>
      </c>
      <c r="E2653" s="107">
        <v>36738</v>
      </c>
      <c r="F2653" s="9">
        <v>9</v>
      </c>
      <c r="G2653" s="9">
        <v>16.333333</v>
      </c>
      <c r="H2653" s="9">
        <v>-25</v>
      </c>
      <c r="I2653" s="9">
        <v>-12.18638</v>
      </c>
      <c r="J2653" s="9">
        <v>1</v>
      </c>
      <c r="K2653" s="9">
        <v>9</v>
      </c>
      <c r="L2653" s="9">
        <v>9</v>
      </c>
      <c r="M2653" s="9">
        <v>16.333333</v>
      </c>
      <c r="N2653" s="9">
        <v>16.333333</v>
      </c>
      <c r="O2653" s="9">
        <v>-25</v>
      </c>
      <c r="P2653" s="9">
        <v>-25</v>
      </c>
      <c r="Q2653" s="9">
        <v>-12.18638</v>
      </c>
      <c r="R2653" s="9">
        <v>-12.18638</v>
      </c>
      <c r="S2653" s="9" t="s">
        <v>1059</v>
      </c>
      <c r="T2653" s="9">
        <v>7370.7351619999999</v>
      </c>
      <c r="U2653" s="9">
        <v>513826.75263300003</v>
      </c>
      <c r="V2653" t="s">
        <v>932</v>
      </c>
    </row>
    <row r="2654" spans="1:22" x14ac:dyDescent="0.25">
      <c r="A2654" s="70" t="e">
        <f>VLOOKUP(B2654,'Lake Assessments'!$D$2:$E$52,2,0)</f>
        <v>#N/A</v>
      </c>
      <c r="B2654">
        <v>14008600</v>
      </c>
      <c r="C2654" t="s">
        <v>2562</v>
      </c>
      <c r="D2654" t="s">
        <v>941</v>
      </c>
      <c r="E2654" s="107">
        <v>41099</v>
      </c>
      <c r="F2654" s="9">
        <v>5</v>
      </c>
      <c r="G2654" s="9">
        <v>12.074767</v>
      </c>
      <c r="H2654" s="9">
        <v>25</v>
      </c>
      <c r="I2654" s="9">
        <v>43.747227000000002</v>
      </c>
      <c r="J2654" s="9">
        <v>2</v>
      </c>
      <c r="K2654" s="9">
        <v>5</v>
      </c>
      <c r="L2654" s="9">
        <v>8</v>
      </c>
      <c r="M2654" s="9">
        <v>12.074767</v>
      </c>
      <c r="N2654" s="9">
        <v>15.556349000000001</v>
      </c>
      <c r="O2654" s="9">
        <v>25</v>
      </c>
      <c r="P2654" s="9">
        <v>100</v>
      </c>
      <c r="Q2654" s="9">
        <v>43.747227000000002</v>
      </c>
      <c r="R2654" s="9">
        <v>85.194632999999996</v>
      </c>
      <c r="S2654" s="9" t="s">
        <v>1751</v>
      </c>
      <c r="T2654" s="9">
        <v>7868.3314730000002</v>
      </c>
      <c r="U2654" s="9">
        <v>669537.79221300001</v>
      </c>
      <c r="V2654" t="s">
        <v>935</v>
      </c>
    </row>
    <row r="2655" spans="1:22" x14ac:dyDescent="0.25">
      <c r="A2655" s="70" t="e">
        <f>VLOOKUP(B2655,'Lake Assessments'!$D$2:$E$52,2,0)</f>
        <v>#N/A</v>
      </c>
      <c r="B2655">
        <v>14000400</v>
      </c>
      <c r="C2655" t="s">
        <v>2563</v>
      </c>
      <c r="D2655" t="s">
        <v>878</v>
      </c>
      <c r="E2655" s="107">
        <v>40721</v>
      </c>
      <c r="F2655" s="9">
        <v>4</v>
      </c>
      <c r="G2655" s="9">
        <v>12.5</v>
      </c>
      <c r="H2655" s="9">
        <v>0</v>
      </c>
      <c r="I2655" s="9">
        <v>48.809524000000003</v>
      </c>
      <c r="J2655" s="9">
        <v>3</v>
      </c>
      <c r="K2655" s="9">
        <v>4</v>
      </c>
      <c r="L2655" s="9">
        <v>10</v>
      </c>
      <c r="M2655" s="9">
        <v>10</v>
      </c>
      <c r="N2655" s="9">
        <v>15.495161</v>
      </c>
      <c r="O2655" s="9">
        <v>0</v>
      </c>
      <c r="P2655" s="9">
        <v>100</v>
      </c>
      <c r="Q2655" s="9">
        <v>19.047619000000001</v>
      </c>
      <c r="R2655" s="9">
        <v>82.296006000000006</v>
      </c>
      <c r="S2655" s="9" t="s">
        <v>1751</v>
      </c>
      <c r="T2655" s="9">
        <v>4340.3578719999996</v>
      </c>
      <c r="U2655" s="9">
        <v>1005558.001788</v>
      </c>
      <c r="V2655" t="s">
        <v>935</v>
      </c>
    </row>
    <row r="2656" spans="1:22" x14ac:dyDescent="0.25">
      <c r="A2656" s="70" t="e">
        <f>VLOOKUP(B2656,'Lake Assessments'!$D$2:$E$52,2,0)</f>
        <v>#N/A</v>
      </c>
      <c r="B2656">
        <v>14007900</v>
      </c>
      <c r="C2656" t="s">
        <v>2564</v>
      </c>
      <c r="D2656" t="s">
        <v>878</v>
      </c>
      <c r="E2656" s="107">
        <v>41134</v>
      </c>
      <c r="F2656" s="9">
        <v>9</v>
      </c>
      <c r="G2656" s="9">
        <v>17.333333</v>
      </c>
      <c r="H2656" s="9">
        <v>125</v>
      </c>
      <c r="I2656" s="9">
        <v>106.349206</v>
      </c>
      <c r="J2656" s="9">
        <v>1</v>
      </c>
      <c r="K2656" s="9">
        <v>9</v>
      </c>
      <c r="L2656" s="9">
        <v>9</v>
      </c>
      <c r="M2656" s="9">
        <v>17.333333</v>
      </c>
      <c r="N2656" s="9">
        <v>17.333333</v>
      </c>
      <c r="O2656" s="9">
        <v>125</v>
      </c>
      <c r="P2656" s="9">
        <v>125</v>
      </c>
      <c r="Q2656" s="9">
        <v>106.349206</v>
      </c>
      <c r="R2656" s="9">
        <v>106.349206</v>
      </c>
      <c r="S2656" s="9" t="s">
        <v>1751</v>
      </c>
      <c r="T2656" s="9">
        <v>6558.8746490000003</v>
      </c>
      <c r="U2656" s="9">
        <v>591873.98847400001</v>
      </c>
      <c r="V2656" t="s">
        <v>935</v>
      </c>
    </row>
    <row r="2657" spans="1:22" x14ac:dyDescent="0.25">
      <c r="A2657" s="70" t="e">
        <f>VLOOKUP(B2657,'Lake Assessments'!$D$2:$E$52,2,0)</f>
        <v>#N/A</v>
      </c>
      <c r="B2657">
        <v>3063800</v>
      </c>
      <c r="C2657" t="s">
        <v>2565</v>
      </c>
      <c r="D2657" t="s">
        <v>878</v>
      </c>
      <c r="E2657" s="107">
        <v>35226</v>
      </c>
      <c r="F2657" s="9">
        <v>12</v>
      </c>
      <c r="G2657" s="9">
        <v>20.495934999999999</v>
      </c>
      <c r="H2657" s="9">
        <v>0</v>
      </c>
      <c r="I2657" s="9">
        <v>10.193197</v>
      </c>
      <c r="J2657" s="9">
        <v>1</v>
      </c>
      <c r="K2657" s="9">
        <v>12</v>
      </c>
      <c r="L2657" s="9">
        <v>12</v>
      </c>
      <c r="M2657" s="9">
        <v>20.495934999999999</v>
      </c>
      <c r="N2657" s="9">
        <v>20.495934999999999</v>
      </c>
      <c r="O2657" s="9">
        <v>0</v>
      </c>
      <c r="P2657" s="9">
        <v>0</v>
      </c>
      <c r="Q2657" s="9">
        <v>10.193197</v>
      </c>
      <c r="R2657" s="9">
        <v>10.193197</v>
      </c>
      <c r="S2657" s="9" t="s">
        <v>1059</v>
      </c>
      <c r="T2657" s="9">
        <v>8628.9219260000009</v>
      </c>
      <c r="U2657" s="9">
        <v>848803.34566300001</v>
      </c>
      <c r="V2657" t="s">
        <v>935</v>
      </c>
    </row>
    <row r="2658" spans="1:22" x14ac:dyDescent="0.25">
      <c r="A2658" s="70" t="e">
        <f>VLOOKUP(B2658,'Lake Assessments'!$D$2:$E$52,2,0)</f>
        <v>#N/A</v>
      </c>
      <c r="B2658">
        <v>14033600</v>
      </c>
      <c r="C2658" t="s">
        <v>2566</v>
      </c>
      <c r="D2658" t="s">
        <v>878</v>
      </c>
      <c r="E2658" s="107">
        <v>41134</v>
      </c>
      <c r="F2658" s="9">
        <v>6</v>
      </c>
      <c r="G2658" s="9">
        <v>13.063945</v>
      </c>
      <c r="H2658" s="9">
        <v>50</v>
      </c>
      <c r="I2658" s="9">
        <v>55.523158000000002</v>
      </c>
      <c r="J2658" s="9">
        <v>1</v>
      </c>
      <c r="K2658" s="9">
        <v>6</v>
      </c>
      <c r="L2658" s="9">
        <v>6</v>
      </c>
      <c r="M2658" s="9">
        <v>13.063945</v>
      </c>
      <c r="N2658" s="9">
        <v>13.063945</v>
      </c>
      <c r="O2658" s="9">
        <v>50</v>
      </c>
      <c r="P2658" s="9">
        <v>50</v>
      </c>
      <c r="Q2658" s="9">
        <v>55.523158000000002</v>
      </c>
      <c r="R2658" s="9">
        <v>55.523158000000002</v>
      </c>
      <c r="S2658" s="9" t="s">
        <v>1751</v>
      </c>
      <c r="T2658" s="9">
        <v>968.35961199999997</v>
      </c>
      <c r="U2658" s="9">
        <v>57879.386764000003</v>
      </c>
      <c r="V2658" t="s">
        <v>935</v>
      </c>
    </row>
    <row r="2659" spans="1:22" x14ac:dyDescent="0.25">
      <c r="A2659" s="70" t="e">
        <f>VLOOKUP(B2659,'Lake Assessments'!$D$2:$E$52,2,0)</f>
        <v>#N/A</v>
      </c>
      <c r="B2659">
        <v>14015000</v>
      </c>
      <c r="C2659" t="s">
        <v>879</v>
      </c>
      <c r="D2659" t="s">
        <v>878</v>
      </c>
      <c r="E2659" s="107">
        <v>40365</v>
      </c>
      <c r="F2659" s="9">
        <v>5</v>
      </c>
      <c r="G2659" s="9">
        <v>12.969194</v>
      </c>
      <c r="H2659" s="9">
        <v>25</v>
      </c>
      <c r="I2659" s="9">
        <v>54.39517</v>
      </c>
      <c r="J2659" s="9">
        <v>2</v>
      </c>
      <c r="K2659" s="9">
        <v>5</v>
      </c>
      <c r="L2659" s="9">
        <v>7</v>
      </c>
      <c r="M2659" s="9">
        <v>12.969194</v>
      </c>
      <c r="N2659" s="9">
        <v>14.740614000000001</v>
      </c>
      <c r="O2659" s="9">
        <v>25</v>
      </c>
      <c r="P2659" s="9">
        <v>75</v>
      </c>
      <c r="Q2659" s="9">
        <v>54.39517</v>
      </c>
      <c r="R2659" s="9">
        <v>75.483504999999994</v>
      </c>
      <c r="S2659" s="9" t="s">
        <v>1751</v>
      </c>
      <c r="T2659" s="9">
        <v>620.835779</v>
      </c>
      <c r="U2659" s="9">
        <v>27305.583692</v>
      </c>
      <c r="V2659" t="s">
        <v>935</v>
      </c>
    </row>
    <row r="2660" spans="1:22" x14ac:dyDescent="0.25">
      <c r="A2660" s="70" t="e">
        <f>VLOOKUP(B2660,'Lake Assessments'!$D$2:$E$52,2,0)</f>
        <v>#N/A</v>
      </c>
      <c r="B2660">
        <v>84001500</v>
      </c>
      <c r="C2660" t="s">
        <v>879</v>
      </c>
      <c r="D2660" t="s">
        <v>878</v>
      </c>
      <c r="E2660" s="107">
        <v>40757</v>
      </c>
      <c r="F2660" s="9">
        <v>4</v>
      </c>
      <c r="G2660" s="9">
        <v>10.5</v>
      </c>
      <c r="H2660" s="9">
        <v>0</v>
      </c>
      <c r="I2660" s="9">
        <v>25</v>
      </c>
      <c r="J2660" s="9">
        <v>1</v>
      </c>
      <c r="K2660" s="9">
        <v>4</v>
      </c>
      <c r="L2660" s="9">
        <v>4</v>
      </c>
      <c r="M2660" s="9">
        <v>10.5</v>
      </c>
      <c r="N2660" s="9">
        <v>10.5</v>
      </c>
      <c r="O2660" s="9">
        <v>0</v>
      </c>
      <c r="P2660" s="9">
        <v>0</v>
      </c>
      <c r="Q2660" s="9">
        <v>25</v>
      </c>
      <c r="R2660" s="9">
        <v>25</v>
      </c>
      <c r="S2660" s="9" t="s">
        <v>1751</v>
      </c>
      <c r="T2660" s="9">
        <v>2369.0173260000001</v>
      </c>
      <c r="U2660" s="9">
        <v>181334.63738100001</v>
      </c>
      <c r="V2660" t="s">
        <v>935</v>
      </c>
    </row>
    <row r="2661" spans="1:22" x14ac:dyDescent="0.25">
      <c r="A2661" s="70" t="e">
        <f>VLOOKUP(B2661,'Lake Assessments'!$D$2:$E$52,2,0)</f>
        <v>#N/A</v>
      </c>
      <c r="B2661">
        <v>14009100</v>
      </c>
      <c r="C2661" t="s">
        <v>2567</v>
      </c>
      <c r="D2661" t="s">
        <v>878</v>
      </c>
      <c r="E2661" s="107">
        <v>41130</v>
      </c>
      <c r="F2661" s="9">
        <v>7</v>
      </c>
      <c r="G2661" s="9">
        <v>14.740614000000001</v>
      </c>
      <c r="H2661" s="9">
        <v>75</v>
      </c>
      <c r="I2661" s="9">
        <v>75.483504999999994</v>
      </c>
      <c r="J2661" s="9">
        <v>1</v>
      </c>
      <c r="K2661" s="9">
        <v>7</v>
      </c>
      <c r="L2661" s="9">
        <v>7</v>
      </c>
      <c r="M2661" s="9">
        <v>14.740614000000001</v>
      </c>
      <c r="N2661" s="9">
        <v>14.740614000000001</v>
      </c>
      <c r="O2661" s="9">
        <v>75</v>
      </c>
      <c r="P2661" s="9">
        <v>75</v>
      </c>
      <c r="Q2661" s="9">
        <v>75.483504999999994</v>
      </c>
      <c r="R2661" s="9">
        <v>75.483504999999994</v>
      </c>
      <c r="S2661" s="9" t="s">
        <v>1751</v>
      </c>
      <c r="T2661" s="9">
        <v>1470.545267</v>
      </c>
      <c r="U2661" s="9">
        <v>50899.523235000001</v>
      </c>
      <c r="V2661" t="s">
        <v>935</v>
      </c>
    </row>
    <row r="2662" spans="1:22" x14ac:dyDescent="0.25">
      <c r="A2662" s="70" t="e">
        <f>VLOOKUP(B2662,'Lake Assessments'!$D$2:$E$52,2,0)</f>
        <v>#N/A</v>
      </c>
      <c r="B2662">
        <v>14025500</v>
      </c>
      <c r="C2662" t="s">
        <v>879</v>
      </c>
      <c r="D2662" t="s">
        <v>878</v>
      </c>
      <c r="E2662" s="107">
        <v>41101</v>
      </c>
      <c r="F2662" s="9">
        <v>4</v>
      </c>
      <c r="G2662" s="9">
        <v>9.5</v>
      </c>
      <c r="H2662" s="9">
        <v>0</v>
      </c>
      <c r="I2662" s="9">
        <v>13.095238</v>
      </c>
      <c r="J2662" s="9">
        <v>2</v>
      </c>
      <c r="K2662" s="9">
        <v>3</v>
      </c>
      <c r="L2662" s="9">
        <v>4</v>
      </c>
      <c r="M2662" s="9">
        <v>9.5</v>
      </c>
      <c r="N2662" s="9">
        <v>10.392305</v>
      </c>
      <c r="O2662" s="9">
        <v>-25</v>
      </c>
      <c r="P2662" s="9">
        <v>0</v>
      </c>
      <c r="Q2662" s="9">
        <v>13.095238</v>
      </c>
      <c r="R2662" s="9">
        <v>23.717915000000001</v>
      </c>
      <c r="S2662" s="9" t="s">
        <v>1751</v>
      </c>
      <c r="T2662" s="9">
        <v>4375.8442880000002</v>
      </c>
      <c r="U2662" s="9">
        <v>612814.25622800004</v>
      </c>
      <c r="V2662" t="s">
        <v>935</v>
      </c>
    </row>
    <row r="2663" spans="1:22" x14ac:dyDescent="0.25">
      <c r="A2663" s="70" t="e">
        <f>VLOOKUP(B2663,'Lake Assessments'!$D$2:$E$52,2,0)</f>
        <v>#N/A</v>
      </c>
      <c r="B2663">
        <v>14009200</v>
      </c>
      <c r="C2663" t="s">
        <v>2568</v>
      </c>
      <c r="D2663" t="s">
        <v>878</v>
      </c>
      <c r="E2663" s="107">
        <v>41085</v>
      </c>
      <c r="F2663" s="9">
        <v>11</v>
      </c>
      <c r="G2663" s="9">
        <v>19.899749</v>
      </c>
      <c r="H2663" s="9">
        <v>175</v>
      </c>
      <c r="I2663" s="9">
        <v>136.901771</v>
      </c>
      <c r="J2663" s="9">
        <v>1</v>
      </c>
      <c r="K2663" s="9">
        <v>11</v>
      </c>
      <c r="L2663" s="9">
        <v>11</v>
      </c>
      <c r="M2663" s="9">
        <v>19.899749</v>
      </c>
      <c r="N2663" s="9">
        <v>19.899749</v>
      </c>
      <c r="O2663" s="9">
        <v>175</v>
      </c>
      <c r="P2663" s="9">
        <v>175</v>
      </c>
      <c r="Q2663" s="9">
        <v>136.901771</v>
      </c>
      <c r="R2663" s="9">
        <v>136.901771</v>
      </c>
      <c r="S2663" s="9" t="s">
        <v>1751</v>
      </c>
      <c r="T2663" s="9">
        <v>3654.2213409999999</v>
      </c>
      <c r="U2663" s="9">
        <v>227972.60142200001</v>
      </c>
      <c r="V2663" t="s">
        <v>935</v>
      </c>
    </row>
    <row r="2664" spans="1:22" x14ac:dyDescent="0.25">
      <c r="A2664" s="70" t="e">
        <f>VLOOKUP(B2664,'Lake Assessments'!$D$2:$E$52,2,0)</f>
        <v>#N/A</v>
      </c>
      <c r="B2664">
        <v>14010000</v>
      </c>
      <c r="C2664" t="s">
        <v>324</v>
      </c>
      <c r="D2664" t="s">
        <v>878</v>
      </c>
      <c r="E2664" s="107">
        <v>36325</v>
      </c>
      <c r="F2664" s="9">
        <v>5</v>
      </c>
      <c r="G2664" s="9">
        <v>12.074767</v>
      </c>
      <c r="H2664" s="9">
        <v>25</v>
      </c>
      <c r="I2664" s="9">
        <v>32.689748000000002</v>
      </c>
      <c r="J2664" s="9">
        <v>1</v>
      </c>
      <c r="K2664" s="9">
        <v>5</v>
      </c>
      <c r="L2664" s="9">
        <v>5</v>
      </c>
      <c r="M2664" s="9">
        <v>12.074767</v>
      </c>
      <c r="N2664" s="9">
        <v>12.074767</v>
      </c>
      <c r="O2664" s="9">
        <v>25</v>
      </c>
      <c r="P2664" s="9">
        <v>25</v>
      </c>
      <c r="Q2664" s="9">
        <v>32.689748000000002</v>
      </c>
      <c r="R2664" s="9">
        <v>32.689748000000002</v>
      </c>
      <c r="S2664" s="9" t="s">
        <v>1751</v>
      </c>
      <c r="T2664" s="9">
        <v>2802.2633919999998</v>
      </c>
      <c r="U2664" s="9">
        <v>441070.70561</v>
      </c>
      <c r="V2664" t="s">
        <v>935</v>
      </c>
    </row>
    <row r="2665" spans="1:22" x14ac:dyDescent="0.25">
      <c r="A2665" s="70" t="e">
        <f>VLOOKUP(B2665,'Lake Assessments'!$D$2:$E$52,2,0)</f>
        <v>#N/A</v>
      </c>
      <c r="B2665">
        <v>60033200</v>
      </c>
      <c r="C2665" t="s">
        <v>2569</v>
      </c>
      <c r="D2665" t="s">
        <v>878</v>
      </c>
      <c r="E2665" s="107">
        <v>39990</v>
      </c>
      <c r="F2665" s="9">
        <v>5</v>
      </c>
      <c r="G2665" s="9">
        <v>12.521981</v>
      </c>
      <c r="H2665" s="9">
        <v>25</v>
      </c>
      <c r="I2665" s="9">
        <v>49.071198000000003</v>
      </c>
      <c r="J2665" s="9">
        <v>1</v>
      </c>
      <c r="K2665" s="9">
        <v>5</v>
      </c>
      <c r="L2665" s="9">
        <v>5</v>
      </c>
      <c r="M2665" s="9">
        <v>12.521981</v>
      </c>
      <c r="N2665" s="9">
        <v>12.521981</v>
      </c>
      <c r="O2665" s="9">
        <v>25</v>
      </c>
      <c r="P2665" s="9">
        <v>25</v>
      </c>
      <c r="Q2665" s="9">
        <v>49.071198000000003</v>
      </c>
      <c r="R2665" s="9">
        <v>49.071198000000003</v>
      </c>
      <c r="S2665" s="9" t="s">
        <v>1751</v>
      </c>
      <c r="T2665" s="9">
        <v>2727.0958059999998</v>
      </c>
      <c r="U2665" s="9">
        <v>263130.537533</v>
      </c>
      <c r="V2665" t="s">
        <v>935</v>
      </c>
    </row>
    <row r="2666" spans="1:22" x14ac:dyDescent="0.25">
      <c r="A2666" s="70" t="e">
        <f>VLOOKUP(B2666,'Lake Assessments'!$D$2:$E$52,2,0)</f>
        <v>#N/A</v>
      </c>
      <c r="B2666">
        <v>54002100</v>
      </c>
      <c r="C2666" t="s">
        <v>2570</v>
      </c>
      <c r="D2666" t="s">
        <v>878</v>
      </c>
      <c r="E2666" s="107">
        <v>41456</v>
      </c>
      <c r="F2666" s="9">
        <v>7</v>
      </c>
      <c r="G2666" s="9">
        <v>16.252472000000001</v>
      </c>
      <c r="H2666" s="9">
        <v>75</v>
      </c>
      <c r="I2666" s="9">
        <v>93.481814</v>
      </c>
      <c r="J2666" s="9">
        <v>2</v>
      </c>
      <c r="K2666" s="9">
        <v>6</v>
      </c>
      <c r="L2666" s="9">
        <v>7</v>
      </c>
      <c r="M2666" s="9">
        <v>13.472194</v>
      </c>
      <c r="N2666" s="9">
        <v>16.252472000000001</v>
      </c>
      <c r="O2666" s="9">
        <v>50</v>
      </c>
      <c r="P2666" s="9">
        <v>75</v>
      </c>
      <c r="Q2666" s="9">
        <v>60.383257</v>
      </c>
      <c r="R2666" s="9">
        <v>93.481814</v>
      </c>
      <c r="S2666" s="9" t="s">
        <v>1751</v>
      </c>
      <c r="T2666" s="9">
        <v>3630.7822510000001</v>
      </c>
      <c r="U2666" s="9">
        <v>310910.54998100002</v>
      </c>
      <c r="V2666" t="s">
        <v>935</v>
      </c>
    </row>
    <row r="2667" spans="1:22" x14ac:dyDescent="0.25">
      <c r="A2667" s="70" t="e">
        <f>VLOOKUP(B2667,'Lake Assessments'!$D$2:$E$52,2,0)</f>
        <v>#N/A</v>
      </c>
      <c r="B2667">
        <v>60030700</v>
      </c>
      <c r="C2667" t="s">
        <v>879</v>
      </c>
      <c r="D2667" t="s">
        <v>878</v>
      </c>
      <c r="E2667" s="107">
        <v>39302</v>
      </c>
      <c r="F2667" s="9">
        <v>13</v>
      </c>
      <c r="G2667" s="9">
        <v>21.355958000000001</v>
      </c>
      <c r="H2667" s="9">
        <v>225</v>
      </c>
      <c r="I2667" s="9">
        <v>255.932626</v>
      </c>
      <c r="J2667" s="9">
        <v>1</v>
      </c>
      <c r="K2667" s="9">
        <v>13</v>
      </c>
      <c r="L2667" s="9">
        <v>13</v>
      </c>
      <c r="M2667" s="9">
        <v>21.355958000000001</v>
      </c>
      <c r="N2667" s="9">
        <v>21.355958000000001</v>
      </c>
      <c r="O2667" s="9">
        <v>225</v>
      </c>
      <c r="P2667" s="9">
        <v>225</v>
      </c>
      <c r="Q2667" s="9">
        <v>255.932626</v>
      </c>
      <c r="R2667" s="9">
        <v>255.932626</v>
      </c>
      <c r="S2667" s="9" t="s">
        <v>1751</v>
      </c>
      <c r="T2667" s="9">
        <v>855.66933200000005</v>
      </c>
      <c r="U2667" s="9">
        <v>36099.176677000003</v>
      </c>
      <c r="V2667" t="s">
        <v>935</v>
      </c>
    </row>
    <row r="2668" spans="1:22" x14ac:dyDescent="0.25">
      <c r="A2668" s="70" t="e">
        <f>VLOOKUP(B2668,'Lake Assessments'!$D$2:$E$52,2,0)</f>
        <v>#N/A</v>
      </c>
      <c r="B2668">
        <v>60024700</v>
      </c>
      <c r="C2668" t="s">
        <v>2571</v>
      </c>
      <c r="D2668" t="s">
        <v>878</v>
      </c>
      <c r="E2668" s="107">
        <v>41092</v>
      </c>
      <c r="F2668" s="9">
        <v>6</v>
      </c>
      <c r="G2668" s="9">
        <v>12.247449</v>
      </c>
      <c r="H2668" s="9">
        <v>50</v>
      </c>
      <c r="I2668" s="9">
        <v>45.802961000000003</v>
      </c>
      <c r="J2668" s="9">
        <v>2</v>
      </c>
      <c r="K2668" s="9">
        <v>6</v>
      </c>
      <c r="L2668" s="9">
        <v>11</v>
      </c>
      <c r="M2668" s="9">
        <v>12.247449</v>
      </c>
      <c r="N2668" s="9">
        <v>18.995215000000002</v>
      </c>
      <c r="O2668" s="9">
        <v>50</v>
      </c>
      <c r="P2668" s="9">
        <v>175</v>
      </c>
      <c r="Q2668" s="9">
        <v>45.802961000000003</v>
      </c>
      <c r="R2668" s="9">
        <v>126.13350800000001</v>
      </c>
      <c r="S2668" s="9" t="s">
        <v>1751</v>
      </c>
      <c r="T2668" s="9">
        <v>2078.1408820000001</v>
      </c>
      <c r="U2668" s="9">
        <v>152109.756069</v>
      </c>
      <c r="V2668" t="s">
        <v>935</v>
      </c>
    </row>
    <row r="2669" spans="1:22" x14ac:dyDescent="0.25">
      <c r="A2669" s="70" t="e">
        <f>VLOOKUP(B2669,'Lake Assessments'!$D$2:$E$52,2,0)</f>
        <v>#N/A</v>
      </c>
      <c r="B2669">
        <v>44026400</v>
      </c>
      <c r="C2669" t="s">
        <v>2572</v>
      </c>
      <c r="D2669" t="s">
        <v>878</v>
      </c>
      <c r="E2669" s="107">
        <v>41450</v>
      </c>
      <c r="F2669" s="9">
        <v>7</v>
      </c>
      <c r="G2669" s="9">
        <v>15.874508000000001</v>
      </c>
      <c r="H2669" s="9">
        <v>75</v>
      </c>
      <c r="I2669" s="9">
        <v>88.982236999999998</v>
      </c>
      <c r="J2669" s="9">
        <v>1</v>
      </c>
      <c r="K2669" s="9">
        <v>7</v>
      </c>
      <c r="L2669" s="9">
        <v>7</v>
      </c>
      <c r="M2669" s="9">
        <v>15.874508000000001</v>
      </c>
      <c r="N2669" s="9">
        <v>15.874508000000001</v>
      </c>
      <c r="O2669" s="9">
        <v>75</v>
      </c>
      <c r="P2669" s="9">
        <v>75</v>
      </c>
      <c r="Q2669" s="9">
        <v>88.982236999999998</v>
      </c>
      <c r="R2669" s="9">
        <v>88.982236999999998</v>
      </c>
      <c r="S2669" s="9" t="s">
        <v>1751</v>
      </c>
      <c r="T2669" s="9">
        <v>7760.6594059999998</v>
      </c>
      <c r="U2669" s="9">
        <v>1122357.4940899999</v>
      </c>
      <c r="V2669" t="s">
        <v>935</v>
      </c>
    </row>
    <row r="2670" spans="1:22" x14ac:dyDescent="0.25">
      <c r="A2670" s="70" t="e">
        <f>VLOOKUP(B2670,'Lake Assessments'!$D$2:$E$52,2,0)</f>
        <v>#N/A</v>
      </c>
      <c r="B2670">
        <v>54001200</v>
      </c>
      <c r="C2670" t="s">
        <v>879</v>
      </c>
      <c r="D2670" t="s">
        <v>878</v>
      </c>
      <c r="E2670" s="107">
        <v>41115</v>
      </c>
      <c r="F2670" s="9">
        <v>7</v>
      </c>
      <c r="G2670" s="9">
        <v>15.874508000000001</v>
      </c>
      <c r="H2670" s="9">
        <v>75</v>
      </c>
      <c r="I2670" s="9">
        <v>88.982236999999998</v>
      </c>
      <c r="J2670" s="9">
        <v>1</v>
      </c>
      <c r="K2670" s="9">
        <v>7</v>
      </c>
      <c r="L2670" s="9">
        <v>7</v>
      </c>
      <c r="M2670" s="9">
        <v>15.874508000000001</v>
      </c>
      <c r="N2670" s="9">
        <v>15.874508000000001</v>
      </c>
      <c r="O2670" s="9">
        <v>75</v>
      </c>
      <c r="P2670" s="9">
        <v>75</v>
      </c>
      <c r="Q2670" s="9">
        <v>88.982236999999998</v>
      </c>
      <c r="R2670" s="9">
        <v>88.982236999999998</v>
      </c>
      <c r="S2670" s="9" t="s">
        <v>1751</v>
      </c>
      <c r="T2670" s="9">
        <v>3061.9314330000002</v>
      </c>
      <c r="U2670" s="9">
        <v>220623.26671</v>
      </c>
      <c r="V2670" t="s">
        <v>935</v>
      </c>
    </row>
    <row r="2671" spans="1:22" x14ac:dyDescent="0.25">
      <c r="A2671" s="70" t="e">
        <f>VLOOKUP(B2671,'Lake Assessments'!$D$2:$E$52,2,0)</f>
        <v>#N/A</v>
      </c>
      <c r="B2671">
        <v>60072100</v>
      </c>
      <c r="C2671" t="s">
        <v>879</v>
      </c>
      <c r="D2671" t="s">
        <v>878</v>
      </c>
      <c r="E2671" s="107">
        <v>41435</v>
      </c>
      <c r="F2671" s="9">
        <v>8</v>
      </c>
      <c r="G2671" s="9">
        <v>15.909903</v>
      </c>
      <c r="H2671" s="9">
        <v>100</v>
      </c>
      <c r="I2671" s="9">
        <v>89.403602000000006</v>
      </c>
      <c r="J2671" s="9">
        <v>2</v>
      </c>
      <c r="K2671" s="9">
        <v>8</v>
      </c>
      <c r="L2671" s="9">
        <v>8</v>
      </c>
      <c r="M2671" s="9">
        <v>13.435029</v>
      </c>
      <c r="N2671" s="9">
        <v>15.909903</v>
      </c>
      <c r="O2671" s="9">
        <v>100</v>
      </c>
      <c r="P2671" s="9">
        <v>100</v>
      </c>
      <c r="Q2671" s="9">
        <v>59.940820000000002</v>
      </c>
      <c r="R2671" s="9">
        <v>89.403602000000006</v>
      </c>
      <c r="S2671" s="9" t="s">
        <v>1751</v>
      </c>
      <c r="T2671" s="9">
        <v>673.01477199999999</v>
      </c>
      <c r="U2671" s="9">
        <v>34397.943453</v>
      </c>
      <c r="V2671" t="s">
        <v>935</v>
      </c>
    </row>
    <row r="2672" spans="1:22" x14ac:dyDescent="0.25">
      <c r="A2672" s="70" t="e">
        <f>VLOOKUP(B2672,'Lake Assessments'!$D$2:$E$52,2,0)</f>
        <v>#N/A</v>
      </c>
      <c r="B2672">
        <v>60020200</v>
      </c>
      <c r="C2672" t="s">
        <v>1172</v>
      </c>
      <c r="D2672" t="s">
        <v>878</v>
      </c>
      <c r="E2672" s="107">
        <v>41863</v>
      </c>
      <c r="F2672" s="9">
        <v>20</v>
      </c>
      <c r="G2672" s="9">
        <v>24.373141</v>
      </c>
      <c r="H2672" s="9">
        <v>300</v>
      </c>
      <c r="I2672" s="9">
        <v>164.925445</v>
      </c>
      <c r="J2672" s="9">
        <v>2</v>
      </c>
      <c r="K2672" s="9">
        <v>16</v>
      </c>
      <c r="L2672" s="9">
        <v>20</v>
      </c>
      <c r="M2672" s="9">
        <v>23</v>
      </c>
      <c r="N2672" s="9">
        <v>24.373141</v>
      </c>
      <c r="O2672" s="9">
        <v>300</v>
      </c>
      <c r="P2672" s="9">
        <v>300</v>
      </c>
      <c r="Q2672" s="9">
        <v>152.747253</v>
      </c>
      <c r="R2672" s="9">
        <v>164.925445</v>
      </c>
      <c r="S2672" s="9" t="s">
        <v>1751</v>
      </c>
      <c r="T2672" s="9">
        <v>8483.9888940000001</v>
      </c>
      <c r="U2672" s="9">
        <v>1480885.293689</v>
      </c>
      <c r="V2672" t="s">
        <v>935</v>
      </c>
    </row>
    <row r="2673" spans="1:22" x14ac:dyDescent="0.25">
      <c r="A2673" s="70" t="e">
        <f>VLOOKUP(B2673,'Lake Assessments'!$D$2:$E$52,2,0)</f>
        <v>#N/A</v>
      </c>
      <c r="B2673">
        <v>60018900</v>
      </c>
      <c r="C2673" t="s">
        <v>2118</v>
      </c>
      <c r="D2673" t="s">
        <v>878</v>
      </c>
      <c r="E2673" s="107">
        <v>34906</v>
      </c>
      <c r="F2673" s="9">
        <v>9</v>
      </c>
      <c r="G2673" s="9">
        <v>16.333333</v>
      </c>
      <c r="H2673" s="9">
        <v>80</v>
      </c>
      <c r="I2673" s="9">
        <v>92.156863000000001</v>
      </c>
      <c r="J2673" s="9">
        <v>1</v>
      </c>
      <c r="K2673" s="9">
        <v>9</v>
      </c>
      <c r="L2673" s="9">
        <v>9</v>
      </c>
      <c r="M2673" s="9">
        <v>16.333333</v>
      </c>
      <c r="N2673" s="9">
        <v>16.333333</v>
      </c>
      <c r="O2673" s="9">
        <v>80</v>
      </c>
      <c r="P2673" s="9">
        <v>80</v>
      </c>
      <c r="Q2673" s="9">
        <v>92.156863000000001</v>
      </c>
      <c r="R2673" s="9">
        <v>92.156863000000001</v>
      </c>
      <c r="S2673" s="9" t="s">
        <v>1751</v>
      </c>
      <c r="T2673" s="9">
        <v>4549.7500600000003</v>
      </c>
      <c r="U2673" s="9">
        <v>909868.68029699998</v>
      </c>
      <c r="V2673" t="s">
        <v>935</v>
      </c>
    </row>
    <row r="2674" spans="1:22" x14ac:dyDescent="0.25">
      <c r="A2674" s="70" t="e">
        <f>VLOOKUP(B2674,'Lake Assessments'!$D$2:$E$52,2,0)</f>
        <v>#N/A</v>
      </c>
      <c r="B2674">
        <v>60021700</v>
      </c>
      <c r="C2674" t="s">
        <v>1070</v>
      </c>
      <c r="D2674" t="s">
        <v>878</v>
      </c>
      <c r="E2674" s="107">
        <v>41863</v>
      </c>
      <c r="F2674" s="9">
        <v>23</v>
      </c>
      <c r="G2674" s="9">
        <v>24.604700999999999</v>
      </c>
      <c r="H2674" s="9">
        <v>360</v>
      </c>
      <c r="I2674" s="9">
        <v>167.44240099999999</v>
      </c>
      <c r="J2674" s="9">
        <v>2</v>
      </c>
      <c r="K2674" s="9">
        <v>20</v>
      </c>
      <c r="L2674" s="9">
        <v>23</v>
      </c>
      <c r="M2674" s="9">
        <v>24.604700999999999</v>
      </c>
      <c r="N2674" s="9">
        <v>25.938389000000001</v>
      </c>
      <c r="O2674" s="9">
        <v>360</v>
      </c>
      <c r="P2674" s="9">
        <v>400</v>
      </c>
      <c r="Q2674" s="9">
        <v>167.44240099999999</v>
      </c>
      <c r="R2674" s="9">
        <v>185.037237</v>
      </c>
      <c r="S2674" s="9" t="s">
        <v>1751</v>
      </c>
      <c r="T2674" s="9">
        <v>23438.408394999999</v>
      </c>
      <c r="U2674" s="9">
        <v>3591439.5791159999</v>
      </c>
      <c r="V2674" t="s">
        <v>935</v>
      </c>
    </row>
    <row r="2675" spans="1:22" x14ac:dyDescent="0.25">
      <c r="A2675" s="70" t="e">
        <f>VLOOKUP(B2675,'Lake Assessments'!$D$2:$E$52,2,0)</f>
        <v>#N/A</v>
      </c>
      <c r="B2675">
        <v>60021400</v>
      </c>
      <c r="C2675" t="s">
        <v>2573</v>
      </c>
      <c r="D2675" t="s">
        <v>878</v>
      </c>
      <c r="E2675" s="107">
        <v>34906</v>
      </c>
      <c r="F2675" s="9">
        <v>12</v>
      </c>
      <c r="G2675" s="9">
        <v>16.454483</v>
      </c>
      <c r="H2675" s="9">
        <v>140</v>
      </c>
      <c r="I2675" s="9">
        <v>78.853072999999995</v>
      </c>
      <c r="J2675" s="9">
        <v>1</v>
      </c>
      <c r="K2675" s="9">
        <v>12</v>
      </c>
      <c r="L2675" s="9">
        <v>12</v>
      </c>
      <c r="M2675" s="9">
        <v>16.454483</v>
      </c>
      <c r="N2675" s="9">
        <v>16.454483</v>
      </c>
      <c r="O2675" s="9">
        <v>140</v>
      </c>
      <c r="P2675" s="9">
        <v>140</v>
      </c>
      <c r="Q2675" s="9">
        <v>78.853072999999995</v>
      </c>
      <c r="R2675" s="9">
        <v>78.853072999999995</v>
      </c>
      <c r="S2675" s="9" t="s">
        <v>1751</v>
      </c>
      <c r="T2675" s="9">
        <v>4739.6358339999997</v>
      </c>
      <c r="U2675" s="9">
        <v>1034669.717869</v>
      </c>
      <c r="V2675" t="s">
        <v>935</v>
      </c>
    </row>
    <row r="2676" spans="1:22" x14ac:dyDescent="0.25">
      <c r="A2676" s="70" t="e">
        <f>VLOOKUP(B2676,'Lake Assessments'!$D$2:$E$52,2,0)</f>
        <v>#N/A</v>
      </c>
      <c r="B2676">
        <v>60019200</v>
      </c>
      <c r="C2676" t="s">
        <v>2574</v>
      </c>
      <c r="D2676" t="s">
        <v>878</v>
      </c>
      <c r="E2676" s="107">
        <v>41093</v>
      </c>
      <c r="F2676" s="9">
        <v>10</v>
      </c>
      <c r="G2676" s="9">
        <v>15.811388000000001</v>
      </c>
      <c r="H2676" s="9">
        <v>150</v>
      </c>
      <c r="I2676" s="9">
        <v>88.230812999999998</v>
      </c>
      <c r="J2676" s="9">
        <v>2</v>
      </c>
      <c r="K2676" s="9">
        <v>10</v>
      </c>
      <c r="L2676" s="9">
        <v>15</v>
      </c>
      <c r="M2676" s="9">
        <v>15.811388000000001</v>
      </c>
      <c r="N2676" s="9">
        <v>22.205105</v>
      </c>
      <c r="O2676" s="9">
        <v>150</v>
      </c>
      <c r="P2676" s="9">
        <v>275</v>
      </c>
      <c r="Q2676" s="9">
        <v>88.230812999999998</v>
      </c>
      <c r="R2676" s="9">
        <v>164.34648200000001</v>
      </c>
      <c r="S2676" s="9" t="s">
        <v>1751</v>
      </c>
      <c r="T2676" s="9">
        <v>3792.0847130000002</v>
      </c>
      <c r="U2676" s="9">
        <v>457727.87360599998</v>
      </c>
      <c r="V2676" t="s">
        <v>935</v>
      </c>
    </row>
    <row r="2677" spans="1:22" x14ac:dyDescent="0.25">
      <c r="A2677" s="70" t="e">
        <f>VLOOKUP(B2677,'Lake Assessments'!$D$2:$E$52,2,0)</f>
        <v>#N/A</v>
      </c>
      <c r="B2677">
        <v>60019900</v>
      </c>
      <c r="C2677" t="s">
        <v>2575</v>
      </c>
      <c r="D2677" t="s">
        <v>878</v>
      </c>
      <c r="E2677" s="107">
        <v>40015</v>
      </c>
      <c r="F2677" s="9">
        <v>14</v>
      </c>
      <c r="G2677" s="9">
        <v>22.182683000000001</v>
      </c>
      <c r="H2677" s="9">
        <v>250</v>
      </c>
      <c r="I2677" s="9">
        <v>164.07955999999999</v>
      </c>
      <c r="J2677" s="9">
        <v>1</v>
      </c>
      <c r="K2677" s="9">
        <v>14</v>
      </c>
      <c r="L2677" s="9">
        <v>14</v>
      </c>
      <c r="M2677" s="9">
        <v>22.182683000000001</v>
      </c>
      <c r="N2677" s="9">
        <v>22.182683000000001</v>
      </c>
      <c r="O2677" s="9">
        <v>250</v>
      </c>
      <c r="P2677" s="9">
        <v>250</v>
      </c>
      <c r="Q2677" s="9">
        <v>164.07955999999999</v>
      </c>
      <c r="R2677" s="9">
        <v>164.07955999999999</v>
      </c>
      <c r="S2677" s="9" t="s">
        <v>1751</v>
      </c>
      <c r="T2677" s="9">
        <v>2329.010158</v>
      </c>
      <c r="U2677" s="9">
        <v>315395.04531299998</v>
      </c>
      <c r="V2677" t="s">
        <v>935</v>
      </c>
    </row>
    <row r="2678" spans="1:22" x14ac:dyDescent="0.25">
      <c r="A2678" s="70" t="e">
        <f>VLOOKUP(B2678,'Lake Assessments'!$D$2:$E$52,2,0)</f>
        <v>#N/A</v>
      </c>
      <c r="B2678">
        <v>60025800</v>
      </c>
      <c r="C2678" t="s">
        <v>879</v>
      </c>
      <c r="D2678" t="s">
        <v>878</v>
      </c>
      <c r="E2678" s="107">
        <v>40386</v>
      </c>
      <c r="F2678" s="9">
        <v>8</v>
      </c>
      <c r="G2678" s="9">
        <v>15.909903</v>
      </c>
      <c r="H2678" s="9">
        <v>100</v>
      </c>
      <c r="I2678" s="9">
        <v>89.403602000000006</v>
      </c>
      <c r="J2678" s="9">
        <v>1</v>
      </c>
      <c r="K2678" s="9">
        <v>8</v>
      </c>
      <c r="L2678" s="9">
        <v>8</v>
      </c>
      <c r="M2678" s="9">
        <v>15.909903</v>
      </c>
      <c r="N2678" s="9">
        <v>15.909903</v>
      </c>
      <c r="O2678" s="9">
        <v>100</v>
      </c>
      <c r="P2678" s="9">
        <v>100</v>
      </c>
      <c r="Q2678" s="9">
        <v>89.403602000000006</v>
      </c>
      <c r="R2678" s="9">
        <v>89.403602000000006</v>
      </c>
      <c r="S2678" s="9" t="s">
        <v>1751</v>
      </c>
      <c r="T2678" s="9">
        <v>1213.270747</v>
      </c>
      <c r="U2678" s="9">
        <v>79313.158404999995</v>
      </c>
      <c r="V2678" t="s">
        <v>935</v>
      </c>
    </row>
    <row r="2679" spans="1:22" x14ac:dyDescent="0.25">
      <c r="A2679" s="70" t="e">
        <f>VLOOKUP(B2679,'Lake Assessments'!$D$2:$E$52,2,0)</f>
        <v>#N/A</v>
      </c>
      <c r="B2679">
        <v>60025500</v>
      </c>
      <c r="C2679" t="s">
        <v>879</v>
      </c>
      <c r="D2679" t="s">
        <v>878</v>
      </c>
      <c r="E2679" s="107">
        <v>40387</v>
      </c>
      <c r="F2679" s="9">
        <v>7</v>
      </c>
      <c r="G2679" s="9">
        <v>15.118579</v>
      </c>
      <c r="H2679" s="9">
        <v>75</v>
      </c>
      <c r="I2679" s="9">
        <v>79.983081999999996</v>
      </c>
      <c r="J2679" s="9">
        <v>1</v>
      </c>
      <c r="K2679" s="9">
        <v>7</v>
      </c>
      <c r="L2679" s="9">
        <v>7</v>
      </c>
      <c r="M2679" s="9">
        <v>15.118579</v>
      </c>
      <c r="N2679" s="9">
        <v>15.118579</v>
      </c>
      <c r="O2679" s="9">
        <v>75</v>
      </c>
      <c r="P2679" s="9">
        <v>75</v>
      </c>
      <c r="Q2679" s="9">
        <v>79.983081999999996</v>
      </c>
      <c r="R2679" s="9">
        <v>79.983081999999996</v>
      </c>
      <c r="S2679" s="9" t="s">
        <v>1751</v>
      </c>
      <c r="T2679" s="9">
        <v>1223.9139259999999</v>
      </c>
      <c r="U2679" s="9">
        <v>83755.770476000005</v>
      </c>
      <c r="V2679" t="s">
        <v>935</v>
      </c>
    </row>
    <row r="2680" spans="1:22" x14ac:dyDescent="0.25">
      <c r="A2680" s="70" t="e">
        <f>VLOOKUP(B2680,'Lake Assessments'!$D$2:$E$52,2,0)</f>
        <v>#N/A</v>
      </c>
      <c r="B2680">
        <v>60024800</v>
      </c>
      <c r="C2680" t="s">
        <v>879</v>
      </c>
      <c r="D2680" t="s">
        <v>878</v>
      </c>
      <c r="E2680" s="107">
        <v>41465</v>
      </c>
      <c r="F2680" s="9">
        <v>15</v>
      </c>
      <c r="G2680" s="9">
        <v>23.2379</v>
      </c>
      <c r="H2680" s="9">
        <v>275</v>
      </c>
      <c r="I2680" s="9">
        <v>176.64166800000001</v>
      </c>
      <c r="J2680" s="9">
        <v>3</v>
      </c>
      <c r="K2680" s="9">
        <v>8</v>
      </c>
      <c r="L2680" s="9">
        <v>15</v>
      </c>
      <c r="M2680" s="9">
        <v>15.202795999999999</v>
      </c>
      <c r="N2680" s="9">
        <v>23.2379</v>
      </c>
      <c r="O2680" s="9">
        <v>100</v>
      </c>
      <c r="P2680" s="9">
        <v>275</v>
      </c>
      <c r="Q2680" s="9">
        <v>80.985664</v>
      </c>
      <c r="R2680" s="9">
        <v>176.64166800000001</v>
      </c>
      <c r="S2680" s="9" t="s">
        <v>1751</v>
      </c>
      <c r="T2680" s="9">
        <v>1748.1788309999999</v>
      </c>
      <c r="U2680" s="9">
        <v>154987.52971199999</v>
      </c>
      <c r="V2680" t="s">
        <v>935</v>
      </c>
    </row>
    <row r="2681" spans="1:22" x14ac:dyDescent="0.25">
      <c r="A2681" s="70" t="e">
        <f>VLOOKUP(B2681,'Lake Assessments'!$D$2:$E$52,2,0)</f>
        <v>#N/A</v>
      </c>
      <c r="B2681">
        <v>60023800</v>
      </c>
      <c r="C2681" t="s">
        <v>2576</v>
      </c>
      <c r="D2681" t="s">
        <v>878</v>
      </c>
      <c r="E2681" s="107">
        <v>41116</v>
      </c>
      <c r="F2681" s="9">
        <v>11</v>
      </c>
      <c r="G2681" s="9">
        <v>19.598237000000001</v>
      </c>
      <c r="H2681" s="9">
        <v>175</v>
      </c>
      <c r="I2681" s="9">
        <v>133.31235000000001</v>
      </c>
      <c r="J2681" s="9">
        <v>2</v>
      </c>
      <c r="K2681" s="9">
        <v>10</v>
      </c>
      <c r="L2681" s="9">
        <v>11</v>
      </c>
      <c r="M2681" s="9">
        <v>19.598237000000001</v>
      </c>
      <c r="N2681" s="9">
        <v>20.871033000000001</v>
      </c>
      <c r="O2681" s="9">
        <v>150</v>
      </c>
      <c r="P2681" s="9">
        <v>175</v>
      </c>
      <c r="Q2681" s="9">
        <v>133.31235000000001</v>
      </c>
      <c r="R2681" s="9">
        <v>148.464673</v>
      </c>
      <c r="S2681" s="9" t="s">
        <v>1751</v>
      </c>
      <c r="T2681" s="9">
        <v>1348.1920150000001</v>
      </c>
      <c r="U2681" s="9">
        <v>118169.392307</v>
      </c>
      <c r="V2681" t="s">
        <v>935</v>
      </c>
    </row>
    <row r="2682" spans="1:22" x14ac:dyDescent="0.25">
      <c r="A2682" s="70" t="e">
        <f>VLOOKUP(B2682,'Lake Assessments'!$D$2:$E$52,2,0)</f>
        <v>#N/A</v>
      </c>
      <c r="B2682">
        <v>60030100</v>
      </c>
      <c r="C2682" t="s">
        <v>2577</v>
      </c>
      <c r="D2682" t="s">
        <v>878</v>
      </c>
      <c r="E2682" s="107">
        <v>34907</v>
      </c>
      <c r="F2682" s="9">
        <v>10</v>
      </c>
      <c r="G2682" s="9">
        <v>17.076298999999999</v>
      </c>
      <c r="H2682" s="9">
        <v>100</v>
      </c>
      <c r="I2682" s="9">
        <v>100.89764</v>
      </c>
      <c r="J2682" s="9">
        <v>1</v>
      </c>
      <c r="K2682" s="9">
        <v>10</v>
      </c>
      <c r="L2682" s="9">
        <v>10</v>
      </c>
      <c r="M2682" s="9">
        <v>17.076298999999999</v>
      </c>
      <c r="N2682" s="9">
        <v>17.076298999999999</v>
      </c>
      <c r="O2682" s="9">
        <v>100</v>
      </c>
      <c r="P2682" s="9">
        <v>100</v>
      </c>
      <c r="Q2682" s="9">
        <v>100.89764</v>
      </c>
      <c r="R2682" s="9">
        <v>100.89764</v>
      </c>
      <c r="S2682" s="9" t="s">
        <v>1751</v>
      </c>
      <c r="T2682" s="9">
        <v>3069.5502200000001</v>
      </c>
      <c r="U2682" s="9">
        <v>342252.79709200002</v>
      </c>
      <c r="V2682" t="s">
        <v>935</v>
      </c>
    </row>
    <row r="2683" spans="1:22" x14ac:dyDescent="0.25">
      <c r="A2683" s="70" t="e">
        <f>VLOOKUP(B2683,'Lake Assessments'!$D$2:$E$52,2,0)</f>
        <v>#N/A</v>
      </c>
      <c r="B2683">
        <v>60025700</v>
      </c>
      <c r="C2683" t="s">
        <v>879</v>
      </c>
      <c r="D2683" t="s">
        <v>878</v>
      </c>
      <c r="E2683" s="107">
        <v>41093</v>
      </c>
      <c r="F2683" s="9">
        <v>10</v>
      </c>
      <c r="G2683" s="9">
        <v>17.708755</v>
      </c>
      <c r="H2683" s="9">
        <v>150</v>
      </c>
      <c r="I2683" s="9">
        <v>110.818511</v>
      </c>
      <c r="J2683" s="9">
        <v>2</v>
      </c>
      <c r="K2683" s="9">
        <v>9</v>
      </c>
      <c r="L2683" s="9">
        <v>10</v>
      </c>
      <c r="M2683" s="9">
        <v>16.333333</v>
      </c>
      <c r="N2683" s="9">
        <v>17.708755</v>
      </c>
      <c r="O2683" s="9">
        <v>125</v>
      </c>
      <c r="P2683" s="9">
        <v>150</v>
      </c>
      <c r="Q2683" s="9">
        <v>94.444444000000004</v>
      </c>
      <c r="R2683" s="9">
        <v>110.818511</v>
      </c>
      <c r="S2683" s="9" t="s">
        <v>1751</v>
      </c>
      <c r="T2683" s="9">
        <v>1730.454831</v>
      </c>
      <c r="U2683" s="9">
        <v>218439.469507</v>
      </c>
      <c r="V2683" t="s">
        <v>935</v>
      </c>
    </row>
    <row r="2684" spans="1:22" x14ac:dyDescent="0.25">
      <c r="A2684" s="70" t="e">
        <f>VLOOKUP(B2684,'Lake Assessments'!$D$2:$E$52,2,0)</f>
        <v>#N/A</v>
      </c>
      <c r="B2684">
        <v>60024900</v>
      </c>
      <c r="C2684" t="s">
        <v>879</v>
      </c>
      <c r="D2684" t="s">
        <v>878</v>
      </c>
      <c r="E2684" s="107">
        <v>41465</v>
      </c>
      <c r="F2684" s="9">
        <v>14</v>
      </c>
      <c r="G2684" s="9">
        <v>24.320772999999999</v>
      </c>
      <c r="H2684" s="9">
        <v>250</v>
      </c>
      <c r="I2684" s="9">
        <v>189.53301200000001</v>
      </c>
      <c r="J2684" s="9">
        <v>3</v>
      </c>
      <c r="K2684" s="9">
        <v>7</v>
      </c>
      <c r="L2684" s="9">
        <v>14</v>
      </c>
      <c r="M2684" s="9">
        <v>13.228757</v>
      </c>
      <c r="N2684" s="9">
        <v>24.320772999999999</v>
      </c>
      <c r="O2684" s="9">
        <v>75</v>
      </c>
      <c r="P2684" s="9">
        <v>250</v>
      </c>
      <c r="Q2684" s="9">
        <v>57.485196999999999</v>
      </c>
      <c r="R2684" s="9">
        <v>189.53301200000001</v>
      </c>
      <c r="S2684" s="9" t="s">
        <v>1751</v>
      </c>
      <c r="T2684" s="9">
        <v>1719.5376289999999</v>
      </c>
      <c r="U2684" s="9">
        <v>85535.776935000002</v>
      </c>
      <c r="V2684" t="s">
        <v>935</v>
      </c>
    </row>
    <row r="2685" spans="1:22" x14ac:dyDescent="0.25">
      <c r="A2685" s="70" t="e">
        <f>VLOOKUP(B2685,'Lake Assessments'!$D$2:$E$52,2,0)</f>
        <v>#N/A</v>
      </c>
      <c r="B2685">
        <v>60021900</v>
      </c>
      <c r="C2685" t="s">
        <v>2578</v>
      </c>
      <c r="D2685" t="s">
        <v>878</v>
      </c>
      <c r="E2685" s="107">
        <v>40015</v>
      </c>
      <c r="F2685" s="9">
        <v>9</v>
      </c>
      <c r="G2685" s="9">
        <v>16</v>
      </c>
      <c r="H2685" s="9">
        <v>125</v>
      </c>
      <c r="I2685" s="9">
        <v>90.476190000000003</v>
      </c>
      <c r="J2685" s="9">
        <v>1</v>
      </c>
      <c r="K2685" s="9">
        <v>9</v>
      </c>
      <c r="L2685" s="9">
        <v>9</v>
      </c>
      <c r="M2685" s="9">
        <v>16</v>
      </c>
      <c r="N2685" s="9">
        <v>16</v>
      </c>
      <c r="O2685" s="9">
        <v>125</v>
      </c>
      <c r="P2685" s="9">
        <v>125</v>
      </c>
      <c r="Q2685" s="9">
        <v>90.476190000000003</v>
      </c>
      <c r="R2685" s="9">
        <v>90.476190000000003</v>
      </c>
      <c r="S2685" s="9" t="s">
        <v>1751</v>
      </c>
      <c r="T2685" s="9">
        <v>1902.5652459999999</v>
      </c>
      <c r="U2685" s="9">
        <v>188941.854991</v>
      </c>
      <c r="V2685" t="s">
        <v>935</v>
      </c>
    </row>
    <row r="2686" spans="1:22" x14ac:dyDescent="0.25">
      <c r="A2686" s="70" t="e">
        <f>VLOOKUP(B2686,'Lake Assessments'!$D$2:$E$52,2,0)</f>
        <v>#N/A</v>
      </c>
      <c r="B2686">
        <v>60030500</v>
      </c>
      <c r="C2686" t="s">
        <v>1328</v>
      </c>
      <c r="D2686" t="s">
        <v>878</v>
      </c>
      <c r="E2686" s="107">
        <v>36703</v>
      </c>
      <c r="F2686" s="9">
        <v>13</v>
      </c>
      <c r="G2686" s="9">
        <v>20.246556999999999</v>
      </c>
      <c r="H2686" s="9">
        <v>225</v>
      </c>
      <c r="I2686" s="9">
        <v>141.03044199999999</v>
      </c>
      <c r="J2686" s="9">
        <v>1</v>
      </c>
      <c r="K2686" s="9">
        <v>13</v>
      </c>
      <c r="L2686" s="9">
        <v>13</v>
      </c>
      <c r="M2686" s="9">
        <v>20.246556999999999</v>
      </c>
      <c r="N2686" s="9">
        <v>20.246556999999999</v>
      </c>
      <c r="O2686" s="9">
        <v>225</v>
      </c>
      <c r="P2686" s="9">
        <v>225</v>
      </c>
      <c r="Q2686" s="9">
        <v>141.03044199999999</v>
      </c>
      <c r="R2686" s="9">
        <v>141.03044199999999</v>
      </c>
      <c r="S2686" s="9" t="s">
        <v>1751</v>
      </c>
      <c r="T2686" s="9">
        <v>31901.730039999999</v>
      </c>
      <c r="U2686" s="9">
        <v>6641006.4578210004</v>
      </c>
      <c r="V2686" t="s">
        <v>935</v>
      </c>
    </row>
    <row r="2687" spans="1:22" x14ac:dyDescent="0.25">
      <c r="A2687" s="70" t="e">
        <f>VLOOKUP(B2687,'Lake Assessments'!$D$2:$E$52,2,0)</f>
        <v>#N/A</v>
      </c>
      <c r="B2687">
        <v>60027500</v>
      </c>
      <c r="C2687" t="s">
        <v>879</v>
      </c>
      <c r="D2687" t="s">
        <v>878</v>
      </c>
      <c r="E2687" s="107">
        <v>40016</v>
      </c>
      <c r="F2687" s="9">
        <v>11</v>
      </c>
      <c r="G2687" s="9">
        <v>16.884634999999999</v>
      </c>
      <c r="H2687" s="9">
        <v>175</v>
      </c>
      <c r="I2687" s="9">
        <v>101.007563</v>
      </c>
      <c r="J2687" s="9">
        <v>1</v>
      </c>
      <c r="K2687" s="9">
        <v>11</v>
      </c>
      <c r="L2687" s="9">
        <v>11</v>
      </c>
      <c r="M2687" s="9">
        <v>16.884634999999999</v>
      </c>
      <c r="N2687" s="9">
        <v>16.884634999999999</v>
      </c>
      <c r="O2687" s="9">
        <v>175</v>
      </c>
      <c r="P2687" s="9">
        <v>175</v>
      </c>
      <c r="Q2687" s="9">
        <v>101.007563</v>
      </c>
      <c r="R2687" s="9">
        <v>101.007563</v>
      </c>
      <c r="S2687" s="9" t="s">
        <v>1751</v>
      </c>
      <c r="T2687" s="9">
        <v>3187.7286570000001</v>
      </c>
      <c r="U2687" s="9">
        <v>191563.20908199999</v>
      </c>
      <c r="V2687" t="s">
        <v>935</v>
      </c>
    </row>
    <row r="2688" spans="1:22" x14ac:dyDescent="0.25">
      <c r="A2688" s="70" t="e">
        <f>VLOOKUP(B2688,'Lake Assessments'!$D$2:$E$52,2,0)</f>
        <v>#N/A</v>
      </c>
      <c r="B2688">
        <v>60025600</v>
      </c>
      <c r="C2688" t="s">
        <v>879</v>
      </c>
      <c r="D2688" t="s">
        <v>878</v>
      </c>
      <c r="E2688" s="107">
        <v>40386</v>
      </c>
      <c r="F2688" s="9">
        <v>4</v>
      </c>
      <c r="G2688" s="9">
        <v>9.5</v>
      </c>
      <c r="H2688" s="9">
        <v>0</v>
      </c>
      <c r="I2688" s="9">
        <v>13.095238</v>
      </c>
      <c r="J2688" s="9">
        <v>1</v>
      </c>
      <c r="K2688" s="9">
        <v>4</v>
      </c>
      <c r="L2688" s="9">
        <v>4</v>
      </c>
      <c r="M2688" s="9">
        <v>9.5</v>
      </c>
      <c r="N2688" s="9">
        <v>9.5</v>
      </c>
      <c r="O2688" s="9">
        <v>0</v>
      </c>
      <c r="P2688" s="9">
        <v>0</v>
      </c>
      <c r="Q2688" s="9">
        <v>13.095238</v>
      </c>
      <c r="R2688" s="9">
        <v>13.095238</v>
      </c>
      <c r="S2688" s="9" t="s">
        <v>1751</v>
      </c>
      <c r="T2688" s="9">
        <v>1053.795576</v>
      </c>
      <c r="U2688" s="9">
        <v>51621.991458999997</v>
      </c>
      <c r="V2688" t="s">
        <v>935</v>
      </c>
    </row>
    <row r="2689" spans="1:22" x14ac:dyDescent="0.25">
      <c r="A2689" s="70" t="e">
        <f>VLOOKUP(B2689,'Lake Assessments'!$D$2:$E$52,2,0)</f>
        <v>#N/A</v>
      </c>
      <c r="B2689">
        <v>44014200</v>
      </c>
      <c r="C2689" t="s">
        <v>2579</v>
      </c>
      <c r="D2689" t="s">
        <v>878</v>
      </c>
      <c r="E2689" s="107">
        <v>41486</v>
      </c>
      <c r="F2689" s="9">
        <v>8</v>
      </c>
      <c r="G2689" s="9">
        <v>16.263456000000001</v>
      </c>
      <c r="H2689" s="9">
        <v>-27.272727</v>
      </c>
      <c r="I2689" s="9">
        <v>-8.6322700000000001</v>
      </c>
      <c r="J2689" s="9">
        <v>1</v>
      </c>
      <c r="K2689" s="9">
        <v>8</v>
      </c>
      <c r="L2689" s="9">
        <v>8</v>
      </c>
      <c r="M2689" s="9">
        <v>16.263456000000001</v>
      </c>
      <c r="N2689" s="9">
        <v>16.263456000000001</v>
      </c>
      <c r="O2689" s="9">
        <v>-27.272727</v>
      </c>
      <c r="P2689" s="9">
        <v>-27.272727</v>
      </c>
      <c r="Q2689" s="9">
        <v>-8.6322700000000001</v>
      </c>
      <c r="R2689" s="9">
        <v>-8.6322700000000001</v>
      </c>
      <c r="S2689" s="9" t="s">
        <v>1059</v>
      </c>
      <c r="T2689" s="9">
        <v>2392.153444</v>
      </c>
      <c r="U2689" s="9">
        <v>243292.868487</v>
      </c>
      <c r="V2689" t="s">
        <v>932</v>
      </c>
    </row>
    <row r="2690" spans="1:22" x14ac:dyDescent="0.25">
      <c r="A2690" s="70" t="e">
        <f>VLOOKUP(B2690,'Lake Assessments'!$D$2:$E$52,2,0)</f>
        <v>#N/A</v>
      </c>
      <c r="B2690">
        <v>44017900</v>
      </c>
      <c r="C2690" t="s">
        <v>2580</v>
      </c>
      <c r="D2690" t="s">
        <v>878</v>
      </c>
      <c r="E2690" s="107">
        <v>41109</v>
      </c>
      <c r="F2690" s="9">
        <v>7</v>
      </c>
      <c r="G2690" s="9">
        <v>14.36265</v>
      </c>
      <c r="H2690" s="9">
        <v>-36.363636</v>
      </c>
      <c r="I2690" s="9">
        <v>-19.310955</v>
      </c>
      <c r="J2690" s="9">
        <v>1</v>
      </c>
      <c r="K2690" s="9">
        <v>7</v>
      </c>
      <c r="L2690" s="9">
        <v>7</v>
      </c>
      <c r="M2690" s="9">
        <v>14.36265</v>
      </c>
      <c r="N2690" s="9">
        <v>14.36265</v>
      </c>
      <c r="O2690" s="9">
        <v>-36.363636</v>
      </c>
      <c r="P2690" s="9">
        <v>-36.363636</v>
      </c>
      <c r="Q2690" s="9">
        <v>-19.310955</v>
      </c>
      <c r="R2690" s="9">
        <v>-19.310955</v>
      </c>
      <c r="S2690" s="9" t="s">
        <v>1059</v>
      </c>
      <c r="T2690" s="9">
        <v>12070.044427999999</v>
      </c>
      <c r="U2690" s="9">
        <v>1762543.0515320001</v>
      </c>
      <c r="V2690" t="s">
        <v>932</v>
      </c>
    </row>
    <row r="2691" spans="1:22" x14ac:dyDescent="0.25">
      <c r="A2691" s="70" t="e">
        <f>VLOOKUP(B2691,'Lake Assessments'!$D$2:$E$52,2,0)</f>
        <v>#N/A</v>
      </c>
      <c r="B2691">
        <v>44022100</v>
      </c>
      <c r="C2691" t="s">
        <v>1986</v>
      </c>
      <c r="D2691" t="s">
        <v>878</v>
      </c>
      <c r="E2691" s="107">
        <v>41108</v>
      </c>
      <c r="F2691" s="9">
        <v>5</v>
      </c>
      <c r="G2691" s="9">
        <v>11.180339999999999</v>
      </c>
      <c r="H2691" s="9">
        <v>25</v>
      </c>
      <c r="I2691" s="9">
        <v>33.099283999999997</v>
      </c>
      <c r="J2691" s="9">
        <v>1</v>
      </c>
      <c r="K2691" s="9">
        <v>5</v>
      </c>
      <c r="L2691" s="9">
        <v>5</v>
      </c>
      <c r="M2691" s="9">
        <v>11.180339999999999</v>
      </c>
      <c r="N2691" s="9">
        <v>11.180339999999999</v>
      </c>
      <c r="O2691" s="9">
        <v>25</v>
      </c>
      <c r="P2691" s="9">
        <v>25</v>
      </c>
      <c r="Q2691" s="9">
        <v>33.099283999999997</v>
      </c>
      <c r="R2691" s="9">
        <v>33.099283999999997</v>
      </c>
      <c r="S2691" s="9" t="s">
        <v>1751</v>
      </c>
      <c r="T2691" s="9">
        <v>3172.4895740000002</v>
      </c>
      <c r="U2691" s="9">
        <v>410738.90539899998</v>
      </c>
      <c r="V2691" t="s">
        <v>935</v>
      </c>
    </row>
    <row r="2692" spans="1:22" x14ac:dyDescent="0.25">
      <c r="A2692" s="70" t="e">
        <f>VLOOKUP(B2692,'Lake Assessments'!$D$2:$E$52,2,0)</f>
        <v>#N/A</v>
      </c>
      <c r="B2692">
        <v>60013000</v>
      </c>
      <c r="C2692" t="s">
        <v>2581</v>
      </c>
      <c r="D2692" t="s">
        <v>878</v>
      </c>
      <c r="E2692" s="107">
        <v>34520</v>
      </c>
      <c r="F2692" s="9">
        <v>7</v>
      </c>
      <c r="G2692" s="9">
        <v>16.252472000000001</v>
      </c>
      <c r="H2692" s="9">
        <v>75</v>
      </c>
      <c r="I2692" s="9">
        <v>78.598596999999998</v>
      </c>
      <c r="J2692" s="9">
        <v>1</v>
      </c>
      <c r="K2692" s="9">
        <v>7</v>
      </c>
      <c r="L2692" s="9">
        <v>7</v>
      </c>
      <c r="M2692" s="9">
        <v>16.252472000000001</v>
      </c>
      <c r="N2692" s="9">
        <v>16.252472000000001</v>
      </c>
      <c r="O2692" s="9">
        <v>75</v>
      </c>
      <c r="P2692" s="9">
        <v>75</v>
      </c>
      <c r="Q2692" s="9">
        <v>78.598596999999998</v>
      </c>
      <c r="R2692" s="9">
        <v>78.598596999999998</v>
      </c>
      <c r="S2692" s="9" t="s">
        <v>1751</v>
      </c>
      <c r="T2692" s="9">
        <v>1815.1458399999999</v>
      </c>
      <c r="U2692" s="9">
        <v>201855.80206799999</v>
      </c>
      <c r="V2692" t="s">
        <v>935</v>
      </c>
    </row>
    <row r="2693" spans="1:22" x14ac:dyDescent="0.25">
      <c r="A2693" s="70" t="e">
        <f>VLOOKUP(B2693,'Lake Assessments'!$D$2:$E$52,2,0)</f>
        <v>#N/A</v>
      </c>
      <c r="B2693">
        <v>44022700</v>
      </c>
      <c r="C2693" t="s">
        <v>2582</v>
      </c>
      <c r="D2693" t="s">
        <v>878</v>
      </c>
      <c r="E2693" s="107">
        <v>41498</v>
      </c>
      <c r="F2693" s="9">
        <v>5</v>
      </c>
      <c r="G2693" s="9">
        <v>13.863621</v>
      </c>
      <c r="H2693" s="9">
        <v>25</v>
      </c>
      <c r="I2693" s="9">
        <v>65.043113000000005</v>
      </c>
      <c r="J2693" s="9">
        <v>1</v>
      </c>
      <c r="K2693" s="9">
        <v>5</v>
      </c>
      <c r="L2693" s="9">
        <v>5</v>
      </c>
      <c r="M2693" s="9">
        <v>13.863621</v>
      </c>
      <c r="N2693" s="9">
        <v>13.863621</v>
      </c>
      <c r="O2693" s="9">
        <v>25</v>
      </c>
      <c r="P2693" s="9">
        <v>25</v>
      </c>
      <c r="Q2693" s="9">
        <v>65.043113000000005</v>
      </c>
      <c r="R2693" s="9">
        <v>65.043113000000005</v>
      </c>
      <c r="S2693" s="9" t="s">
        <v>1751</v>
      </c>
      <c r="T2693" s="9">
        <v>1631.9590889999999</v>
      </c>
      <c r="U2693" s="9">
        <v>173918.29046300001</v>
      </c>
      <c r="V2693" t="s">
        <v>935</v>
      </c>
    </row>
    <row r="2694" spans="1:22" x14ac:dyDescent="0.25">
      <c r="A2694" s="70" t="e">
        <f>VLOOKUP(B2694,'Lake Assessments'!$D$2:$E$52,2,0)</f>
        <v>#N/A</v>
      </c>
      <c r="B2694">
        <v>44022300</v>
      </c>
      <c r="C2694" t="s">
        <v>2583</v>
      </c>
      <c r="D2694" t="s">
        <v>878</v>
      </c>
      <c r="E2694" s="107">
        <v>41122</v>
      </c>
      <c r="F2694" s="9">
        <v>6</v>
      </c>
      <c r="G2694" s="9">
        <v>14.288690000000001</v>
      </c>
      <c r="H2694" s="9">
        <v>50</v>
      </c>
      <c r="I2694" s="9">
        <v>70.103453999999999</v>
      </c>
      <c r="J2694" s="9">
        <v>2</v>
      </c>
      <c r="K2694" s="9">
        <v>6</v>
      </c>
      <c r="L2694" s="9">
        <v>8</v>
      </c>
      <c r="M2694" s="9">
        <v>14.288690000000001</v>
      </c>
      <c r="N2694" s="9">
        <v>15.202795999999999</v>
      </c>
      <c r="O2694" s="9">
        <v>50</v>
      </c>
      <c r="P2694" s="9">
        <v>100</v>
      </c>
      <c r="Q2694" s="9">
        <v>70.103453999999999</v>
      </c>
      <c r="R2694" s="9">
        <v>80.985664</v>
      </c>
      <c r="S2694" s="9" t="s">
        <v>1751</v>
      </c>
      <c r="T2694" s="9">
        <v>7077.308344</v>
      </c>
      <c r="U2694" s="9">
        <v>1468262.802838</v>
      </c>
      <c r="V2694" t="s">
        <v>935</v>
      </c>
    </row>
    <row r="2695" spans="1:22" x14ac:dyDescent="0.25">
      <c r="A2695" s="70" t="e">
        <f>VLOOKUP(B2695,'Lake Assessments'!$D$2:$E$52,2,0)</f>
        <v>#N/A</v>
      </c>
      <c r="B2695">
        <v>60014200</v>
      </c>
      <c r="C2695" t="s">
        <v>2584</v>
      </c>
      <c r="D2695" t="s">
        <v>878</v>
      </c>
      <c r="E2695" s="107">
        <v>41863</v>
      </c>
      <c r="F2695" s="9">
        <v>15</v>
      </c>
      <c r="G2695" s="9">
        <v>20.139513000000001</v>
      </c>
      <c r="H2695" s="9">
        <v>200</v>
      </c>
      <c r="I2695" s="9">
        <v>118.907754</v>
      </c>
      <c r="J2695" s="9">
        <v>2</v>
      </c>
      <c r="K2695" s="9">
        <v>15</v>
      </c>
      <c r="L2695" s="9">
        <v>20</v>
      </c>
      <c r="M2695" s="9">
        <v>20.139513000000001</v>
      </c>
      <c r="N2695" s="9">
        <v>25.267568000000001</v>
      </c>
      <c r="O2695" s="9">
        <v>200</v>
      </c>
      <c r="P2695" s="9">
        <v>400</v>
      </c>
      <c r="Q2695" s="9">
        <v>118.907754</v>
      </c>
      <c r="R2695" s="9">
        <v>177.665584</v>
      </c>
      <c r="S2695" s="9" t="s">
        <v>1751</v>
      </c>
      <c r="T2695" s="9">
        <v>4412.6416630000003</v>
      </c>
      <c r="U2695" s="9">
        <v>413048.05229100003</v>
      </c>
      <c r="V2695" t="s">
        <v>935</v>
      </c>
    </row>
    <row r="2696" spans="1:22" x14ac:dyDescent="0.25">
      <c r="A2696" s="70" t="e">
        <f>VLOOKUP(B2696,'Lake Assessments'!$D$2:$E$52,2,0)</f>
        <v>#N/A</v>
      </c>
      <c r="B2696">
        <v>44024200</v>
      </c>
      <c r="C2696" t="s">
        <v>2585</v>
      </c>
      <c r="D2696" t="s">
        <v>878</v>
      </c>
      <c r="E2696" s="107">
        <v>41479</v>
      </c>
      <c r="F2696" s="9">
        <v>6</v>
      </c>
      <c r="G2696" s="9">
        <v>10.614456000000001</v>
      </c>
      <c r="H2696" s="9">
        <v>50</v>
      </c>
      <c r="I2696" s="9">
        <v>26.362566000000001</v>
      </c>
      <c r="J2696" s="9">
        <v>1</v>
      </c>
      <c r="K2696" s="9">
        <v>6</v>
      </c>
      <c r="L2696" s="9">
        <v>6</v>
      </c>
      <c r="M2696" s="9">
        <v>10.614456000000001</v>
      </c>
      <c r="N2696" s="9">
        <v>10.614456000000001</v>
      </c>
      <c r="O2696" s="9">
        <v>50</v>
      </c>
      <c r="P2696" s="9">
        <v>50</v>
      </c>
      <c r="Q2696" s="9">
        <v>26.362566000000001</v>
      </c>
      <c r="R2696" s="9">
        <v>26.362566000000001</v>
      </c>
      <c r="S2696" s="9" t="s">
        <v>1751</v>
      </c>
      <c r="T2696" s="9">
        <v>4796.8279839999996</v>
      </c>
      <c r="U2696" s="9">
        <v>1057471.3164570001</v>
      </c>
      <c r="V2696" t="s">
        <v>935</v>
      </c>
    </row>
    <row r="2697" spans="1:22" x14ac:dyDescent="0.25">
      <c r="A2697" s="70" t="e">
        <f>VLOOKUP(B2697,'Lake Assessments'!$D$2:$E$52,2,0)</f>
        <v>#N/A</v>
      </c>
      <c r="B2697">
        <v>44009200</v>
      </c>
      <c r="C2697" t="s">
        <v>1246</v>
      </c>
      <c r="D2697" t="s">
        <v>878</v>
      </c>
      <c r="E2697" s="107">
        <v>41857</v>
      </c>
      <c r="F2697" s="9">
        <v>5</v>
      </c>
      <c r="G2697" s="9">
        <v>10.285913000000001</v>
      </c>
      <c r="H2697" s="9">
        <v>-61.538462000000003</v>
      </c>
      <c r="I2697" s="9">
        <v>-44.995119000000003</v>
      </c>
      <c r="J2697" s="9">
        <v>2</v>
      </c>
      <c r="K2697" s="9">
        <v>5</v>
      </c>
      <c r="L2697" s="9">
        <v>8</v>
      </c>
      <c r="M2697" s="9">
        <v>10.285913000000001</v>
      </c>
      <c r="N2697" s="9">
        <v>13.081474999999999</v>
      </c>
      <c r="O2697" s="9">
        <v>-61.538462000000003</v>
      </c>
      <c r="P2697" s="9">
        <v>-33.333333000000003</v>
      </c>
      <c r="Q2697" s="9">
        <v>-44.995119000000003</v>
      </c>
      <c r="R2697" s="9">
        <v>-29.669487</v>
      </c>
      <c r="S2697" s="9" t="s">
        <v>1059</v>
      </c>
      <c r="T2697" s="9">
        <v>4080.1738220000002</v>
      </c>
      <c r="U2697" s="9">
        <v>702081.36509099999</v>
      </c>
      <c r="V2697" t="s">
        <v>932</v>
      </c>
    </row>
    <row r="2698" spans="1:22" x14ac:dyDescent="0.25">
      <c r="A2698" s="70" t="e">
        <f>VLOOKUP(B2698,'Lake Assessments'!$D$2:$E$52,2,0)</f>
        <v>#N/A</v>
      </c>
      <c r="B2698">
        <v>44022400</v>
      </c>
      <c r="C2698" t="s">
        <v>2586</v>
      </c>
      <c r="D2698" t="s">
        <v>878</v>
      </c>
      <c r="E2698" s="107">
        <v>41122</v>
      </c>
      <c r="F2698" s="9">
        <v>5</v>
      </c>
      <c r="G2698" s="9">
        <v>12.074767</v>
      </c>
      <c r="H2698" s="9">
        <v>25</v>
      </c>
      <c r="I2698" s="9">
        <v>43.747227000000002</v>
      </c>
      <c r="J2698" s="9">
        <v>2</v>
      </c>
      <c r="K2698" s="9">
        <v>5</v>
      </c>
      <c r="L2698" s="9">
        <v>8</v>
      </c>
      <c r="M2698" s="9">
        <v>12.074767</v>
      </c>
      <c r="N2698" s="9">
        <v>15.909903</v>
      </c>
      <c r="O2698" s="9">
        <v>25</v>
      </c>
      <c r="P2698" s="9">
        <v>100</v>
      </c>
      <c r="Q2698" s="9">
        <v>43.747227000000002</v>
      </c>
      <c r="R2698" s="9">
        <v>89.403602000000006</v>
      </c>
      <c r="S2698" s="9" t="s">
        <v>1751</v>
      </c>
      <c r="T2698" s="9">
        <v>4964.7533949999997</v>
      </c>
      <c r="U2698" s="9">
        <v>379320.350156</v>
      </c>
      <c r="V2698" t="s">
        <v>935</v>
      </c>
    </row>
    <row r="2699" spans="1:22" x14ac:dyDescent="0.25">
      <c r="A2699" s="70" t="e">
        <f>VLOOKUP(B2699,'Lake Assessments'!$D$2:$E$52,2,0)</f>
        <v>#N/A</v>
      </c>
      <c r="B2699">
        <v>44024700</v>
      </c>
      <c r="C2699" t="s">
        <v>879</v>
      </c>
      <c r="D2699" t="s">
        <v>878</v>
      </c>
      <c r="E2699" s="107">
        <v>41121</v>
      </c>
      <c r="F2699" s="9">
        <v>5</v>
      </c>
      <c r="G2699" s="9">
        <v>10.733126</v>
      </c>
      <c r="H2699" s="9">
        <v>25</v>
      </c>
      <c r="I2699" s="9">
        <v>27.775313000000001</v>
      </c>
      <c r="J2699" s="9">
        <v>1</v>
      </c>
      <c r="K2699" s="9">
        <v>5</v>
      </c>
      <c r="L2699" s="9">
        <v>5</v>
      </c>
      <c r="M2699" s="9">
        <v>10.733126</v>
      </c>
      <c r="N2699" s="9">
        <v>10.733126</v>
      </c>
      <c r="O2699" s="9">
        <v>25</v>
      </c>
      <c r="P2699" s="9">
        <v>25</v>
      </c>
      <c r="Q2699" s="9">
        <v>27.775313000000001</v>
      </c>
      <c r="R2699" s="9">
        <v>27.775313000000001</v>
      </c>
      <c r="S2699" s="9" t="s">
        <v>1751</v>
      </c>
      <c r="T2699" s="9">
        <v>2276.127297</v>
      </c>
      <c r="U2699" s="9">
        <v>176248.484528</v>
      </c>
      <c r="V2699" t="s">
        <v>935</v>
      </c>
    </row>
    <row r="2700" spans="1:22" x14ac:dyDescent="0.25">
      <c r="A2700" s="70" t="e">
        <f>VLOOKUP(B2700,'Lake Assessments'!$D$2:$E$52,2,0)</f>
        <v>#N/A</v>
      </c>
      <c r="B2700">
        <v>60006900</v>
      </c>
      <c r="C2700" t="s">
        <v>2587</v>
      </c>
      <c r="D2700" t="s">
        <v>878</v>
      </c>
      <c r="E2700" s="107">
        <v>34907</v>
      </c>
      <c r="F2700" s="9">
        <v>8</v>
      </c>
      <c r="G2700" s="9">
        <v>16.970562999999999</v>
      </c>
      <c r="H2700" s="9">
        <v>-38.461537999999997</v>
      </c>
      <c r="I2700" s="9">
        <v>-9.2483280000000008</v>
      </c>
      <c r="J2700" s="9">
        <v>1</v>
      </c>
      <c r="K2700" s="9">
        <v>8</v>
      </c>
      <c r="L2700" s="9">
        <v>8</v>
      </c>
      <c r="M2700" s="9">
        <v>16.970562999999999</v>
      </c>
      <c r="N2700" s="9">
        <v>16.970562999999999</v>
      </c>
      <c r="O2700" s="9">
        <v>-38.461537999999997</v>
      </c>
      <c r="P2700" s="9">
        <v>-38.461537999999997</v>
      </c>
      <c r="Q2700" s="9">
        <v>-9.2483280000000008</v>
      </c>
      <c r="R2700" s="9">
        <v>-9.2483280000000008</v>
      </c>
      <c r="S2700" s="9" t="s">
        <v>1059</v>
      </c>
      <c r="T2700" s="9">
        <v>7407.4205430000002</v>
      </c>
      <c r="U2700" s="9">
        <v>1939237.5135369999</v>
      </c>
      <c r="V2700" t="s">
        <v>932</v>
      </c>
    </row>
    <row r="2701" spans="1:22" x14ac:dyDescent="0.25">
      <c r="A2701" s="70" t="e">
        <f>VLOOKUP(B2701,'Lake Assessments'!$D$2:$E$52,2,0)</f>
        <v>#N/A</v>
      </c>
      <c r="B2701">
        <v>44016900</v>
      </c>
      <c r="C2701" t="s">
        <v>2588</v>
      </c>
      <c r="D2701" t="s">
        <v>878</v>
      </c>
      <c r="E2701" s="107">
        <v>41857</v>
      </c>
      <c r="F2701" s="9">
        <v>4</v>
      </c>
      <c r="G2701" s="9">
        <v>7.5</v>
      </c>
      <c r="H2701" s="9">
        <v>-69.230768999999995</v>
      </c>
      <c r="I2701" s="9">
        <v>-59.893048</v>
      </c>
      <c r="J2701" s="9">
        <v>3</v>
      </c>
      <c r="K2701" s="9">
        <v>4</v>
      </c>
      <c r="L2701" s="9">
        <v>13</v>
      </c>
      <c r="M2701" s="9">
        <v>7.5</v>
      </c>
      <c r="N2701" s="9">
        <v>21.078607000000002</v>
      </c>
      <c r="O2701" s="9">
        <v>-69.230768999999995</v>
      </c>
      <c r="P2701" s="9">
        <v>8.3333329999999997</v>
      </c>
      <c r="Q2701" s="9">
        <v>-59.893048</v>
      </c>
      <c r="R2701" s="9">
        <v>13.325847</v>
      </c>
      <c r="S2701" s="9" t="s">
        <v>1059</v>
      </c>
      <c r="T2701" s="9">
        <v>3917.5276650000001</v>
      </c>
      <c r="U2701" s="9">
        <v>578900.58752399997</v>
      </c>
      <c r="V2701" t="s">
        <v>932</v>
      </c>
    </row>
    <row r="2702" spans="1:22" x14ac:dyDescent="0.25">
      <c r="A2702" s="70" t="e">
        <f>VLOOKUP(B2702,'Lake Assessments'!$D$2:$E$52,2,0)</f>
        <v>#N/A</v>
      </c>
      <c r="B2702">
        <v>44012100</v>
      </c>
      <c r="C2702" t="s">
        <v>2589</v>
      </c>
      <c r="D2702" t="s">
        <v>878</v>
      </c>
      <c r="E2702" s="107">
        <v>38574</v>
      </c>
      <c r="F2702" s="9">
        <v>16</v>
      </c>
      <c r="G2702" s="9">
        <v>22.75</v>
      </c>
      <c r="H2702" s="9">
        <v>45.454545000000003</v>
      </c>
      <c r="I2702" s="9">
        <v>27.808989</v>
      </c>
      <c r="J2702" s="9">
        <v>1</v>
      </c>
      <c r="K2702" s="9">
        <v>16</v>
      </c>
      <c r="L2702" s="9">
        <v>16</v>
      </c>
      <c r="M2702" s="9">
        <v>22.75</v>
      </c>
      <c r="N2702" s="9">
        <v>22.75</v>
      </c>
      <c r="O2702" s="9">
        <v>45.454545000000003</v>
      </c>
      <c r="P2702" s="9">
        <v>45.454545000000003</v>
      </c>
      <c r="Q2702" s="9">
        <v>27.808989</v>
      </c>
      <c r="R2702" s="9">
        <v>27.808989</v>
      </c>
      <c r="S2702" s="9" t="s">
        <v>1059</v>
      </c>
      <c r="T2702" s="9">
        <v>6727.5971390000004</v>
      </c>
      <c r="U2702" s="9">
        <v>774912.18588100001</v>
      </c>
      <c r="V2702" t="s">
        <v>935</v>
      </c>
    </row>
    <row r="2703" spans="1:22" x14ac:dyDescent="0.25">
      <c r="A2703" s="70" t="e">
        <f>VLOOKUP(B2703,'Lake Assessments'!$D$2:$E$52,2,0)</f>
        <v>#N/A</v>
      </c>
      <c r="B2703">
        <v>60001200</v>
      </c>
      <c r="C2703" t="s">
        <v>1302</v>
      </c>
      <c r="D2703" t="s">
        <v>878</v>
      </c>
      <c r="E2703" s="107">
        <v>41862</v>
      </c>
      <c r="F2703" s="9">
        <v>18</v>
      </c>
      <c r="G2703" s="9">
        <v>22.391715000000001</v>
      </c>
      <c r="H2703" s="9">
        <v>38.461537999999997</v>
      </c>
      <c r="I2703" s="9">
        <v>19.741790000000002</v>
      </c>
      <c r="J2703" s="9">
        <v>2</v>
      </c>
      <c r="K2703" s="9">
        <v>18</v>
      </c>
      <c r="L2703" s="9">
        <v>20</v>
      </c>
      <c r="M2703" s="9">
        <v>22.391715000000001</v>
      </c>
      <c r="N2703" s="9">
        <v>27.056422999999999</v>
      </c>
      <c r="O2703" s="9">
        <v>38.461537999999997</v>
      </c>
      <c r="P2703" s="9">
        <v>66.666667000000004</v>
      </c>
      <c r="Q2703" s="9">
        <v>19.741790000000002</v>
      </c>
      <c r="R2703" s="9">
        <v>45.464637000000003</v>
      </c>
      <c r="S2703" s="9" t="s">
        <v>1059</v>
      </c>
      <c r="T2703" s="9">
        <v>4984.419097</v>
      </c>
      <c r="U2703" s="9">
        <v>543344.62878100004</v>
      </c>
      <c r="V2703" t="s">
        <v>935</v>
      </c>
    </row>
    <row r="2704" spans="1:22" x14ac:dyDescent="0.25">
      <c r="A2704" s="70" t="e">
        <f>VLOOKUP(B2704,'Lake Assessments'!$D$2:$E$52,2,0)</f>
        <v>#N/A</v>
      </c>
      <c r="B2704">
        <v>15014800</v>
      </c>
      <c r="C2704" t="s">
        <v>2006</v>
      </c>
      <c r="D2704" t="s">
        <v>878</v>
      </c>
      <c r="E2704" s="107">
        <v>41135</v>
      </c>
      <c r="F2704" s="9">
        <v>7</v>
      </c>
      <c r="G2704" s="9">
        <v>14.740614000000001</v>
      </c>
      <c r="H2704" s="9">
        <v>-36.363636</v>
      </c>
      <c r="I2704" s="9">
        <v>-17.187559</v>
      </c>
      <c r="J2704" s="9">
        <v>1</v>
      </c>
      <c r="K2704" s="9">
        <v>7</v>
      </c>
      <c r="L2704" s="9">
        <v>7</v>
      </c>
      <c r="M2704" s="9">
        <v>14.740614000000001</v>
      </c>
      <c r="N2704" s="9">
        <v>14.740614000000001</v>
      </c>
      <c r="O2704" s="9">
        <v>-36.363636</v>
      </c>
      <c r="P2704" s="9">
        <v>-36.363636</v>
      </c>
      <c r="Q2704" s="9">
        <v>-17.187559</v>
      </c>
      <c r="R2704" s="9">
        <v>-17.187559</v>
      </c>
      <c r="S2704" s="9" t="s">
        <v>1059</v>
      </c>
      <c r="T2704" s="9">
        <v>2505.8625969999998</v>
      </c>
      <c r="U2704" s="9">
        <v>284607.90029899997</v>
      </c>
      <c r="V2704" t="s">
        <v>932</v>
      </c>
    </row>
    <row r="2705" spans="1:22" x14ac:dyDescent="0.25">
      <c r="A2705" s="70" t="e">
        <f>VLOOKUP(B2705,'Lake Assessments'!$D$2:$E$52,2,0)</f>
        <v>#N/A</v>
      </c>
      <c r="B2705">
        <v>44000200</v>
      </c>
      <c r="C2705" t="s">
        <v>2030</v>
      </c>
      <c r="D2705" t="s">
        <v>878</v>
      </c>
      <c r="E2705" s="107">
        <v>40751</v>
      </c>
      <c r="F2705" s="9">
        <v>22</v>
      </c>
      <c r="G2705" s="9">
        <v>26.650089999999999</v>
      </c>
      <c r="H2705" s="9">
        <v>100</v>
      </c>
      <c r="I2705" s="9">
        <v>35.969844999999999</v>
      </c>
      <c r="J2705" s="9">
        <v>2</v>
      </c>
      <c r="K2705" s="9">
        <v>21</v>
      </c>
      <c r="L2705" s="9">
        <v>22</v>
      </c>
      <c r="M2705" s="9">
        <v>26.404364999999999</v>
      </c>
      <c r="N2705" s="9">
        <v>26.650089999999999</v>
      </c>
      <c r="O2705" s="9">
        <v>90.909091000000004</v>
      </c>
      <c r="P2705" s="9">
        <v>100</v>
      </c>
      <c r="Q2705" s="9">
        <v>34.716146999999999</v>
      </c>
      <c r="R2705" s="9">
        <v>35.969844999999999</v>
      </c>
      <c r="S2705" s="9" t="s">
        <v>1510</v>
      </c>
      <c r="T2705" s="9">
        <v>3715.7199869999999</v>
      </c>
      <c r="U2705" s="9">
        <v>455011.59298000002</v>
      </c>
      <c r="V2705" t="s">
        <v>935</v>
      </c>
    </row>
    <row r="2706" spans="1:22" x14ac:dyDescent="0.25">
      <c r="A2706" s="70" t="e">
        <f>VLOOKUP(B2706,'Lake Assessments'!$D$2:$E$52,2,0)</f>
        <v>#N/A</v>
      </c>
      <c r="B2706">
        <v>60003200</v>
      </c>
      <c r="C2706" t="s">
        <v>1289</v>
      </c>
      <c r="D2706" t="s">
        <v>878</v>
      </c>
      <c r="E2706" s="107">
        <v>41864</v>
      </c>
      <c r="F2706" s="9">
        <v>9</v>
      </c>
      <c r="G2706" s="9">
        <v>15.333333</v>
      </c>
      <c r="H2706" s="9">
        <v>80</v>
      </c>
      <c r="I2706" s="9">
        <v>80.392156999999997</v>
      </c>
      <c r="J2706" s="9">
        <v>5</v>
      </c>
      <c r="K2706" s="9">
        <v>8</v>
      </c>
      <c r="L2706" s="9">
        <v>9</v>
      </c>
      <c r="M2706" s="9">
        <v>15.333333</v>
      </c>
      <c r="N2706" s="9">
        <v>18.333333</v>
      </c>
      <c r="O2706" s="9">
        <v>80</v>
      </c>
      <c r="P2706" s="9">
        <v>125</v>
      </c>
      <c r="Q2706" s="9">
        <v>80.392156999999997</v>
      </c>
      <c r="R2706" s="9">
        <v>118.253968</v>
      </c>
      <c r="S2706" s="9" t="s">
        <v>1751</v>
      </c>
      <c r="T2706" s="9">
        <v>10708.576923000001</v>
      </c>
      <c r="U2706" s="9">
        <v>2125143.5225559999</v>
      </c>
      <c r="V2706" t="s">
        <v>935</v>
      </c>
    </row>
    <row r="2707" spans="1:22" x14ac:dyDescent="0.25">
      <c r="A2707" s="70" t="e">
        <f>VLOOKUP(B2707,'Lake Assessments'!$D$2:$E$52,2,0)</f>
        <v>#N/A</v>
      </c>
      <c r="B2707">
        <v>44002300</v>
      </c>
      <c r="C2707" t="s">
        <v>1337</v>
      </c>
      <c r="D2707" t="s">
        <v>878</v>
      </c>
      <c r="E2707" s="107">
        <v>38215</v>
      </c>
      <c r="F2707" s="9">
        <v>24</v>
      </c>
      <c r="G2707" s="9">
        <v>29.393877</v>
      </c>
      <c r="H2707" s="9">
        <v>100</v>
      </c>
      <c r="I2707" s="9">
        <v>58.031596</v>
      </c>
      <c r="J2707" s="9">
        <v>1</v>
      </c>
      <c r="K2707" s="9">
        <v>24</v>
      </c>
      <c r="L2707" s="9">
        <v>24</v>
      </c>
      <c r="M2707" s="9">
        <v>29.393877</v>
      </c>
      <c r="N2707" s="9">
        <v>29.393877</v>
      </c>
      <c r="O2707" s="9">
        <v>100</v>
      </c>
      <c r="P2707" s="9">
        <v>100</v>
      </c>
      <c r="Q2707" s="9">
        <v>58.031596</v>
      </c>
      <c r="R2707" s="9">
        <v>58.031596</v>
      </c>
      <c r="S2707" s="9" t="s">
        <v>1059</v>
      </c>
      <c r="T2707" s="9">
        <v>9101.8050899999998</v>
      </c>
      <c r="U2707" s="9">
        <v>3909135.144384</v>
      </c>
      <c r="V2707" t="s">
        <v>935</v>
      </c>
    </row>
    <row r="2708" spans="1:22" x14ac:dyDescent="0.25">
      <c r="A2708" s="70" t="e">
        <f>VLOOKUP(B2708,'Lake Assessments'!$D$2:$E$52,2,0)</f>
        <v>#N/A</v>
      </c>
      <c r="B2708">
        <v>44003800</v>
      </c>
      <c r="C2708" t="s">
        <v>1167</v>
      </c>
      <c r="D2708" t="s">
        <v>878</v>
      </c>
      <c r="E2708" s="107">
        <v>36738</v>
      </c>
      <c r="F2708" s="9">
        <v>20</v>
      </c>
      <c r="G2708" s="9">
        <v>25.491174999999998</v>
      </c>
      <c r="H2708" s="9">
        <v>66.666667000000004</v>
      </c>
      <c r="I2708" s="9">
        <v>37.049328000000003</v>
      </c>
      <c r="J2708" s="9">
        <v>2</v>
      </c>
      <c r="K2708" s="9">
        <v>19</v>
      </c>
      <c r="L2708" s="9">
        <v>20</v>
      </c>
      <c r="M2708" s="9">
        <v>24.776899</v>
      </c>
      <c r="N2708" s="9">
        <v>25.491174999999998</v>
      </c>
      <c r="O2708" s="9">
        <v>46.153846000000001</v>
      </c>
      <c r="P2708" s="9">
        <v>66.666667000000004</v>
      </c>
      <c r="Q2708" s="9">
        <v>32.496786999999998</v>
      </c>
      <c r="R2708" s="9">
        <v>37.049328000000003</v>
      </c>
      <c r="S2708" s="9" t="s">
        <v>1059</v>
      </c>
      <c r="T2708" s="9">
        <v>15074.432457999999</v>
      </c>
      <c r="U2708" s="9">
        <v>2493149.1998009998</v>
      </c>
      <c r="V2708" t="s">
        <v>935</v>
      </c>
    </row>
    <row r="2709" spans="1:22" x14ac:dyDescent="0.25">
      <c r="A2709" s="70" t="e">
        <f>VLOOKUP(B2709,'Lake Assessments'!$D$2:$E$52,2,0)</f>
        <v>#N/A</v>
      </c>
      <c r="B2709">
        <v>60003500</v>
      </c>
      <c r="C2709" t="s">
        <v>2590</v>
      </c>
      <c r="D2709" t="s">
        <v>878</v>
      </c>
      <c r="E2709" s="107">
        <v>41116</v>
      </c>
      <c r="F2709" s="9">
        <v>8</v>
      </c>
      <c r="G2709" s="9">
        <v>15.556349000000001</v>
      </c>
      <c r="H2709" s="9">
        <v>-27.272727</v>
      </c>
      <c r="I2709" s="9">
        <v>-12.60478</v>
      </c>
      <c r="J2709" s="9">
        <v>1</v>
      </c>
      <c r="K2709" s="9">
        <v>8</v>
      </c>
      <c r="L2709" s="9">
        <v>8</v>
      </c>
      <c r="M2709" s="9">
        <v>15.556349000000001</v>
      </c>
      <c r="N2709" s="9">
        <v>15.556349000000001</v>
      </c>
      <c r="O2709" s="9">
        <v>-27.272727</v>
      </c>
      <c r="P2709" s="9">
        <v>-27.272727</v>
      </c>
      <c r="Q2709" s="9">
        <v>-12.60478</v>
      </c>
      <c r="R2709" s="9">
        <v>-12.60478</v>
      </c>
      <c r="S2709" s="9" t="s">
        <v>1059</v>
      </c>
      <c r="T2709" s="9">
        <v>7853.1935510000003</v>
      </c>
      <c r="U2709" s="9">
        <v>575111.24755800003</v>
      </c>
      <c r="V2709" t="s">
        <v>932</v>
      </c>
    </row>
    <row r="2710" spans="1:22" x14ac:dyDescent="0.25">
      <c r="A2710" s="70" t="e">
        <f>VLOOKUP(B2710,'Lake Assessments'!$D$2:$E$52,2,0)</f>
        <v>#N/A</v>
      </c>
      <c r="B2710">
        <v>44000100</v>
      </c>
      <c r="C2710" t="s">
        <v>1917</v>
      </c>
      <c r="D2710" t="s">
        <v>878</v>
      </c>
      <c r="E2710" s="107">
        <v>41856</v>
      </c>
      <c r="F2710" s="9">
        <v>15</v>
      </c>
      <c r="G2710" s="9">
        <v>21.946905999999998</v>
      </c>
      <c r="H2710" s="9">
        <v>36.363636</v>
      </c>
      <c r="I2710" s="9">
        <v>11.974008</v>
      </c>
      <c r="J2710" s="9">
        <v>3</v>
      </c>
      <c r="K2710" s="9">
        <v>15</v>
      </c>
      <c r="L2710" s="9">
        <v>21</v>
      </c>
      <c r="M2710" s="9">
        <v>21.946905999999998</v>
      </c>
      <c r="N2710" s="9">
        <v>28.150107999999999</v>
      </c>
      <c r="O2710" s="9">
        <v>36.363636</v>
      </c>
      <c r="P2710" s="9">
        <v>90.909091000000004</v>
      </c>
      <c r="Q2710" s="9">
        <v>11.974008</v>
      </c>
      <c r="R2710" s="9">
        <v>43.622999</v>
      </c>
      <c r="S2710" s="9" t="s">
        <v>1510</v>
      </c>
      <c r="T2710" s="9">
        <v>6655.9818939999996</v>
      </c>
      <c r="U2710" s="9">
        <v>2788101.8439219999</v>
      </c>
      <c r="V2710" t="s">
        <v>935</v>
      </c>
    </row>
    <row r="2711" spans="1:22" x14ac:dyDescent="0.25">
      <c r="A2711" s="70" t="e">
        <f>VLOOKUP(B2711,'Lake Assessments'!$D$2:$E$52,2,0)</f>
        <v>#N/A</v>
      </c>
      <c r="B2711">
        <v>15014900</v>
      </c>
      <c r="C2711" t="s">
        <v>1509</v>
      </c>
      <c r="D2711" t="s">
        <v>878</v>
      </c>
      <c r="E2711" s="107">
        <v>41080</v>
      </c>
      <c r="F2711" s="9">
        <v>15</v>
      </c>
      <c r="G2711" s="9">
        <v>22.979700999999999</v>
      </c>
      <c r="H2711" s="9">
        <v>275</v>
      </c>
      <c r="I2711" s="9">
        <v>173.567871</v>
      </c>
      <c r="J2711" s="9">
        <v>2</v>
      </c>
      <c r="K2711" s="9">
        <v>14</v>
      </c>
      <c r="L2711" s="9">
        <v>15</v>
      </c>
      <c r="M2711" s="9">
        <v>19.510071</v>
      </c>
      <c r="N2711" s="9">
        <v>22.979700999999999</v>
      </c>
      <c r="O2711" s="9">
        <v>180</v>
      </c>
      <c r="P2711" s="9">
        <v>275</v>
      </c>
      <c r="Q2711" s="9">
        <v>129.53024300000001</v>
      </c>
      <c r="R2711" s="9">
        <v>173.567871</v>
      </c>
      <c r="S2711" s="9" t="s">
        <v>1751</v>
      </c>
      <c r="T2711" s="9">
        <v>17844.135434</v>
      </c>
      <c r="U2711" s="9">
        <v>5002630.664752</v>
      </c>
      <c r="V2711" t="s">
        <v>935</v>
      </c>
    </row>
    <row r="2712" spans="1:22" x14ac:dyDescent="0.25">
      <c r="A2712" s="70" t="e">
        <f>VLOOKUP(B2712,'Lake Assessments'!$D$2:$E$52,2,0)</f>
        <v>#N/A</v>
      </c>
      <c r="B2712">
        <v>60005500</v>
      </c>
      <c r="C2712" t="s">
        <v>1039</v>
      </c>
      <c r="D2712" t="s">
        <v>878</v>
      </c>
      <c r="E2712" s="107">
        <v>39685</v>
      </c>
      <c r="F2712" s="9">
        <v>16</v>
      </c>
      <c r="G2712" s="9">
        <v>23.75</v>
      </c>
      <c r="H2712" s="9">
        <v>300</v>
      </c>
      <c r="I2712" s="9">
        <v>160.989011</v>
      </c>
      <c r="J2712" s="9">
        <v>1</v>
      </c>
      <c r="K2712" s="9">
        <v>16</v>
      </c>
      <c r="L2712" s="9">
        <v>16</v>
      </c>
      <c r="M2712" s="9">
        <v>23.75</v>
      </c>
      <c r="N2712" s="9">
        <v>23.75</v>
      </c>
      <c r="O2712" s="9">
        <v>300</v>
      </c>
      <c r="P2712" s="9">
        <v>300</v>
      </c>
      <c r="Q2712" s="9">
        <v>160.989011</v>
      </c>
      <c r="R2712" s="9">
        <v>160.989011</v>
      </c>
      <c r="S2712" s="9" t="s">
        <v>1751</v>
      </c>
      <c r="T2712" s="9">
        <v>4267.2449980000001</v>
      </c>
      <c r="U2712" s="9">
        <v>341453.30423499999</v>
      </c>
      <c r="V2712" t="s">
        <v>935</v>
      </c>
    </row>
    <row r="2713" spans="1:22" x14ac:dyDescent="0.25">
      <c r="A2713" s="70" t="e">
        <f>VLOOKUP(B2713,'Lake Assessments'!$D$2:$E$52,2,0)</f>
        <v>#N/A</v>
      </c>
      <c r="B2713">
        <v>60002200</v>
      </c>
      <c r="C2713" t="s">
        <v>2591</v>
      </c>
      <c r="D2713" t="s">
        <v>878</v>
      </c>
      <c r="E2713" s="107">
        <v>41864</v>
      </c>
      <c r="F2713" s="9">
        <v>25</v>
      </c>
      <c r="G2713" s="9">
        <v>32.799999999999997</v>
      </c>
      <c r="H2713" s="9">
        <v>92.307692000000003</v>
      </c>
      <c r="I2713" s="9">
        <v>75.401070000000004</v>
      </c>
      <c r="J2713" s="9">
        <v>1</v>
      </c>
      <c r="K2713" s="9">
        <v>25</v>
      </c>
      <c r="L2713" s="9">
        <v>25</v>
      </c>
      <c r="M2713" s="9">
        <v>32.799999999999997</v>
      </c>
      <c r="N2713" s="9">
        <v>32.799999999999997</v>
      </c>
      <c r="O2713" s="9">
        <v>92.307692000000003</v>
      </c>
      <c r="P2713" s="9">
        <v>92.307692000000003</v>
      </c>
      <c r="Q2713" s="9">
        <v>75.401070000000004</v>
      </c>
      <c r="R2713" s="9">
        <v>75.401070000000004</v>
      </c>
      <c r="S2713" s="9" t="s">
        <v>1059</v>
      </c>
      <c r="T2713" s="9">
        <v>1728.6838399999999</v>
      </c>
      <c r="U2713" s="9">
        <v>163442.262567</v>
      </c>
      <c r="V2713" t="s">
        <v>935</v>
      </c>
    </row>
    <row r="2714" spans="1:22" x14ac:dyDescent="0.25">
      <c r="A2714" s="70" t="e">
        <f>VLOOKUP(B2714,'Lake Assessments'!$D$2:$E$52,2,0)</f>
        <v>#N/A</v>
      </c>
      <c r="B2714">
        <v>15027500</v>
      </c>
      <c r="C2714" t="s">
        <v>879</v>
      </c>
      <c r="D2714" t="s">
        <v>878</v>
      </c>
      <c r="E2714" s="107">
        <v>38930</v>
      </c>
      <c r="F2714" s="9">
        <v>11</v>
      </c>
      <c r="G2714" s="9">
        <v>20.502770999999999</v>
      </c>
      <c r="H2714" s="9">
        <v>83.333332999999996</v>
      </c>
      <c r="I2714" s="9">
        <v>46.448366999999998</v>
      </c>
      <c r="J2714" s="9">
        <v>1</v>
      </c>
      <c r="K2714" s="9">
        <v>11</v>
      </c>
      <c r="L2714" s="9">
        <v>11</v>
      </c>
      <c r="M2714" s="9">
        <v>20.502770999999999</v>
      </c>
      <c r="N2714" s="9">
        <v>20.502770999999999</v>
      </c>
      <c r="O2714" s="9">
        <v>83.333332999999996</v>
      </c>
      <c r="P2714" s="9">
        <v>83.333332999999996</v>
      </c>
      <c r="Q2714" s="9">
        <v>46.448366999999998</v>
      </c>
      <c r="R2714" s="9">
        <v>46.448366999999998</v>
      </c>
      <c r="S2714" s="9" t="s">
        <v>1510</v>
      </c>
      <c r="T2714" s="9">
        <v>1366.9796409999999</v>
      </c>
      <c r="U2714" s="9">
        <v>66625.764651000005</v>
      </c>
      <c r="V2714" t="s">
        <v>935</v>
      </c>
    </row>
    <row r="2715" spans="1:22" x14ac:dyDescent="0.25">
      <c r="A2715" s="70" t="e">
        <f>VLOOKUP(B2715,'Lake Assessments'!$D$2:$E$52,2,0)</f>
        <v>#N/A</v>
      </c>
      <c r="B2715">
        <v>60001500</v>
      </c>
      <c r="C2715" t="s">
        <v>2021</v>
      </c>
      <c r="D2715" t="s">
        <v>878</v>
      </c>
      <c r="E2715" s="107">
        <v>41862</v>
      </c>
      <c r="F2715" s="9">
        <v>12</v>
      </c>
      <c r="G2715" s="9">
        <v>17.609183000000002</v>
      </c>
      <c r="H2715" s="9">
        <v>-7.6923079999999997</v>
      </c>
      <c r="I2715" s="9">
        <v>-5.8332449999999998</v>
      </c>
      <c r="J2715" s="9">
        <v>2</v>
      </c>
      <c r="K2715" s="9">
        <v>12</v>
      </c>
      <c r="L2715" s="9">
        <v>13</v>
      </c>
      <c r="M2715" s="9">
        <v>17.609183000000002</v>
      </c>
      <c r="N2715" s="9">
        <v>19.414507</v>
      </c>
      <c r="O2715" s="9">
        <v>-7.6923079999999997</v>
      </c>
      <c r="P2715" s="9">
        <v>8.3333329999999997</v>
      </c>
      <c r="Q2715" s="9">
        <v>-5.8332449999999998</v>
      </c>
      <c r="R2715" s="9">
        <v>4.3790690000000003</v>
      </c>
      <c r="S2715" s="9" t="s">
        <v>1059</v>
      </c>
      <c r="T2715" s="9">
        <v>4537.7697440000002</v>
      </c>
      <c r="U2715" s="9">
        <v>982369.89766300004</v>
      </c>
      <c r="V2715" t="s">
        <v>932</v>
      </c>
    </row>
    <row r="2716" spans="1:22" x14ac:dyDescent="0.25">
      <c r="A2716" s="70" t="e">
        <f>VLOOKUP(B2716,'Lake Assessments'!$D$2:$E$52,2,0)</f>
        <v>#N/A</v>
      </c>
      <c r="B2716">
        <v>15013102</v>
      </c>
      <c r="C2716" t="s">
        <v>939</v>
      </c>
      <c r="D2716" t="s">
        <v>878</v>
      </c>
      <c r="E2716" s="107">
        <v>40722</v>
      </c>
      <c r="F2716" s="9">
        <v>19</v>
      </c>
      <c r="G2716" s="9">
        <v>24.776899</v>
      </c>
      <c r="H2716" s="9">
        <v>216.66666699999999</v>
      </c>
      <c r="I2716" s="9">
        <v>76.977851999999999</v>
      </c>
      <c r="J2716" s="9">
        <v>1</v>
      </c>
      <c r="K2716" s="9">
        <v>19</v>
      </c>
      <c r="L2716" s="9">
        <v>19</v>
      </c>
      <c r="M2716" s="9">
        <v>24.776899</v>
      </c>
      <c r="N2716" s="9">
        <v>24.776899</v>
      </c>
      <c r="O2716" s="9">
        <v>216.66666699999999</v>
      </c>
      <c r="P2716" s="9">
        <v>216.66666699999999</v>
      </c>
      <c r="Q2716" s="9">
        <v>76.977851999999999</v>
      </c>
      <c r="R2716" s="9">
        <v>76.977851999999999</v>
      </c>
      <c r="S2716" s="9" t="s">
        <v>1510</v>
      </c>
      <c r="T2716" s="9">
        <v>2385.6425599999998</v>
      </c>
      <c r="U2716" s="9">
        <v>164125.306645</v>
      </c>
      <c r="V2716" t="s">
        <v>935</v>
      </c>
    </row>
    <row r="2717" spans="1:22" x14ac:dyDescent="0.25">
      <c r="A2717" s="70" t="e">
        <f>VLOOKUP(B2717,'Lake Assessments'!$D$2:$E$52,2,0)</f>
        <v>#N/A</v>
      </c>
      <c r="B2717">
        <v>44010800</v>
      </c>
      <c r="C2717" t="s">
        <v>2592</v>
      </c>
      <c r="D2717" t="s">
        <v>878</v>
      </c>
      <c r="E2717" s="107">
        <v>41857</v>
      </c>
      <c r="F2717" s="9">
        <v>21</v>
      </c>
      <c r="G2717" s="9">
        <v>25.531493000000001</v>
      </c>
      <c r="H2717" s="9">
        <v>61.538462000000003</v>
      </c>
      <c r="I2717" s="9">
        <v>36.532049000000001</v>
      </c>
      <c r="J2717" s="9">
        <v>1</v>
      </c>
      <c r="K2717" s="9">
        <v>21</v>
      </c>
      <c r="L2717" s="9">
        <v>21</v>
      </c>
      <c r="M2717" s="9">
        <v>25.531493000000001</v>
      </c>
      <c r="N2717" s="9">
        <v>25.531493000000001</v>
      </c>
      <c r="O2717" s="9">
        <v>61.538462000000003</v>
      </c>
      <c r="P2717" s="9">
        <v>61.538462000000003</v>
      </c>
      <c r="Q2717" s="9">
        <v>36.532049000000001</v>
      </c>
      <c r="R2717" s="9">
        <v>36.532049000000001</v>
      </c>
      <c r="S2717" s="9" t="s">
        <v>1059</v>
      </c>
      <c r="T2717" s="9">
        <v>5710.3004199999996</v>
      </c>
      <c r="U2717" s="9">
        <v>556619.520456</v>
      </c>
      <c r="V2717" t="s">
        <v>935</v>
      </c>
    </row>
    <row r="2718" spans="1:22" x14ac:dyDescent="0.25">
      <c r="A2718" s="70" t="e">
        <f>VLOOKUP(B2718,'Lake Assessments'!$D$2:$E$52,2,0)</f>
        <v>#N/A</v>
      </c>
      <c r="B2718">
        <v>44012200</v>
      </c>
      <c r="C2718" t="s">
        <v>1476</v>
      </c>
      <c r="D2718" t="s">
        <v>878</v>
      </c>
      <c r="E2718" s="107">
        <v>38574</v>
      </c>
      <c r="F2718" s="9">
        <v>16</v>
      </c>
      <c r="G2718" s="9">
        <v>22.75</v>
      </c>
      <c r="H2718" s="9">
        <v>45.454545000000003</v>
      </c>
      <c r="I2718" s="9">
        <v>27.808989</v>
      </c>
      <c r="J2718" s="9">
        <v>1</v>
      </c>
      <c r="K2718" s="9">
        <v>16</v>
      </c>
      <c r="L2718" s="9">
        <v>16</v>
      </c>
      <c r="M2718" s="9">
        <v>22.75</v>
      </c>
      <c r="N2718" s="9">
        <v>22.75</v>
      </c>
      <c r="O2718" s="9">
        <v>45.454545000000003</v>
      </c>
      <c r="P2718" s="9">
        <v>45.454545000000003</v>
      </c>
      <c r="Q2718" s="9">
        <v>27.808989</v>
      </c>
      <c r="R2718" s="9">
        <v>27.808989</v>
      </c>
      <c r="S2718" s="9" t="s">
        <v>1059</v>
      </c>
      <c r="T2718" s="9">
        <v>4225.5122090000004</v>
      </c>
      <c r="U2718" s="9">
        <v>557446.61938699998</v>
      </c>
      <c r="V2718" t="s">
        <v>935</v>
      </c>
    </row>
    <row r="2719" spans="1:22" x14ac:dyDescent="0.25">
      <c r="A2719" s="70" t="e">
        <f>VLOOKUP(B2719,'Lake Assessments'!$D$2:$E$52,2,0)</f>
        <v>#N/A</v>
      </c>
      <c r="B2719">
        <v>60002700</v>
      </c>
      <c r="C2719" t="s">
        <v>1516</v>
      </c>
      <c r="D2719" t="s">
        <v>878</v>
      </c>
      <c r="E2719" s="107">
        <v>41864</v>
      </c>
      <c r="F2719" s="9">
        <v>10</v>
      </c>
      <c r="G2719" s="9">
        <v>15.811388000000001</v>
      </c>
      <c r="H2719" s="9">
        <v>-16.666667</v>
      </c>
      <c r="I2719" s="9">
        <v>-11.668222</v>
      </c>
      <c r="J2719" s="9">
        <v>2</v>
      </c>
      <c r="K2719" s="9">
        <v>10</v>
      </c>
      <c r="L2719" s="9">
        <v>16</v>
      </c>
      <c r="M2719" s="9">
        <v>15.811388000000001</v>
      </c>
      <c r="N2719" s="9">
        <v>21.25</v>
      </c>
      <c r="O2719" s="9">
        <v>-16.666667</v>
      </c>
      <c r="P2719" s="9">
        <v>45.454545000000003</v>
      </c>
      <c r="Q2719" s="9">
        <v>-11.668222</v>
      </c>
      <c r="R2719" s="9">
        <v>19.382021999999999</v>
      </c>
      <c r="S2719" s="9" t="s">
        <v>1059</v>
      </c>
      <c r="T2719" s="9">
        <v>10507.415833999999</v>
      </c>
      <c r="U2719" s="9">
        <v>1294190.1473000001</v>
      </c>
      <c r="V2719" t="s">
        <v>932</v>
      </c>
    </row>
    <row r="2720" spans="1:22" x14ac:dyDescent="0.25">
      <c r="A2720" s="70" t="e">
        <f>VLOOKUP(B2720,'Lake Assessments'!$D$2:$E$52,2,0)</f>
        <v>#N/A</v>
      </c>
      <c r="B2720">
        <v>60000600</v>
      </c>
      <c r="C2720" t="s">
        <v>2593</v>
      </c>
      <c r="D2720" t="s">
        <v>878</v>
      </c>
      <c r="E2720" s="107">
        <v>38518</v>
      </c>
      <c r="F2720" s="9">
        <v>19</v>
      </c>
      <c r="G2720" s="9">
        <v>25.694562000000001</v>
      </c>
      <c r="H2720" s="9">
        <v>58.333333000000003</v>
      </c>
      <c r="I2720" s="9">
        <v>38.142806999999998</v>
      </c>
      <c r="J2720" s="9">
        <v>1</v>
      </c>
      <c r="K2720" s="9">
        <v>19</v>
      </c>
      <c r="L2720" s="9">
        <v>19</v>
      </c>
      <c r="M2720" s="9">
        <v>25.694562000000001</v>
      </c>
      <c r="N2720" s="9">
        <v>25.694562000000001</v>
      </c>
      <c r="O2720" s="9">
        <v>58.333333000000003</v>
      </c>
      <c r="P2720" s="9">
        <v>58.333333000000003</v>
      </c>
      <c r="Q2720" s="9">
        <v>38.142806999999998</v>
      </c>
      <c r="R2720" s="9">
        <v>38.142806999999998</v>
      </c>
      <c r="S2720" s="9" t="s">
        <v>1059</v>
      </c>
      <c r="T2720" s="9">
        <v>3707.4867859999999</v>
      </c>
      <c r="U2720" s="9">
        <v>366104.15622100001</v>
      </c>
      <c r="V2720" t="s">
        <v>935</v>
      </c>
    </row>
    <row r="2721" spans="1:22" x14ac:dyDescent="0.25">
      <c r="A2721" s="70" t="e">
        <f>VLOOKUP(B2721,'Lake Assessments'!$D$2:$E$52,2,0)</f>
        <v>#N/A</v>
      </c>
      <c r="B2721">
        <v>15012800</v>
      </c>
      <c r="C2721" t="s">
        <v>2594</v>
      </c>
      <c r="D2721" t="s">
        <v>878</v>
      </c>
      <c r="E2721" s="107">
        <v>38937</v>
      </c>
      <c r="F2721" s="9">
        <v>24</v>
      </c>
      <c r="G2721" s="9">
        <v>32.863987000000002</v>
      </c>
      <c r="H2721" s="9">
        <v>118.18181800000001</v>
      </c>
      <c r="I2721" s="9">
        <v>67.673405000000002</v>
      </c>
      <c r="J2721" s="9">
        <v>1</v>
      </c>
      <c r="K2721" s="9">
        <v>24</v>
      </c>
      <c r="L2721" s="9">
        <v>24</v>
      </c>
      <c r="M2721" s="9">
        <v>32.863987000000002</v>
      </c>
      <c r="N2721" s="9">
        <v>32.863987000000002</v>
      </c>
      <c r="O2721" s="9">
        <v>118.18181800000001</v>
      </c>
      <c r="P2721" s="9">
        <v>118.18181800000001</v>
      </c>
      <c r="Q2721" s="9">
        <v>67.673405000000002</v>
      </c>
      <c r="R2721" s="9">
        <v>67.673405000000002</v>
      </c>
      <c r="S2721" s="9" t="s">
        <v>1510</v>
      </c>
      <c r="T2721" s="9">
        <v>2570.5896980000002</v>
      </c>
      <c r="U2721" s="9">
        <v>199090.500218</v>
      </c>
      <c r="V2721" t="s">
        <v>935</v>
      </c>
    </row>
    <row r="2722" spans="1:22" x14ac:dyDescent="0.25">
      <c r="A2722" s="70" t="e">
        <f>VLOOKUP(B2722,'Lake Assessments'!$D$2:$E$52,2,0)</f>
        <v>#N/A</v>
      </c>
      <c r="B2722">
        <v>15004900</v>
      </c>
      <c r="C2722" t="s">
        <v>879</v>
      </c>
      <c r="D2722" t="s">
        <v>878</v>
      </c>
      <c r="E2722" s="107">
        <v>40758</v>
      </c>
      <c r="F2722" s="9">
        <v>14</v>
      </c>
      <c r="G2722" s="9">
        <v>19.242809000000001</v>
      </c>
      <c r="H2722" s="9">
        <v>133.33333300000001</v>
      </c>
      <c r="I2722" s="9">
        <v>37.448639</v>
      </c>
      <c r="J2722" s="9">
        <v>1</v>
      </c>
      <c r="K2722" s="9">
        <v>14</v>
      </c>
      <c r="L2722" s="9">
        <v>14</v>
      </c>
      <c r="M2722" s="9">
        <v>19.242809000000001</v>
      </c>
      <c r="N2722" s="9">
        <v>19.242809000000001</v>
      </c>
      <c r="O2722" s="9">
        <v>133.33333300000001</v>
      </c>
      <c r="P2722" s="9">
        <v>133.33333300000001</v>
      </c>
      <c r="Q2722" s="9">
        <v>37.448639</v>
      </c>
      <c r="R2722" s="9">
        <v>37.448639</v>
      </c>
      <c r="S2722" s="9" t="s">
        <v>1510</v>
      </c>
      <c r="T2722" s="9">
        <v>1455.067863</v>
      </c>
      <c r="U2722" s="9">
        <v>108466.047207</v>
      </c>
      <c r="V2722" t="s">
        <v>935</v>
      </c>
    </row>
    <row r="2723" spans="1:22" x14ac:dyDescent="0.25">
      <c r="A2723" s="70" t="e">
        <f>VLOOKUP(B2723,'Lake Assessments'!$D$2:$E$52,2,0)</f>
        <v>#N/A</v>
      </c>
      <c r="B2723">
        <v>15012700</v>
      </c>
      <c r="C2723" t="s">
        <v>1167</v>
      </c>
      <c r="D2723" t="s">
        <v>878</v>
      </c>
      <c r="E2723" s="107">
        <v>38930</v>
      </c>
      <c r="F2723" s="9">
        <v>19</v>
      </c>
      <c r="G2723" s="9">
        <v>29.824045000000002</v>
      </c>
      <c r="H2723" s="9">
        <v>72.727272999999997</v>
      </c>
      <c r="I2723" s="9">
        <v>52.163497</v>
      </c>
      <c r="J2723" s="9">
        <v>2</v>
      </c>
      <c r="K2723" s="9">
        <v>12</v>
      </c>
      <c r="L2723" s="9">
        <v>19</v>
      </c>
      <c r="M2723" s="9">
        <v>22.227985</v>
      </c>
      <c r="N2723" s="9">
        <v>29.824045000000002</v>
      </c>
      <c r="O2723" s="9">
        <v>9.0909089999999999</v>
      </c>
      <c r="P2723" s="9">
        <v>72.727272999999997</v>
      </c>
      <c r="Q2723" s="9">
        <v>10.039531999999999</v>
      </c>
      <c r="R2723" s="9">
        <v>52.163497</v>
      </c>
      <c r="S2723" s="9" t="s">
        <v>1510</v>
      </c>
      <c r="T2723" s="9">
        <v>2494.7757780000002</v>
      </c>
      <c r="U2723" s="9">
        <v>176956.147214</v>
      </c>
      <c r="V2723" t="s">
        <v>935</v>
      </c>
    </row>
    <row r="2724" spans="1:22" x14ac:dyDescent="0.25">
      <c r="A2724" s="70" t="e">
        <f>VLOOKUP(B2724,'Lake Assessments'!$D$2:$E$52,2,0)</f>
        <v>#N/A</v>
      </c>
      <c r="B2724">
        <v>15012600</v>
      </c>
      <c r="C2724" t="s">
        <v>2595</v>
      </c>
      <c r="D2724" t="s">
        <v>878</v>
      </c>
      <c r="E2724" s="107">
        <v>38930</v>
      </c>
      <c r="F2724" s="9">
        <v>20</v>
      </c>
      <c r="G2724" s="9">
        <v>30.857738000000001</v>
      </c>
      <c r="H2724" s="9">
        <v>233.33333300000001</v>
      </c>
      <c r="I2724" s="9">
        <v>120.412415</v>
      </c>
      <c r="J2724" s="9">
        <v>1</v>
      </c>
      <c r="K2724" s="9">
        <v>20</v>
      </c>
      <c r="L2724" s="9">
        <v>20</v>
      </c>
      <c r="M2724" s="9">
        <v>30.857738000000001</v>
      </c>
      <c r="N2724" s="9">
        <v>30.857738000000001</v>
      </c>
      <c r="O2724" s="9">
        <v>233.33333300000001</v>
      </c>
      <c r="P2724" s="9">
        <v>233.33333300000001</v>
      </c>
      <c r="Q2724" s="9">
        <v>120.412415</v>
      </c>
      <c r="R2724" s="9">
        <v>120.412415</v>
      </c>
      <c r="S2724" s="9" t="s">
        <v>1510</v>
      </c>
      <c r="T2724" s="9">
        <v>1402.5578760000001</v>
      </c>
      <c r="U2724" s="9">
        <v>71687.746228000004</v>
      </c>
      <c r="V2724" t="s">
        <v>935</v>
      </c>
    </row>
    <row r="2725" spans="1:22" x14ac:dyDescent="0.25">
      <c r="A2725" s="70" t="e">
        <f>VLOOKUP(B2725,'Lake Assessments'!$D$2:$E$52,2,0)</f>
        <v>#N/A</v>
      </c>
      <c r="B2725">
        <v>15005900</v>
      </c>
      <c r="C2725" t="s">
        <v>2596</v>
      </c>
      <c r="D2725" t="s">
        <v>878</v>
      </c>
      <c r="E2725" s="107">
        <v>40750</v>
      </c>
      <c r="F2725" s="9">
        <v>16</v>
      </c>
      <c r="G2725" s="9">
        <v>24.25</v>
      </c>
      <c r="H2725" s="9">
        <v>128.57142899999999</v>
      </c>
      <c r="I2725" s="9">
        <v>46.084336999999998</v>
      </c>
      <c r="J2725" s="9">
        <v>4</v>
      </c>
      <c r="K2725" s="9">
        <v>16</v>
      </c>
      <c r="L2725" s="9">
        <v>21</v>
      </c>
      <c r="M2725" s="9">
        <v>23.5</v>
      </c>
      <c r="N2725" s="9">
        <v>28.398063</v>
      </c>
      <c r="O2725" s="9">
        <v>128.57142899999999</v>
      </c>
      <c r="P2725" s="9">
        <v>250</v>
      </c>
      <c r="Q2725" s="9">
        <v>41.566265000000001</v>
      </c>
      <c r="R2725" s="9">
        <v>80.809109000000007</v>
      </c>
      <c r="S2725" s="9" t="s">
        <v>1510</v>
      </c>
      <c r="T2725" s="9">
        <v>9689.5097850000002</v>
      </c>
      <c r="U2725" s="9">
        <v>6178421.3634660002</v>
      </c>
      <c r="V2725" t="s">
        <v>935</v>
      </c>
    </row>
    <row r="2726" spans="1:22" x14ac:dyDescent="0.25">
      <c r="A2726" s="70" t="e">
        <f>VLOOKUP(B2726,'Lake Assessments'!$D$2:$E$52,2,0)</f>
        <v>#N/A</v>
      </c>
      <c r="B2726">
        <v>15014400</v>
      </c>
      <c r="C2726" t="s">
        <v>2597</v>
      </c>
      <c r="D2726" t="s">
        <v>878</v>
      </c>
      <c r="E2726" s="107">
        <v>40757</v>
      </c>
      <c r="F2726" s="9">
        <v>22</v>
      </c>
      <c r="G2726" s="9">
        <v>27.716093000000001</v>
      </c>
      <c r="H2726" s="9">
        <v>69.230768999999995</v>
      </c>
      <c r="I2726" s="9">
        <v>48.214402</v>
      </c>
      <c r="J2726" s="9">
        <v>1</v>
      </c>
      <c r="K2726" s="9">
        <v>22</v>
      </c>
      <c r="L2726" s="9">
        <v>22</v>
      </c>
      <c r="M2726" s="9">
        <v>27.716093000000001</v>
      </c>
      <c r="N2726" s="9">
        <v>27.716093000000001</v>
      </c>
      <c r="O2726" s="9">
        <v>69.230768999999995</v>
      </c>
      <c r="P2726" s="9">
        <v>69.230768999999995</v>
      </c>
      <c r="Q2726" s="9">
        <v>48.214402</v>
      </c>
      <c r="R2726" s="9">
        <v>48.214402</v>
      </c>
      <c r="S2726" s="9" t="s">
        <v>1059</v>
      </c>
      <c r="T2726" s="9">
        <v>3581.7114419999998</v>
      </c>
      <c r="U2726" s="9">
        <v>386410.01553700003</v>
      </c>
      <c r="V2726" t="s">
        <v>935</v>
      </c>
    </row>
    <row r="2727" spans="1:22" x14ac:dyDescent="0.25">
      <c r="A2727" s="70" t="e">
        <f>VLOOKUP(B2727,'Lake Assessments'!$D$2:$E$52,2,0)</f>
        <v>#N/A</v>
      </c>
      <c r="B2727">
        <v>15002800</v>
      </c>
      <c r="C2727" t="s">
        <v>2598</v>
      </c>
      <c r="D2727" t="s">
        <v>878</v>
      </c>
      <c r="E2727" s="107">
        <v>40771</v>
      </c>
      <c r="F2727" s="9">
        <v>20</v>
      </c>
      <c r="G2727" s="9">
        <v>27.950849999999999</v>
      </c>
      <c r="H2727" s="9">
        <v>185.71428599999999</v>
      </c>
      <c r="I2727" s="9">
        <v>68.378613000000001</v>
      </c>
      <c r="J2727" s="9">
        <v>2</v>
      </c>
      <c r="K2727" s="9">
        <v>20</v>
      </c>
      <c r="L2727" s="9">
        <v>34</v>
      </c>
      <c r="M2727" s="9">
        <v>27.950849999999999</v>
      </c>
      <c r="N2727" s="9">
        <v>35.328709000000003</v>
      </c>
      <c r="O2727" s="9">
        <v>185.71428599999999</v>
      </c>
      <c r="P2727" s="9">
        <v>466.66666700000002</v>
      </c>
      <c r="Q2727" s="9">
        <v>68.378613000000001</v>
      </c>
      <c r="R2727" s="9">
        <v>152.34791799999999</v>
      </c>
      <c r="S2727" s="9" t="s">
        <v>1510</v>
      </c>
      <c r="T2727" s="9">
        <v>12819.309627000001</v>
      </c>
      <c r="U2727" s="9">
        <v>1748289.131513</v>
      </c>
      <c r="V2727" t="s">
        <v>935</v>
      </c>
    </row>
    <row r="2728" spans="1:22" x14ac:dyDescent="0.25">
      <c r="A2728" s="70" t="e">
        <f>VLOOKUP(B2728,'Lake Assessments'!$D$2:$E$52,2,0)</f>
        <v>#N/A</v>
      </c>
      <c r="B2728">
        <v>15002000</v>
      </c>
      <c r="C2728" t="s">
        <v>1465</v>
      </c>
      <c r="D2728" t="s">
        <v>878</v>
      </c>
      <c r="E2728" s="107">
        <v>40718</v>
      </c>
      <c r="F2728" s="9">
        <v>15</v>
      </c>
      <c r="G2728" s="9">
        <v>18.332121000000001</v>
      </c>
      <c r="H2728" s="9">
        <v>150</v>
      </c>
      <c r="I2728" s="9">
        <v>30.943722999999999</v>
      </c>
      <c r="J2728" s="9">
        <v>1</v>
      </c>
      <c r="K2728" s="9">
        <v>15</v>
      </c>
      <c r="L2728" s="9">
        <v>15</v>
      </c>
      <c r="M2728" s="9">
        <v>18.332121000000001</v>
      </c>
      <c r="N2728" s="9">
        <v>18.332121000000001</v>
      </c>
      <c r="O2728" s="9">
        <v>150</v>
      </c>
      <c r="P2728" s="9">
        <v>150</v>
      </c>
      <c r="Q2728" s="9">
        <v>30.943722999999999</v>
      </c>
      <c r="R2728" s="9">
        <v>30.943722999999999</v>
      </c>
      <c r="S2728" s="9" t="s">
        <v>1510</v>
      </c>
      <c r="T2728" s="9">
        <v>3997.1728229999999</v>
      </c>
      <c r="U2728" s="9">
        <v>321645.63098999998</v>
      </c>
      <c r="V2728" t="s">
        <v>935</v>
      </c>
    </row>
    <row r="2729" spans="1:22" x14ac:dyDescent="0.25">
      <c r="A2729" s="70" t="e">
        <f>VLOOKUP(B2729,'Lake Assessments'!$D$2:$E$52,2,0)</f>
        <v>#N/A</v>
      </c>
      <c r="B2729">
        <v>15010400</v>
      </c>
      <c r="C2729" t="s">
        <v>2030</v>
      </c>
      <c r="D2729" t="s">
        <v>878</v>
      </c>
      <c r="E2729" s="107">
        <v>40745</v>
      </c>
      <c r="F2729" s="9">
        <v>32</v>
      </c>
      <c r="G2729" s="9">
        <v>34.648232</v>
      </c>
      <c r="H2729" s="9">
        <v>146.15384599999999</v>
      </c>
      <c r="I2729" s="9">
        <v>85.284665000000004</v>
      </c>
      <c r="J2729" s="9">
        <v>1</v>
      </c>
      <c r="K2729" s="9">
        <v>32</v>
      </c>
      <c r="L2729" s="9">
        <v>32</v>
      </c>
      <c r="M2729" s="9">
        <v>34.648232</v>
      </c>
      <c r="N2729" s="9">
        <v>34.648232</v>
      </c>
      <c r="O2729" s="9">
        <v>146.15384599999999</v>
      </c>
      <c r="P2729" s="9">
        <v>146.15384599999999</v>
      </c>
      <c r="Q2729" s="9">
        <v>85.284665000000004</v>
      </c>
      <c r="R2729" s="9">
        <v>85.284665000000004</v>
      </c>
      <c r="S2729" s="9" t="s">
        <v>1059</v>
      </c>
      <c r="T2729" s="9">
        <v>3895.219333</v>
      </c>
      <c r="U2729" s="9">
        <v>280848.872577</v>
      </c>
      <c r="V2729" t="s">
        <v>935</v>
      </c>
    </row>
    <row r="2730" spans="1:22" x14ac:dyDescent="0.25">
      <c r="A2730" s="70" t="e">
        <f>VLOOKUP(B2730,'Lake Assessments'!$D$2:$E$52,2,0)</f>
        <v>#N/A</v>
      </c>
      <c r="B2730">
        <v>15013900</v>
      </c>
      <c r="C2730" t="s">
        <v>1361</v>
      </c>
      <c r="D2730" t="s">
        <v>878</v>
      </c>
      <c r="E2730" s="107">
        <v>40750</v>
      </c>
      <c r="F2730" s="9">
        <v>22</v>
      </c>
      <c r="G2730" s="9">
        <v>23.87848</v>
      </c>
      <c r="H2730" s="9">
        <v>100</v>
      </c>
      <c r="I2730" s="9">
        <v>21.828980999999999</v>
      </c>
      <c r="J2730" s="9">
        <v>1</v>
      </c>
      <c r="K2730" s="9">
        <v>22</v>
      </c>
      <c r="L2730" s="9">
        <v>22</v>
      </c>
      <c r="M2730" s="9">
        <v>23.87848</v>
      </c>
      <c r="N2730" s="9">
        <v>23.87848</v>
      </c>
      <c r="O2730" s="9">
        <v>100</v>
      </c>
      <c r="P2730" s="9">
        <v>100</v>
      </c>
      <c r="Q2730" s="9">
        <v>21.828980999999999</v>
      </c>
      <c r="R2730" s="9">
        <v>21.828980999999999</v>
      </c>
      <c r="S2730" s="9" t="s">
        <v>1510</v>
      </c>
      <c r="T2730" s="9">
        <v>3640.8237210000002</v>
      </c>
      <c r="U2730" s="9">
        <v>279795.93817199999</v>
      </c>
      <c r="V2730" t="s">
        <v>935</v>
      </c>
    </row>
    <row r="2731" spans="1:22" x14ac:dyDescent="0.25">
      <c r="A2731" s="70" t="e">
        <f>VLOOKUP(B2731,'Lake Assessments'!$D$2:$E$52,2,0)</f>
        <v>#N/A</v>
      </c>
      <c r="B2731">
        <v>15029300</v>
      </c>
      <c r="C2731" t="s">
        <v>879</v>
      </c>
      <c r="D2731" t="s">
        <v>878</v>
      </c>
      <c r="E2731" s="107">
        <v>40757</v>
      </c>
      <c r="F2731" s="9">
        <v>19</v>
      </c>
      <c r="G2731" s="9">
        <v>25.006315000000001</v>
      </c>
      <c r="H2731" s="9">
        <v>58.333333000000003</v>
      </c>
      <c r="I2731" s="9">
        <v>39.700083999999997</v>
      </c>
      <c r="J2731" s="9">
        <v>1</v>
      </c>
      <c r="K2731" s="9">
        <v>19</v>
      </c>
      <c r="L2731" s="9">
        <v>19</v>
      </c>
      <c r="M2731" s="9">
        <v>25.006315000000001</v>
      </c>
      <c r="N2731" s="9">
        <v>25.006315000000001</v>
      </c>
      <c r="O2731" s="9">
        <v>58.333333000000003</v>
      </c>
      <c r="P2731" s="9">
        <v>58.333333000000003</v>
      </c>
      <c r="Q2731" s="9">
        <v>39.700083999999997</v>
      </c>
      <c r="R2731" s="9">
        <v>39.700083999999997</v>
      </c>
      <c r="S2731" s="9" t="s">
        <v>1059</v>
      </c>
      <c r="T2731" s="9">
        <v>4144.4762019999998</v>
      </c>
      <c r="U2731" s="9">
        <v>260382.15405300001</v>
      </c>
      <c r="V2731" t="s">
        <v>935</v>
      </c>
    </row>
    <row r="2732" spans="1:22" x14ac:dyDescent="0.25">
      <c r="A2732" s="70" t="e">
        <f>VLOOKUP(B2732,'Lake Assessments'!$D$2:$E$52,2,0)</f>
        <v>#N/A</v>
      </c>
      <c r="B2732">
        <v>15012900</v>
      </c>
      <c r="C2732" t="s">
        <v>2599</v>
      </c>
      <c r="D2732" t="s">
        <v>878</v>
      </c>
      <c r="E2732" s="107">
        <v>39310</v>
      </c>
      <c r="F2732" s="9">
        <v>15</v>
      </c>
      <c r="G2732" s="9">
        <v>28.401878</v>
      </c>
      <c r="H2732" s="9">
        <v>150</v>
      </c>
      <c r="I2732" s="9">
        <v>102.87055599999999</v>
      </c>
      <c r="J2732" s="9">
        <v>1</v>
      </c>
      <c r="K2732" s="9">
        <v>15</v>
      </c>
      <c r="L2732" s="9">
        <v>15</v>
      </c>
      <c r="M2732" s="9">
        <v>28.401878</v>
      </c>
      <c r="N2732" s="9">
        <v>28.401878</v>
      </c>
      <c r="O2732" s="9">
        <v>150</v>
      </c>
      <c r="P2732" s="9">
        <v>150</v>
      </c>
      <c r="Q2732" s="9">
        <v>102.87055599999999</v>
      </c>
      <c r="R2732" s="9">
        <v>102.87055599999999</v>
      </c>
      <c r="S2732" s="9" t="s">
        <v>1510</v>
      </c>
      <c r="T2732" s="9">
        <v>1092.5857550000001</v>
      </c>
      <c r="U2732" s="9">
        <v>59823.404133000004</v>
      </c>
      <c r="V2732" t="s">
        <v>935</v>
      </c>
    </row>
    <row r="2733" spans="1:22" x14ac:dyDescent="0.25">
      <c r="A2733" s="70" t="e">
        <f>VLOOKUP(B2733,'Lake Assessments'!$D$2:$E$52,2,0)</f>
        <v>#N/A</v>
      </c>
      <c r="B2733">
        <v>15006000</v>
      </c>
      <c r="C2733" t="s">
        <v>2600</v>
      </c>
      <c r="D2733" t="s">
        <v>878</v>
      </c>
      <c r="E2733" s="107">
        <v>40723</v>
      </c>
      <c r="F2733" s="9">
        <v>23</v>
      </c>
      <c r="G2733" s="9">
        <v>26.898358999999999</v>
      </c>
      <c r="H2733" s="9">
        <v>109.090909</v>
      </c>
      <c r="I2733" s="9">
        <v>37.236528</v>
      </c>
      <c r="J2733" s="9">
        <v>1</v>
      </c>
      <c r="K2733" s="9">
        <v>23</v>
      </c>
      <c r="L2733" s="9">
        <v>23</v>
      </c>
      <c r="M2733" s="9">
        <v>26.898358999999999</v>
      </c>
      <c r="N2733" s="9">
        <v>26.898358999999999</v>
      </c>
      <c r="O2733" s="9">
        <v>109.090909</v>
      </c>
      <c r="P2733" s="9">
        <v>109.090909</v>
      </c>
      <c r="Q2733" s="9">
        <v>37.236528</v>
      </c>
      <c r="R2733" s="9">
        <v>37.236528</v>
      </c>
      <c r="S2733" s="9" t="s">
        <v>1510</v>
      </c>
      <c r="T2733" s="9">
        <v>4891.4363629999998</v>
      </c>
      <c r="U2733" s="9">
        <v>385404.70106599998</v>
      </c>
      <c r="V2733" t="s">
        <v>935</v>
      </c>
    </row>
    <row r="2734" spans="1:22" x14ac:dyDescent="0.25">
      <c r="A2734" s="70" t="e">
        <f>VLOOKUP(B2734,'Lake Assessments'!$D$2:$E$52,2,0)</f>
        <v>#N/A</v>
      </c>
      <c r="B2734">
        <v>15003500</v>
      </c>
      <c r="C2734" t="s">
        <v>2601</v>
      </c>
      <c r="D2734" t="s">
        <v>878</v>
      </c>
      <c r="E2734" s="107">
        <v>40749</v>
      </c>
      <c r="F2734" s="9">
        <v>21</v>
      </c>
      <c r="G2734" s="9">
        <v>24.658622000000001</v>
      </c>
      <c r="H2734" s="9">
        <v>250</v>
      </c>
      <c r="I2734" s="9">
        <v>76.133010999999996</v>
      </c>
      <c r="J2734" s="9">
        <v>1</v>
      </c>
      <c r="K2734" s="9">
        <v>21</v>
      </c>
      <c r="L2734" s="9">
        <v>21</v>
      </c>
      <c r="M2734" s="9">
        <v>24.658622000000001</v>
      </c>
      <c r="N2734" s="9">
        <v>24.658622000000001</v>
      </c>
      <c r="O2734" s="9">
        <v>250</v>
      </c>
      <c r="P2734" s="9">
        <v>250</v>
      </c>
      <c r="Q2734" s="9">
        <v>76.133010999999996</v>
      </c>
      <c r="R2734" s="9">
        <v>76.133010999999996</v>
      </c>
      <c r="S2734" s="9" t="s">
        <v>1510</v>
      </c>
      <c r="T2734" s="9">
        <v>3897.0934510000002</v>
      </c>
      <c r="U2734" s="9">
        <v>323210.10168999998</v>
      </c>
      <c r="V2734" t="s">
        <v>935</v>
      </c>
    </row>
    <row r="2735" spans="1:22" x14ac:dyDescent="0.25">
      <c r="A2735" s="70" t="e">
        <f>VLOOKUP(B2735,'Lake Assessments'!$D$2:$E$52,2,0)</f>
        <v>#N/A</v>
      </c>
      <c r="B2735">
        <v>15007500</v>
      </c>
      <c r="C2735" t="s">
        <v>2602</v>
      </c>
      <c r="D2735" t="s">
        <v>878</v>
      </c>
      <c r="E2735" s="107">
        <v>40722</v>
      </c>
      <c r="F2735" s="9">
        <v>20</v>
      </c>
      <c r="G2735" s="9">
        <v>23.031500000000001</v>
      </c>
      <c r="H2735" s="9">
        <v>81.818181999999993</v>
      </c>
      <c r="I2735" s="9">
        <v>17.507653999999999</v>
      </c>
      <c r="J2735" s="9">
        <v>1</v>
      </c>
      <c r="K2735" s="9">
        <v>20</v>
      </c>
      <c r="L2735" s="9">
        <v>20</v>
      </c>
      <c r="M2735" s="9">
        <v>23.031500000000001</v>
      </c>
      <c r="N2735" s="9">
        <v>23.031500000000001</v>
      </c>
      <c r="O2735" s="9">
        <v>81.818181999999993</v>
      </c>
      <c r="P2735" s="9">
        <v>81.818181999999993</v>
      </c>
      <c r="Q2735" s="9">
        <v>17.507653999999999</v>
      </c>
      <c r="R2735" s="9">
        <v>17.507653999999999</v>
      </c>
      <c r="S2735" s="9" t="s">
        <v>1510</v>
      </c>
      <c r="T2735" s="9">
        <v>3204.6622069999999</v>
      </c>
      <c r="U2735" s="9">
        <v>572731.23361800006</v>
      </c>
      <c r="V2735" t="s">
        <v>935</v>
      </c>
    </row>
    <row r="2736" spans="1:22" x14ac:dyDescent="0.25">
      <c r="A2736" s="70" t="e">
        <f>VLOOKUP(B2736,'Lake Assessments'!$D$2:$E$52,2,0)</f>
        <v>#N/A</v>
      </c>
      <c r="B2736">
        <v>15008600</v>
      </c>
      <c r="C2736" t="s">
        <v>116</v>
      </c>
      <c r="D2736" t="s">
        <v>878</v>
      </c>
      <c r="E2736" s="107">
        <v>40749</v>
      </c>
      <c r="F2736" s="9">
        <v>21</v>
      </c>
      <c r="G2736" s="9">
        <v>25.313275000000001</v>
      </c>
      <c r="H2736" s="9">
        <v>90.909091000000004</v>
      </c>
      <c r="I2736" s="9">
        <v>29.149363999999998</v>
      </c>
      <c r="J2736" s="9">
        <v>1</v>
      </c>
      <c r="K2736" s="9">
        <v>21</v>
      </c>
      <c r="L2736" s="9">
        <v>21</v>
      </c>
      <c r="M2736" s="9">
        <v>25.313275000000001</v>
      </c>
      <c r="N2736" s="9">
        <v>25.313275000000001</v>
      </c>
      <c r="O2736" s="9">
        <v>90.909091000000004</v>
      </c>
      <c r="P2736" s="9">
        <v>90.909091000000004</v>
      </c>
      <c r="Q2736" s="9">
        <v>29.149363999999998</v>
      </c>
      <c r="R2736" s="9">
        <v>29.149363999999998</v>
      </c>
      <c r="S2736" s="9" t="s">
        <v>1510</v>
      </c>
      <c r="T2736" s="9">
        <v>3443.5451349999998</v>
      </c>
      <c r="U2736" s="9">
        <v>255112.32342900001</v>
      </c>
      <c r="V2736" t="s">
        <v>935</v>
      </c>
    </row>
    <row r="2737" spans="1:22" x14ac:dyDescent="0.25">
      <c r="A2737" s="70" t="e">
        <f>VLOOKUP(B2737,'Lake Assessments'!$D$2:$E$52,2,0)</f>
        <v>#N/A</v>
      </c>
      <c r="B2737">
        <v>15013700</v>
      </c>
      <c r="C2737" t="s">
        <v>2603</v>
      </c>
      <c r="D2737" t="s">
        <v>878</v>
      </c>
      <c r="E2737" s="107">
        <v>40750</v>
      </c>
      <c r="F2737" s="9">
        <v>22</v>
      </c>
      <c r="G2737" s="9">
        <v>27.502891999999999</v>
      </c>
      <c r="H2737" s="9">
        <v>100</v>
      </c>
      <c r="I2737" s="9">
        <v>40.320880000000002</v>
      </c>
      <c r="J2737" s="9">
        <v>1</v>
      </c>
      <c r="K2737" s="9">
        <v>22</v>
      </c>
      <c r="L2737" s="9">
        <v>22</v>
      </c>
      <c r="M2737" s="9">
        <v>27.502891999999999</v>
      </c>
      <c r="N2737" s="9">
        <v>27.502891999999999</v>
      </c>
      <c r="O2737" s="9">
        <v>100</v>
      </c>
      <c r="P2737" s="9">
        <v>100</v>
      </c>
      <c r="Q2737" s="9">
        <v>40.320880000000002</v>
      </c>
      <c r="R2737" s="9">
        <v>40.320880000000002</v>
      </c>
      <c r="S2737" s="9" t="s">
        <v>1510</v>
      </c>
      <c r="T2737" s="9">
        <v>4130.2960030000004</v>
      </c>
      <c r="U2737" s="9">
        <v>444353.19943500002</v>
      </c>
      <c r="V2737" t="s">
        <v>935</v>
      </c>
    </row>
    <row r="2738" spans="1:22" x14ac:dyDescent="0.25">
      <c r="A2738" s="70" t="e">
        <f>VLOOKUP(B2738,'Lake Assessments'!$D$2:$E$52,2,0)</f>
        <v>#N/A</v>
      </c>
      <c r="B2738">
        <v>15014000</v>
      </c>
      <c r="C2738" t="s">
        <v>1502</v>
      </c>
      <c r="D2738" t="s">
        <v>878</v>
      </c>
      <c r="E2738" s="107">
        <v>40750</v>
      </c>
      <c r="F2738" s="9">
        <v>23</v>
      </c>
      <c r="G2738" s="9">
        <v>25.438759000000001</v>
      </c>
      <c r="H2738" s="9">
        <v>109.090909</v>
      </c>
      <c r="I2738" s="9">
        <v>29.789584000000001</v>
      </c>
      <c r="J2738" s="9">
        <v>1</v>
      </c>
      <c r="K2738" s="9">
        <v>23</v>
      </c>
      <c r="L2738" s="9">
        <v>23</v>
      </c>
      <c r="M2738" s="9">
        <v>25.438759000000001</v>
      </c>
      <c r="N2738" s="9">
        <v>25.438759000000001</v>
      </c>
      <c r="O2738" s="9">
        <v>109.090909</v>
      </c>
      <c r="P2738" s="9">
        <v>109.090909</v>
      </c>
      <c r="Q2738" s="9">
        <v>29.789584000000001</v>
      </c>
      <c r="R2738" s="9">
        <v>29.789584000000001</v>
      </c>
      <c r="S2738" s="9" t="s">
        <v>1510</v>
      </c>
      <c r="T2738" s="9">
        <v>2739.5613899999998</v>
      </c>
      <c r="U2738" s="9">
        <v>292550.02159700001</v>
      </c>
      <c r="V2738" t="s">
        <v>935</v>
      </c>
    </row>
    <row r="2739" spans="1:22" x14ac:dyDescent="0.25">
      <c r="A2739" s="70" t="e">
        <f>VLOOKUP(B2739,'Lake Assessments'!$D$2:$E$52,2,0)</f>
        <v>#N/A</v>
      </c>
      <c r="B2739">
        <v>15008100</v>
      </c>
      <c r="C2739" t="s">
        <v>2604</v>
      </c>
      <c r="D2739" t="s">
        <v>878</v>
      </c>
      <c r="E2739" s="107">
        <v>40752</v>
      </c>
      <c r="F2739" s="9">
        <v>21</v>
      </c>
      <c r="G2739" s="9">
        <v>25.095057000000001</v>
      </c>
      <c r="H2739" s="9">
        <v>90.909091000000004</v>
      </c>
      <c r="I2739" s="9">
        <v>28.036007000000001</v>
      </c>
      <c r="J2739" s="9">
        <v>2</v>
      </c>
      <c r="K2739" s="9">
        <v>21</v>
      </c>
      <c r="L2739" s="9">
        <v>23</v>
      </c>
      <c r="M2739" s="9">
        <v>25.095057000000001</v>
      </c>
      <c r="N2739" s="9">
        <v>27.106874000000001</v>
      </c>
      <c r="O2739" s="9">
        <v>90.909091000000004</v>
      </c>
      <c r="P2739" s="9">
        <v>109.090909</v>
      </c>
      <c r="Q2739" s="9">
        <v>28.036007000000001</v>
      </c>
      <c r="R2739" s="9">
        <v>34.192444999999999</v>
      </c>
      <c r="S2739" s="9" t="s">
        <v>1510</v>
      </c>
      <c r="T2739" s="9">
        <v>3459.158664</v>
      </c>
      <c r="U2739" s="9">
        <v>382859.888011</v>
      </c>
      <c r="V2739" t="s">
        <v>935</v>
      </c>
    </row>
    <row r="2740" spans="1:22" x14ac:dyDescent="0.25">
      <c r="A2740" s="70" t="e">
        <f>VLOOKUP(B2740,'Lake Assessments'!$D$2:$E$52,2,0)</f>
        <v>#N/A</v>
      </c>
      <c r="B2740">
        <v>15031000</v>
      </c>
      <c r="C2740" t="s">
        <v>879</v>
      </c>
      <c r="D2740" t="s">
        <v>878</v>
      </c>
      <c r="E2740" s="107">
        <v>40759</v>
      </c>
      <c r="F2740" s="9">
        <v>10</v>
      </c>
      <c r="G2740" s="9">
        <v>19.606121000000002</v>
      </c>
      <c r="H2740" s="9">
        <v>66.666667000000004</v>
      </c>
      <c r="I2740" s="9">
        <v>40.043725000000002</v>
      </c>
      <c r="J2740" s="9">
        <v>1</v>
      </c>
      <c r="K2740" s="9">
        <v>10</v>
      </c>
      <c r="L2740" s="9">
        <v>10</v>
      </c>
      <c r="M2740" s="9">
        <v>19.606121000000002</v>
      </c>
      <c r="N2740" s="9">
        <v>19.606121000000002</v>
      </c>
      <c r="O2740" s="9">
        <v>66.666667000000004</v>
      </c>
      <c r="P2740" s="9">
        <v>66.666667000000004</v>
      </c>
      <c r="Q2740" s="9">
        <v>40.043725000000002</v>
      </c>
      <c r="R2740" s="9">
        <v>40.043725000000002</v>
      </c>
      <c r="S2740" s="9" t="s">
        <v>1510</v>
      </c>
      <c r="T2740" s="9">
        <v>1571.6340359999999</v>
      </c>
      <c r="U2740" s="9">
        <v>82938.667843000003</v>
      </c>
      <c r="V2740" t="s">
        <v>935</v>
      </c>
    </row>
    <row r="2741" spans="1:22" x14ac:dyDescent="0.25">
      <c r="A2741" s="70" t="e">
        <f>VLOOKUP(B2741,'Lake Assessments'!$D$2:$E$52,2,0)</f>
        <v>#N/A</v>
      </c>
      <c r="B2741">
        <v>15005800</v>
      </c>
      <c r="C2741" t="s">
        <v>2605</v>
      </c>
      <c r="D2741" t="s">
        <v>878</v>
      </c>
      <c r="E2741" s="107">
        <v>40718</v>
      </c>
      <c r="F2741" s="9">
        <v>22</v>
      </c>
      <c r="G2741" s="9">
        <v>25.584085999999999</v>
      </c>
      <c r="H2741" s="9">
        <v>100</v>
      </c>
      <c r="I2741" s="9">
        <v>30.531051000000001</v>
      </c>
      <c r="J2741" s="9">
        <v>1</v>
      </c>
      <c r="K2741" s="9">
        <v>22</v>
      </c>
      <c r="L2741" s="9">
        <v>22</v>
      </c>
      <c r="M2741" s="9">
        <v>25.584085999999999</v>
      </c>
      <c r="N2741" s="9">
        <v>25.584085999999999</v>
      </c>
      <c r="O2741" s="9">
        <v>100</v>
      </c>
      <c r="P2741" s="9">
        <v>100</v>
      </c>
      <c r="Q2741" s="9">
        <v>30.531051000000001</v>
      </c>
      <c r="R2741" s="9">
        <v>30.531051000000001</v>
      </c>
      <c r="S2741" s="9" t="s">
        <v>1510</v>
      </c>
      <c r="T2741" s="9">
        <v>5641.4527550000003</v>
      </c>
      <c r="U2741" s="9">
        <v>908495.25499299995</v>
      </c>
      <c r="V2741" t="s">
        <v>935</v>
      </c>
    </row>
    <row r="2742" spans="1:22" x14ac:dyDescent="0.25">
      <c r="A2742" s="70" t="e">
        <f>VLOOKUP(B2742,'Lake Assessments'!$D$2:$E$52,2,0)</f>
        <v>#N/A</v>
      </c>
      <c r="B2742">
        <v>15002700</v>
      </c>
      <c r="C2742" t="s">
        <v>2606</v>
      </c>
      <c r="D2742" t="s">
        <v>878</v>
      </c>
      <c r="E2742" s="107">
        <v>40764</v>
      </c>
      <c r="F2742" s="9">
        <v>20</v>
      </c>
      <c r="G2742" s="9">
        <v>31.528558</v>
      </c>
      <c r="H2742" s="9">
        <v>185.71428599999999</v>
      </c>
      <c r="I2742" s="9">
        <v>89.931075000000007</v>
      </c>
      <c r="J2742" s="9">
        <v>2</v>
      </c>
      <c r="K2742" s="9">
        <v>20</v>
      </c>
      <c r="L2742" s="9">
        <v>24</v>
      </c>
      <c r="M2742" s="9">
        <v>31.528558</v>
      </c>
      <c r="N2742" s="9">
        <v>33.884608</v>
      </c>
      <c r="O2742" s="9">
        <v>185.71428599999999</v>
      </c>
      <c r="P2742" s="9">
        <v>300</v>
      </c>
      <c r="Q2742" s="9">
        <v>89.931075000000007</v>
      </c>
      <c r="R2742" s="9">
        <v>142.032915</v>
      </c>
      <c r="S2742" s="9" t="s">
        <v>1510</v>
      </c>
      <c r="T2742" s="9">
        <v>10307.719811999999</v>
      </c>
      <c r="U2742" s="9">
        <v>1443299.7506029999</v>
      </c>
      <c r="V2742" t="s">
        <v>935</v>
      </c>
    </row>
    <row r="2743" spans="1:22" x14ac:dyDescent="0.25">
      <c r="A2743" s="70" t="e">
        <f>VLOOKUP(B2743,'Lake Assessments'!$D$2:$E$52,2,0)</f>
        <v>#N/A</v>
      </c>
      <c r="B2743">
        <v>15007900</v>
      </c>
      <c r="C2743" t="s">
        <v>2607</v>
      </c>
      <c r="D2743" t="s">
        <v>878</v>
      </c>
      <c r="E2743" s="107">
        <v>40723</v>
      </c>
      <c r="F2743" s="9">
        <v>17</v>
      </c>
      <c r="G2743" s="9">
        <v>22.555813000000001</v>
      </c>
      <c r="H2743" s="9">
        <v>54.545454999999997</v>
      </c>
      <c r="I2743" s="9">
        <v>15.080679</v>
      </c>
      <c r="J2743" s="9">
        <v>1</v>
      </c>
      <c r="K2743" s="9">
        <v>17</v>
      </c>
      <c r="L2743" s="9">
        <v>17</v>
      </c>
      <c r="M2743" s="9">
        <v>22.555813000000001</v>
      </c>
      <c r="N2743" s="9">
        <v>22.555813000000001</v>
      </c>
      <c r="O2743" s="9">
        <v>54.545454999999997</v>
      </c>
      <c r="P2743" s="9">
        <v>54.545454999999997</v>
      </c>
      <c r="Q2743" s="9">
        <v>15.080679</v>
      </c>
      <c r="R2743" s="9">
        <v>15.080679</v>
      </c>
      <c r="S2743" s="9" t="s">
        <v>1510</v>
      </c>
      <c r="T2743" s="9">
        <v>4487.3631839999998</v>
      </c>
      <c r="U2743" s="9">
        <v>930875.87874800002</v>
      </c>
      <c r="V2743" t="s">
        <v>935</v>
      </c>
    </row>
    <row r="2744" spans="1:22" x14ac:dyDescent="0.25">
      <c r="A2744" s="70" t="e">
        <f>VLOOKUP(B2744,'Lake Assessments'!$D$2:$E$52,2,0)</f>
        <v>#N/A</v>
      </c>
      <c r="B2744">
        <v>15009000</v>
      </c>
      <c r="C2744" t="s">
        <v>1467</v>
      </c>
      <c r="D2744" t="s">
        <v>878</v>
      </c>
      <c r="E2744" s="107">
        <v>40758</v>
      </c>
      <c r="F2744" s="9">
        <v>10</v>
      </c>
      <c r="G2744" s="9">
        <v>16.760072000000001</v>
      </c>
      <c r="H2744" s="9">
        <v>-23.076923000000001</v>
      </c>
      <c r="I2744" s="9">
        <v>-10.373949</v>
      </c>
      <c r="J2744" s="9">
        <v>1</v>
      </c>
      <c r="K2744" s="9">
        <v>10</v>
      </c>
      <c r="L2744" s="9">
        <v>10</v>
      </c>
      <c r="M2744" s="9">
        <v>16.760072000000001</v>
      </c>
      <c r="N2744" s="9">
        <v>16.760072000000001</v>
      </c>
      <c r="O2744" s="9">
        <v>-23.076923000000001</v>
      </c>
      <c r="P2744" s="9">
        <v>-23.076923000000001</v>
      </c>
      <c r="Q2744" s="9">
        <v>-10.373949</v>
      </c>
      <c r="R2744" s="9">
        <v>-10.373949</v>
      </c>
      <c r="S2744" s="9" t="s">
        <v>1059</v>
      </c>
      <c r="T2744" s="9">
        <v>2972.7394119999999</v>
      </c>
      <c r="U2744" s="9">
        <v>162845.89941000001</v>
      </c>
      <c r="V2744" t="s">
        <v>932</v>
      </c>
    </row>
    <row r="2745" spans="1:22" x14ac:dyDescent="0.25">
      <c r="A2745" s="70" t="e">
        <f>VLOOKUP(B2745,'Lake Assessments'!$D$2:$E$52,2,0)</f>
        <v>#N/A</v>
      </c>
      <c r="B2745">
        <v>15005700</v>
      </c>
      <c r="C2745" t="s">
        <v>615</v>
      </c>
      <c r="D2745" t="s">
        <v>878</v>
      </c>
      <c r="E2745" s="107">
        <v>40718</v>
      </c>
      <c r="F2745" s="9">
        <v>15</v>
      </c>
      <c r="G2745" s="9">
        <v>23.754297999999999</v>
      </c>
      <c r="H2745" s="9">
        <v>36.363636</v>
      </c>
      <c r="I2745" s="9">
        <v>21.195397</v>
      </c>
      <c r="J2745" s="9">
        <v>2</v>
      </c>
      <c r="K2745" s="9">
        <v>12</v>
      </c>
      <c r="L2745" s="9">
        <v>15</v>
      </c>
      <c r="M2745" s="9">
        <v>19.341234</v>
      </c>
      <c r="N2745" s="9">
        <v>23.754297999999999</v>
      </c>
      <c r="O2745" s="9">
        <v>9.0909089999999999</v>
      </c>
      <c r="P2745" s="9">
        <v>36.363636</v>
      </c>
      <c r="Q2745" s="9">
        <v>-4.2513170000000002</v>
      </c>
      <c r="R2745" s="9">
        <v>21.195397</v>
      </c>
      <c r="S2745" s="9" t="s">
        <v>1510</v>
      </c>
      <c r="T2745" s="9">
        <v>5172.6918230000001</v>
      </c>
      <c r="U2745" s="9">
        <v>642869.93585999997</v>
      </c>
      <c r="V2745" t="s">
        <v>935</v>
      </c>
    </row>
    <row r="2746" spans="1:22" x14ac:dyDescent="0.25">
      <c r="A2746" s="70" t="e">
        <f>VLOOKUP(B2746,'Lake Assessments'!$D$2:$E$52,2,0)</f>
        <v>#N/A</v>
      </c>
      <c r="B2746">
        <v>15003800</v>
      </c>
      <c r="C2746" t="s">
        <v>2608</v>
      </c>
      <c r="D2746" t="s">
        <v>878</v>
      </c>
      <c r="E2746" s="107">
        <v>40752</v>
      </c>
      <c r="F2746" s="9">
        <v>23</v>
      </c>
      <c r="G2746" s="9">
        <v>26.689844999999998</v>
      </c>
      <c r="H2746" s="9">
        <v>76.923077000000006</v>
      </c>
      <c r="I2746" s="9">
        <v>42.726444000000001</v>
      </c>
      <c r="J2746" s="9">
        <v>1</v>
      </c>
      <c r="K2746" s="9">
        <v>23</v>
      </c>
      <c r="L2746" s="9">
        <v>23</v>
      </c>
      <c r="M2746" s="9">
        <v>26.689844999999998</v>
      </c>
      <c r="N2746" s="9">
        <v>26.689844999999998</v>
      </c>
      <c r="O2746" s="9">
        <v>76.923077000000006</v>
      </c>
      <c r="P2746" s="9">
        <v>76.923077000000006</v>
      </c>
      <c r="Q2746" s="9">
        <v>42.726444000000001</v>
      </c>
      <c r="R2746" s="9">
        <v>42.726444000000001</v>
      </c>
      <c r="S2746" s="9" t="s">
        <v>1059</v>
      </c>
      <c r="T2746" s="9">
        <v>4010.7004350000002</v>
      </c>
      <c r="U2746" s="9">
        <v>296391.26003100001</v>
      </c>
      <c r="V2746" t="s">
        <v>935</v>
      </c>
    </row>
    <row r="2747" spans="1:22" x14ac:dyDescent="0.25">
      <c r="A2747" s="70" t="e">
        <f>VLOOKUP(B2747,'Lake Assessments'!$D$2:$E$52,2,0)</f>
        <v>#N/A</v>
      </c>
      <c r="B2747">
        <v>15008300</v>
      </c>
      <c r="C2747" t="s">
        <v>1280</v>
      </c>
      <c r="D2747" t="s">
        <v>878</v>
      </c>
      <c r="E2747" s="107">
        <v>40745</v>
      </c>
      <c r="F2747" s="9">
        <v>21</v>
      </c>
      <c r="G2747" s="9">
        <v>27.277235999999998</v>
      </c>
      <c r="H2747" s="9">
        <v>61.538462000000003</v>
      </c>
      <c r="I2747" s="9">
        <v>45.867573999999998</v>
      </c>
      <c r="J2747" s="9">
        <v>1</v>
      </c>
      <c r="K2747" s="9">
        <v>21</v>
      </c>
      <c r="L2747" s="9">
        <v>21</v>
      </c>
      <c r="M2747" s="9">
        <v>27.277235999999998</v>
      </c>
      <c r="N2747" s="9">
        <v>27.277235999999998</v>
      </c>
      <c r="O2747" s="9">
        <v>61.538462000000003</v>
      </c>
      <c r="P2747" s="9">
        <v>61.538462000000003</v>
      </c>
      <c r="Q2747" s="9">
        <v>45.867573999999998</v>
      </c>
      <c r="R2747" s="9">
        <v>45.867573999999998</v>
      </c>
      <c r="S2747" s="9" t="s">
        <v>1059</v>
      </c>
      <c r="T2747" s="9">
        <v>4667.8012660000004</v>
      </c>
      <c r="U2747" s="9">
        <v>400120.30298500002</v>
      </c>
      <c r="V2747" t="s">
        <v>935</v>
      </c>
    </row>
    <row r="2748" spans="1:22" x14ac:dyDescent="0.25">
      <c r="A2748" s="70" t="e">
        <f>VLOOKUP(B2748,'Lake Assessments'!$D$2:$E$52,2,0)</f>
        <v>#N/A</v>
      </c>
      <c r="B2748">
        <v>15026800</v>
      </c>
      <c r="C2748" t="s">
        <v>2609</v>
      </c>
      <c r="D2748" t="s">
        <v>878</v>
      </c>
      <c r="E2748" s="107">
        <v>39310</v>
      </c>
      <c r="F2748" s="9">
        <v>16</v>
      </c>
      <c r="G2748" s="9">
        <v>26.75</v>
      </c>
      <c r="H2748" s="9">
        <v>166.66666699999999</v>
      </c>
      <c r="I2748" s="9">
        <v>91.071428999999995</v>
      </c>
      <c r="J2748" s="9">
        <v>1</v>
      </c>
      <c r="K2748" s="9">
        <v>16</v>
      </c>
      <c r="L2748" s="9">
        <v>16</v>
      </c>
      <c r="M2748" s="9">
        <v>26.75</v>
      </c>
      <c r="N2748" s="9">
        <v>26.75</v>
      </c>
      <c r="O2748" s="9">
        <v>166.66666699999999</v>
      </c>
      <c r="P2748" s="9">
        <v>166.66666699999999</v>
      </c>
      <c r="Q2748" s="9">
        <v>91.071428999999995</v>
      </c>
      <c r="R2748" s="9">
        <v>91.071428999999995</v>
      </c>
      <c r="S2748" s="9" t="s">
        <v>1510</v>
      </c>
      <c r="T2748" s="9">
        <v>1332.232915</v>
      </c>
      <c r="U2748" s="9">
        <v>65456.223859999998</v>
      </c>
      <c r="V2748" t="s">
        <v>935</v>
      </c>
    </row>
    <row r="2749" spans="1:22" x14ac:dyDescent="0.25">
      <c r="A2749" s="70" t="e">
        <f>VLOOKUP(B2749,'Lake Assessments'!$D$2:$E$52,2,0)</f>
        <v>#N/A</v>
      </c>
      <c r="B2749">
        <v>15005000</v>
      </c>
      <c r="C2749" t="s">
        <v>615</v>
      </c>
      <c r="D2749" t="s">
        <v>878</v>
      </c>
      <c r="E2749" s="107">
        <v>41112</v>
      </c>
      <c r="F2749" s="9">
        <v>25</v>
      </c>
      <c r="G2749" s="9">
        <v>30.6</v>
      </c>
      <c r="H2749" s="9">
        <v>127.272727</v>
      </c>
      <c r="I2749" s="9">
        <v>56.122449000000003</v>
      </c>
      <c r="J2749" s="9">
        <v>2</v>
      </c>
      <c r="K2749" s="9">
        <v>15</v>
      </c>
      <c r="L2749" s="9">
        <v>25</v>
      </c>
      <c r="M2749" s="9">
        <v>25.561689999999999</v>
      </c>
      <c r="N2749" s="9">
        <v>30.6</v>
      </c>
      <c r="O2749" s="9">
        <v>36.363636</v>
      </c>
      <c r="P2749" s="9">
        <v>127.272727</v>
      </c>
      <c r="Q2749" s="9">
        <v>26.543019999999999</v>
      </c>
      <c r="R2749" s="9">
        <v>56.122449000000003</v>
      </c>
      <c r="S2749" s="9" t="s">
        <v>1510</v>
      </c>
      <c r="T2749" s="9">
        <v>4715.9970919999996</v>
      </c>
      <c r="U2749" s="9">
        <v>292676.06255899998</v>
      </c>
      <c r="V2749" t="s">
        <v>935</v>
      </c>
    </row>
    <row r="2750" spans="1:22" x14ac:dyDescent="0.25">
      <c r="A2750" s="70" t="e">
        <f>VLOOKUP(B2750,'Lake Assessments'!$D$2:$E$52,2,0)</f>
        <v>#N/A</v>
      </c>
      <c r="B2750">
        <v>29024000</v>
      </c>
      <c r="C2750" t="s">
        <v>2610</v>
      </c>
      <c r="D2750" t="s">
        <v>878</v>
      </c>
      <c r="E2750" s="107">
        <v>38923</v>
      </c>
      <c r="F2750" s="9">
        <v>20</v>
      </c>
      <c r="G2750" s="9">
        <v>31.304952</v>
      </c>
      <c r="H2750" s="9">
        <v>233.33333300000001</v>
      </c>
      <c r="I2750" s="9">
        <v>123.606798</v>
      </c>
      <c r="J2750" s="9">
        <v>1</v>
      </c>
      <c r="K2750" s="9">
        <v>20</v>
      </c>
      <c r="L2750" s="9">
        <v>20</v>
      </c>
      <c r="M2750" s="9">
        <v>31.304952</v>
      </c>
      <c r="N2750" s="9">
        <v>31.304952</v>
      </c>
      <c r="O2750" s="9">
        <v>233.33333300000001</v>
      </c>
      <c r="P2750" s="9">
        <v>233.33333300000001</v>
      </c>
      <c r="Q2750" s="9">
        <v>123.606798</v>
      </c>
      <c r="R2750" s="9">
        <v>123.606798</v>
      </c>
      <c r="S2750" s="9" t="s">
        <v>1510</v>
      </c>
      <c r="T2750" s="9">
        <v>1085.035247</v>
      </c>
      <c r="U2750" s="9">
        <v>76241.826778000002</v>
      </c>
      <c r="V2750" t="s">
        <v>935</v>
      </c>
    </row>
    <row r="2751" spans="1:22" x14ac:dyDescent="0.25">
      <c r="A2751" s="70" t="e">
        <f>VLOOKUP(B2751,'Lake Assessments'!$D$2:$E$52,2,0)</f>
        <v>#N/A</v>
      </c>
      <c r="B2751">
        <v>4032900</v>
      </c>
      <c r="C2751" t="s">
        <v>2611</v>
      </c>
      <c r="D2751" t="s">
        <v>878</v>
      </c>
      <c r="E2751" s="107">
        <v>41491</v>
      </c>
      <c r="F2751" s="9">
        <v>21</v>
      </c>
      <c r="G2751" s="9">
        <v>27.931889999999999</v>
      </c>
      <c r="H2751" s="9">
        <v>90.909091000000004</v>
      </c>
      <c r="I2751" s="9">
        <v>38.276682999999998</v>
      </c>
      <c r="J2751" s="9">
        <v>2</v>
      </c>
      <c r="K2751" s="9">
        <v>21</v>
      </c>
      <c r="L2751" s="9">
        <v>28</v>
      </c>
      <c r="M2751" s="9">
        <v>27.931889999999999</v>
      </c>
      <c r="N2751" s="9">
        <v>31.371051000000001</v>
      </c>
      <c r="O2751" s="9">
        <v>90.909091000000004</v>
      </c>
      <c r="P2751" s="9">
        <v>154.545455</v>
      </c>
      <c r="Q2751" s="9">
        <v>38.276682999999998</v>
      </c>
      <c r="R2751" s="9">
        <v>60.056384000000001</v>
      </c>
      <c r="S2751" s="9" t="s">
        <v>1510</v>
      </c>
      <c r="T2751" s="9">
        <v>10806.641985</v>
      </c>
      <c r="U2751" s="9">
        <v>2174679.3732679999</v>
      </c>
      <c r="V2751" t="s">
        <v>935</v>
      </c>
    </row>
    <row r="2752" spans="1:22" x14ac:dyDescent="0.25">
      <c r="A2752" s="70" t="e">
        <f>VLOOKUP(B2752,'Lake Assessments'!$D$2:$E$52,2,0)</f>
        <v>#N/A</v>
      </c>
      <c r="B2752">
        <v>4030000</v>
      </c>
      <c r="C2752" t="s">
        <v>2021</v>
      </c>
      <c r="D2752" t="s">
        <v>878</v>
      </c>
      <c r="E2752" s="107">
        <v>40764</v>
      </c>
      <c r="F2752" s="9">
        <v>26</v>
      </c>
      <c r="G2752" s="9">
        <v>29.41742</v>
      </c>
      <c r="H2752" s="9">
        <v>136.36363600000001</v>
      </c>
      <c r="I2752" s="9">
        <v>50.088878999999999</v>
      </c>
      <c r="J2752" s="9">
        <v>1</v>
      </c>
      <c r="K2752" s="9">
        <v>26</v>
      </c>
      <c r="L2752" s="9">
        <v>26</v>
      </c>
      <c r="M2752" s="9">
        <v>29.41742</v>
      </c>
      <c r="N2752" s="9">
        <v>29.41742</v>
      </c>
      <c r="O2752" s="9">
        <v>136.36363600000001</v>
      </c>
      <c r="P2752" s="9">
        <v>136.36363600000001</v>
      </c>
      <c r="Q2752" s="9">
        <v>50.088878999999999</v>
      </c>
      <c r="R2752" s="9">
        <v>50.088878999999999</v>
      </c>
      <c r="S2752" s="9" t="s">
        <v>1510</v>
      </c>
      <c r="T2752" s="9">
        <v>4595.4535690000002</v>
      </c>
      <c r="U2752" s="9">
        <v>505928.35985000001</v>
      </c>
      <c r="V2752" t="s">
        <v>935</v>
      </c>
    </row>
    <row r="2753" spans="1:22" x14ac:dyDescent="0.25">
      <c r="A2753" s="70" t="e">
        <f>VLOOKUP(B2753,'Lake Assessments'!$D$2:$E$52,2,0)</f>
        <v>#N/A</v>
      </c>
      <c r="B2753">
        <v>4023000</v>
      </c>
      <c r="C2753" t="s">
        <v>1349</v>
      </c>
      <c r="D2753" t="s">
        <v>878</v>
      </c>
      <c r="E2753" s="107">
        <v>40786</v>
      </c>
      <c r="F2753" s="9">
        <v>23</v>
      </c>
      <c r="G2753" s="9">
        <v>25.021730000000002</v>
      </c>
      <c r="H2753" s="9">
        <v>109.090909</v>
      </c>
      <c r="I2753" s="9">
        <v>27.661885999999999</v>
      </c>
      <c r="J2753" s="9">
        <v>1</v>
      </c>
      <c r="K2753" s="9">
        <v>23</v>
      </c>
      <c r="L2753" s="9">
        <v>23</v>
      </c>
      <c r="M2753" s="9">
        <v>25.021730000000002</v>
      </c>
      <c r="N2753" s="9">
        <v>25.021730000000002</v>
      </c>
      <c r="O2753" s="9">
        <v>109.090909</v>
      </c>
      <c r="P2753" s="9">
        <v>109.090909</v>
      </c>
      <c r="Q2753" s="9">
        <v>27.661885999999999</v>
      </c>
      <c r="R2753" s="9">
        <v>27.661885999999999</v>
      </c>
      <c r="S2753" s="9" t="s">
        <v>1510</v>
      </c>
      <c r="T2753" s="9">
        <v>5835.8767029999999</v>
      </c>
      <c r="U2753" s="9">
        <v>1205128.5675949999</v>
      </c>
      <c r="V2753" t="s">
        <v>935</v>
      </c>
    </row>
    <row r="2754" spans="1:22" x14ac:dyDescent="0.25">
      <c r="A2754" s="70" t="e">
        <f>VLOOKUP(B2754,'Lake Assessments'!$D$2:$E$52,2,0)</f>
        <v>#N/A</v>
      </c>
      <c r="B2754">
        <v>4034200</v>
      </c>
      <c r="C2754" t="s">
        <v>1306</v>
      </c>
      <c r="D2754" t="s">
        <v>878</v>
      </c>
      <c r="E2754" s="107">
        <v>40751</v>
      </c>
      <c r="F2754" s="9">
        <v>20</v>
      </c>
      <c r="G2754" s="9">
        <v>22.360679999999999</v>
      </c>
      <c r="H2754" s="9">
        <v>233.33333300000001</v>
      </c>
      <c r="I2754" s="9">
        <v>59.719141</v>
      </c>
      <c r="J2754" s="9">
        <v>1</v>
      </c>
      <c r="K2754" s="9">
        <v>20</v>
      </c>
      <c r="L2754" s="9">
        <v>20</v>
      </c>
      <c r="M2754" s="9">
        <v>22.360679999999999</v>
      </c>
      <c r="N2754" s="9">
        <v>22.360679999999999</v>
      </c>
      <c r="O2754" s="9">
        <v>233.33333300000001</v>
      </c>
      <c r="P2754" s="9">
        <v>233.33333300000001</v>
      </c>
      <c r="Q2754" s="9">
        <v>59.719141</v>
      </c>
      <c r="R2754" s="9">
        <v>59.719141</v>
      </c>
      <c r="S2754" s="9" t="s">
        <v>1510</v>
      </c>
      <c r="T2754" s="9">
        <v>4683.7079540000004</v>
      </c>
      <c r="U2754" s="9">
        <v>533373.37603499996</v>
      </c>
      <c r="V2754" t="s">
        <v>935</v>
      </c>
    </row>
    <row r="2755" spans="1:22" x14ac:dyDescent="0.25">
      <c r="A2755" s="70" t="e">
        <f>VLOOKUP(B2755,'Lake Assessments'!$D$2:$E$52,2,0)</f>
        <v>#N/A</v>
      </c>
      <c r="B2755">
        <v>29023100</v>
      </c>
      <c r="C2755" t="s">
        <v>2026</v>
      </c>
      <c r="D2755" t="s">
        <v>878</v>
      </c>
      <c r="E2755" s="107">
        <v>38876</v>
      </c>
      <c r="F2755" s="9">
        <v>30</v>
      </c>
      <c r="G2755" s="9">
        <v>38.888302000000003</v>
      </c>
      <c r="H2755" s="9">
        <v>172.727273</v>
      </c>
      <c r="I2755" s="9">
        <v>98.409701999999996</v>
      </c>
      <c r="J2755" s="9">
        <v>1</v>
      </c>
      <c r="K2755" s="9">
        <v>30</v>
      </c>
      <c r="L2755" s="9">
        <v>30</v>
      </c>
      <c r="M2755" s="9">
        <v>38.888302000000003</v>
      </c>
      <c r="N2755" s="9">
        <v>38.888302000000003</v>
      </c>
      <c r="O2755" s="9">
        <v>172.727273</v>
      </c>
      <c r="P2755" s="9">
        <v>172.727273</v>
      </c>
      <c r="Q2755" s="9">
        <v>98.409701999999996</v>
      </c>
      <c r="R2755" s="9">
        <v>98.409701999999996</v>
      </c>
      <c r="S2755" s="9" t="s">
        <v>1510</v>
      </c>
      <c r="T2755" s="9">
        <v>1798.7655870000001</v>
      </c>
      <c r="U2755" s="9">
        <v>165362.79643300001</v>
      </c>
      <c r="V2755" t="s">
        <v>935</v>
      </c>
    </row>
    <row r="2756" spans="1:22" x14ac:dyDescent="0.25">
      <c r="A2756" s="70" t="e">
        <f>VLOOKUP(B2756,'Lake Assessments'!$D$2:$E$52,2,0)</f>
        <v>#N/A</v>
      </c>
      <c r="B2756">
        <v>15000100</v>
      </c>
      <c r="C2756" t="s">
        <v>2613</v>
      </c>
      <c r="D2756" t="s">
        <v>878</v>
      </c>
      <c r="E2756" s="107">
        <v>38922</v>
      </c>
      <c r="F2756" s="9">
        <v>18</v>
      </c>
      <c r="G2756" s="9">
        <v>26.398652999999999</v>
      </c>
      <c r="H2756" s="9">
        <v>63.636364</v>
      </c>
      <c r="I2756" s="9">
        <v>34.687005999999997</v>
      </c>
      <c r="J2756" s="9">
        <v>2</v>
      </c>
      <c r="K2756" s="9">
        <v>18</v>
      </c>
      <c r="L2756" s="9">
        <v>21</v>
      </c>
      <c r="M2756" s="9">
        <v>26.398652999999999</v>
      </c>
      <c r="N2756" s="9">
        <v>30.114069000000001</v>
      </c>
      <c r="O2756" s="9">
        <v>63.636364</v>
      </c>
      <c r="P2756" s="9">
        <v>90.909091000000004</v>
      </c>
      <c r="Q2756" s="9">
        <v>34.687005999999997</v>
      </c>
      <c r="R2756" s="9">
        <v>49.079549</v>
      </c>
      <c r="S2756" s="9" t="s">
        <v>1510</v>
      </c>
      <c r="T2756" s="9">
        <v>5264.3821559999997</v>
      </c>
      <c r="U2756" s="9">
        <v>951904.21329800005</v>
      </c>
      <c r="V2756" t="s">
        <v>935</v>
      </c>
    </row>
    <row r="2757" spans="1:22" x14ac:dyDescent="0.25">
      <c r="A2757" s="70" t="e">
        <f>VLOOKUP(B2757,'Lake Assessments'!$D$2:$E$52,2,0)</f>
        <v>#N/A</v>
      </c>
      <c r="B2757">
        <v>4022900</v>
      </c>
      <c r="C2757" t="s">
        <v>2614</v>
      </c>
      <c r="D2757" t="s">
        <v>878</v>
      </c>
      <c r="E2757" s="107">
        <v>41498</v>
      </c>
      <c r="F2757" s="9">
        <v>12</v>
      </c>
      <c r="G2757" s="9">
        <v>22.805336</v>
      </c>
      <c r="H2757" s="9">
        <v>71.428571000000005</v>
      </c>
      <c r="I2757" s="9">
        <v>37.381540000000001</v>
      </c>
      <c r="J2757" s="9">
        <v>2</v>
      </c>
      <c r="K2757" s="9">
        <v>12</v>
      </c>
      <c r="L2757" s="9">
        <v>15</v>
      </c>
      <c r="M2757" s="9">
        <v>18.848519</v>
      </c>
      <c r="N2757" s="9">
        <v>22.805336</v>
      </c>
      <c r="O2757" s="9">
        <v>71.428571000000005</v>
      </c>
      <c r="P2757" s="9">
        <v>150</v>
      </c>
      <c r="Q2757" s="9">
        <v>34.632277999999999</v>
      </c>
      <c r="R2757" s="9">
        <v>37.381540000000001</v>
      </c>
      <c r="S2757" s="9" t="s">
        <v>1510</v>
      </c>
      <c r="T2757" s="9">
        <v>2222.8681820000002</v>
      </c>
      <c r="U2757" s="9">
        <v>259237.112911</v>
      </c>
      <c r="V2757" t="s">
        <v>935</v>
      </c>
    </row>
    <row r="2758" spans="1:22" x14ac:dyDescent="0.25">
      <c r="A2758" s="70" t="e">
        <f>VLOOKUP(B2758,'Lake Assessments'!$D$2:$E$52,2,0)</f>
        <v>#N/A</v>
      </c>
      <c r="B2758">
        <v>29024100</v>
      </c>
      <c r="C2758" t="s">
        <v>2615</v>
      </c>
      <c r="D2758" t="s">
        <v>878</v>
      </c>
      <c r="E2758" s="107">
        <v>41456</v>
      </c>
      <c r="F2758" s="9">
        <v>12</v>
      </c>
      <c r="G2758" s="9">
        <v>21.939309999999999</v>
      </c>
      <c r="H2758" s="9">
        <v>9.0909089999999999</v>
      </c>
      <c r="I2758" s="9">
        <v>8.6104470000000006</v>
      </c>
      <c r="J2758" s="9">
        <v>2</v>
      </c>
      <c r="K2758" s="9">
        <v>12</v>
      </c>
      <c r="L2758" s="9">
        <v>24</v>
      </c>
      <c r="M2758" s="9">
        <v>21.939309999999999</v>
      </c>
      <c r="N2758" s="9">
        <v>25.515518</v>
      </c>
      <c r="O2758" s="9">
        <v>9.0909089999999999</v>
      </c>
      <c r="P2758" s="9">
        <v>118.18181800000001</v>
      </c>
      <c r="Q2758" s="9">
        <v>8.6104470000000006</v>
      </c>
      <c r="R2758" s="9">
        <v>30.181215000000002</v>
      </c>
      <c r="S2758" s="9" t="s">
        <v>1510</v>
      </c>
      <c r="T2758" s="9">
        <v>5354.3231379999997</v>
      </c>
      <c r="U2758" s="9">
        <v>829307.55764500005</v>
      </c>
      <c r="V2758" t="s">
        <v>935</v>
      </c>
    </row>
    <row r="2759" spans="1:22" x14ac:dyDescent="0.25">
      <c r="A2759" s="70" t="e">
        <f>VLOOKUP(B2759,'Lake Assessments'!$D$2:$E$52,2,0)</f>
        <v>#N/A</v>
      </c>
      <c r="B2759">
        <v>4019800</v>
      </c>
      <c r="C2759" t="s">
        <v>2616</v>
      </c>
      <c r="D2759" t="s">
        <v>878</v>
      </c>
      <c r="E2759" s="107">
        <v>40770</v>
      </c>
      <c r="F2759" s="9">
        <v>21</v>
      </c>
      <c r="G2759" s="9">
        <v>29.459415</v>
      </c>
      <c r="H2759" s="9">
        <v>90.909091000000004</v>
      </c>
      <c r="I2759" s="9">
        <v>45.838689000000002</v>
      </c>
      <c r="J2759" s="9">
        <v>4</v>
      </c>
      <c r="K2759" s="9">
        <v>18</v>
      </c>
      <c r="L2759" s="9">
        <v>21</v>
      </c>
      <c r="M2759" s="9">
        <v>25.220141999999999</v>
      </c>
      <c r="N2759" s="9">
        <v>29.459415</v>
      </c>
      <c r="O2759" s="9">
        <v>63.636364</v>
      </c>
      <c r="P2759" s="9">
        <v>90.909091000000004</v>
      </c>
      <c r="Q2759" s="9">
        <v>24.852187000000001</v>
      </c>
      <c r="R2759" s="9">
        <v>45.838689000000002</v>
      </c>
      <c r="S2759" s="9" t="s">
        <v>1510</v>
      </c>
      <c r="T2759" s="9">
        <v>31211.532996000002</v>
      </c>
      <c r="U2759" s="9">
        <v>8811018.4100129995</v>
      </c>
      <c r="V2759" t="s">
        <v>935</v>
      </c>
    </row>
    <row r="2760" spans="1:22" x14ac:dyDescent="0.25">
      <c r="A2760" s="70" t="e">
        <f>VLOOKUP(B2760,'Lake Assessments'!$D$2:$E$52,2,0)</f>
        <v>#N/A</v>
      </c>
      <c r="B2760">
        <v>4026500</v>
      </c>
      <c r="C2760" t="s">
        <v>1167</v>
      </c>
      <c r="D2760" t="s">
        <v>878</v>
      </c>
      <c r="E2760" s="107">
        <v>40785</v>
      </c>
      <c r="F2760" s="9">
        <v>22</v>
      </c>
      <c r="G2760" s="9">
        <v>29.208497999999999</v>
      </c>
      <c r="H2760" s="9">
        <v>266.66666700000002</v>
      </c>
      <c r="I2760" s="9">
        <v>108.63213</v>
      </c>
      <c r="J2760" s="9">
        <v>1</v>
      </c>
      <c r="K2760" s="9">
        <v>22</v>
      </c>
      <c r="L2760" s="9">
        <v>22</v>
      </c>
      <c r="M2760" s="9">
        <v>29.208497999999999</v>
      </c>
      <c r="N2760" s="9">
        <v>29.208497999999999</v>
      </c>
      <c r="O2760" s="9">
        <v>266.66666700000002</v>
      </c>
      <c r="P2760" s="9">
        <v>266.66666700000002</v>
      </c>
      <c r="Q2760" s="9">
        <v>108.63213</v>
      </c>
      <c r="R2760" s="9">
        <v>108.63213</v>
      </c>
      <c r="S2760" s="9" t="s">
        <v>1510</v>
      </c>
      <c r="T2760" s="9">
        <v>7427.0439210000004</v>
      </c>
      <c r="U2760" s="9">
        <v>1716765.7582479999</v>
      </c>
      <c r="V2760" t="s">
        <v>935</v>
      </c>
    </row>
    <row r="2761" spans="1:22" x14ac:dyDescent="0.25">
      <c r="A2761" s="70" t="e">
        <f>VLOOKUP(B2761,'Lake Assessments'!$D$2:$E$52,2,0)</f>
        <v>#N/A</v>
      </c>
      <c r="B2761">
        <v>29024600</v>
      </c>
      <c r="C2761" t="s">
        <v>1367</v>
      </c>
      <c r="D2761" t="s">
        <v>878</v>
      </c>
      <c r="E2761" s="107">
        <v>38897</v>
      </c>
      <c r="F2761" s="9">
        <v>19</v>
      </c>
      <c r="G2761" s="9">
        <v>29.135798000000001</v>
      </c>
      <c r="H2761" s="9">
        <v>216.66666699999999</v>
      </c>
      <c r="I2761" s="9">
        <v>108.112844</v>
      </c>
      <c r="J2761" s="9">
        <v>2</v>
      </c>
      <c r="K2761" s="9">
        <v>19</v>
      </c>
      <c r="L2761" s="9">
        <v>22</v>
      </c>
      <c r="M2761" s="9">
        <v>28.355695000000001</v>
      </c>
      <c r="N2761" s="9">
        <v>29.135798000000001</v>
      </c>
      <c r="O2761" s="9">
        <v>214.28571400000001</v>
      </c>
      <c r="P2761" s="9">
        <v>216.66666699999999</v>
      </c>
      <c r="Q2761" s="9">
        <v>70.817441000000002</v>
      </c>
      <c r="R2761" s="9">
        <v>108.112844</v>
      </c>
      <c r="S2761" s="9" t="s">
        <v>1510</v>
      </c>
      <c r="T2761" s="9">
        <v>8828.1826870000004</v>
      </c>
      <c r="U2761" s="9">
        <v>1690023.512349</v>
      </c>
      <c r="V2761" t="s">
        <v>935</v>
      </c>
    </row>
    <row r="2762" spans="1:22" x14ac:dyDescent="0.25">
      <c r="A2762" s="70" t="e">
        <f>VLOOKUP(B2762,'Lake Assessments'!$D$2:$E$52,2,0)</f>
        <v>#N/A</v>
      </c>
      <c r="B2762">
        <v>29022700</v>
      </c>
      <c r="C2762" t="s">
        <v>2617</v>
      </c>
      <c r="D2762" t="s">
        <v>878</v>
      </c>
      <c r="E2762" s="107">
        <v>38883</v>
      </c>
      <c r="F2762" s="9">
        <v>19</v>
      </c>
      <c r="G2762" s="9">
        <v>22.941573000000002</v>
      </c>
      <c r="H2762" s="9">
        <v>72.727272999999997</v>
      </c>
      <c r="I2762" s="9">
        <v>17.048843999999999</v>
      </c>
      <c r="J2762" s="9">
        <v>1</v>
      </c>
      <c r="K2762" s="9">
        <v>19</v>
      </c>
      <c r="L2762" s="9">
        <v>19</v>
      </c>
      <c r="M2762" s="9">
        <v>22.941573000000002</v>
      </c>
      <c r="N2762" s="9">
        <v>22.941573000000002</v>
      </c>
      <c r="O2762" s="9">
        <v>72.727272999999997</v>
      </c>
      <c r="P2762" s="9">
        <v>72.727272999999997</v>
      </c>
      <c r="Q2762" s="9">
        <v>17.048843999999999</v>
      </c>
      <c r="R2762" s="9">
        <v>17.048843999999999</v>
      </c>
      <c r="S2762" s="9" t="s">
        <v>1510</v>
      </c>
      <c r="T2762" s="9">
        <v>5437.6653820000001</v>
      </c>
      <c r="U2762" s="9">
        <v>863254.56898900005</v>
      </c>
      <c r="V2762" t="s">
        <v>935</v>
      </c>
    </row>
    <row r="2763" spans="1:22" x14ac:dyDescent="0.25">
      <c r="A2763" s="70" t="e">
        <f>VLOOKUP(B2763,'Lake Assessments'!$D$2:$E$52,2,0)</f>
        <v>#N/A</v>
      </c>
      <c r="B2763">
        <v>4033100</v>
      </c>
      <c r="C2763" t="s">
        <v>2618</v>
      </c>
      <c r="D2763" t="s">
        <v>878</v>
      </c>
      <c r="E2763" s="107">
        <v>40778</v>
      </c>
      <c r="F2763" s="9">
        <v>28</v>
      </c>
      <c r="G2763" s="9">
        <v>30.804105</v>
      </c>
      <c r="H2763" s="9">
        <v>154.545455</v>
      </c>
      <c r="I2763" s="9">
        <v>57.163798999999997</v>
      </c>
      <c r="J2763" s="9">
        <v>1</v>
      </c>
      <c r="K2763" s="9">
        <v>28</v>
      </c>
      <c r="L2763" s="9">
        <v>28</v>
      </c>
      <c r="M2763" s="9">
        <v>30.804105</v>
      </c>
      <c r="N2763" s="9">
        <v>30.804105</v>
      </c>
      <c r="O2763" s="9">
        <v>154.545455</v>
      </c>
      <c r="P2763" s="9">
        <v>154.545455</v>
      </c>
      <c r="Q2763" s="9">
        <v>57.163798999999997</v>
      </c>
      <c r="R2763" s="9">
        <v>57.163798999999997</v>
      </c>
      <c r="S2763" s="9" t="s">
        <v>1510</v>
      </c>
      <c r="T2763" s="9">
        <v>4000.495778</v>
      </c>
      <c r="U2763" s="9">
        <v>803647.14253700001</v>
      </c>
      <c r="V2763" t="s">
        <v>935</v>
      </c>
    </row>
    <row r="2764" spans="1:22" x14ac:dyDescent="0.25">
      <c r="A2764" s="70" t="e">
        <f>VLOOKUP(B2764,'Lake Assessments'!$D$2:$E$52,2,0)</f>
        <v>#N/A</v>
      </c>
      <c r="B2764">
        <v>29015600</v>
      </c>
      <c r="C2764" t="s">
        <v>2619</v>
      </c>
      <c r="D2764" t="s">
        <v>878</v>
      </c>
      <c r="E2764" s="107">
        <v>40015</v>
      </c>
      <c r="F2764" s="9">
        <v>35</v>
      </c>
      <c r="G2764" s="9">
        <v>36.679695000000002</v>
      </c>
      <c r="H2764" s="9">
        <v>218.18181799999999</v>
      </c>
      <c r="I2764" s="9">
        <v>81.582646999999994</v>
      </c>
      <c r="J2764" s="9">
        <v>2</v>
      </c>
      <c r="K2764" s="9">
        <v>18</v>
      </c>
      <c r="L2764" s="9">
        <v>35</v>
      </c>
      <c r="M2764" s="9">
        <v>23.570226000000002</v>
      </c>
      <c r="N2764" s="9">
        <v>36.679695000000002</v>
      </c>
      <c r="O2764" s="9">
        <v>63.636364</v>
      </c>
      <c r="P2764" s="9">
        <v>218.18181799999999</v>
      </c>
      <c r="Q2764" s="9">
        <v>20.256254999999999</v>
      </c>
      <c r="R2764" s="9">
        <v>81.582646999999994</v>
      </c>
      <c r="S2764" s="9" t="s">
        <v>1510</v>
      </c>
      <c r="T2764" s="9">
        <v>17667.257925000002</v>
      </c>
      <c r="U2764" s="9">
        <v>10241879.504280999</v>
      </c>
      <c r="V2764" t="s">
        <v>935</v>
      </c>
    </row>
    <row r="2765" spans="1:22" x14ac:dyDescent="0.25">
      <c r="A2765" s="70" t="e">
        <f>VLOOKUP(B2765,'Lake Assessments'!$D$2:$E$52,2,0)</f>
        <v>#N/A</v>
      </c>
      <c r="B2765">
        <v>15000200</v>
      </c>
      <c r="C2765" t="s">
        <v>2620</v>
      </c>
      <c r="D2765" t="s">
        <v>878</v>
      </c>
      <c r="E2765" s="107">
        <v>40758</v>
      </c>
      <c r="F2765" s="9">
        <v>22</v>
      </c>
      <c r="G2765" s="9">
        <v>29.208497999999999</v>
      </c>
      <c r="H2765" s="9">
        <v>266.66666700000002</v>
      </c>
      <c r="I2765" s="9">
        <v>108.63213</v>
      </c>
      <c r="J2765" s="9">
        <v>1</v>
      </c>
      <c r="K2765" s="9">
        <v>22</v>
      </c>
      <c r="L2765" s="9">
        <v>22</v>
      </c>
      <c r="M2765" s="9">
        <v>29.208497999999999</v>
      </c>
      <c r="N2765" s="9">
        <v>29.208497999999999</v>
      </c>
      <c r="O2765" s="9">
        <v>266.66666700000002</v>
      </c>
      <c r="P2765" s="9">
        <v>266.66666700000002</v>
      </c>
      <c r="Q2765" s="9">
        <v>108.63213</v>
      </c>
      <c r="R2765" s="9">
        <v>108.63213</v>
      </c>
      <c r="S2765" s="9" t="s">
        <v>1510</v>
      </c>
      <c r="T2765" s="9">
        <v>3087.6336160000001</v>
      </c>
      <c r="U2765" s="9">
        <v>609584.80097400001</v>
      </c>
      <c r="V2765" t="s">
        <v>935</v>
      </c>
    </row>
    <row r="2766" spans="1:22" x14ac:dyDescent="0.25">
      <c r="A2766" s="70" t="e">
        <f>VLOOKUP(B2766,'Lake Assessments'!$D$2:$E$52,2,0)</f>
        <v>#N/A</v>
      </c>
      <c r="B2766">
        <v>29030000</v>
      </c>
      <c r="C2766" t="s">
        <v>1731</v>
      </c>
      <c r="D2766" t="s">
        <v>878</v>
      </c>
      <c r="E2766" s="107">
        <v>38889</v>
      </c>
      <c r="F2766" s="9">
        <v>17</v>
      </c>
      <c r="G2766" s="9">
        <v>22.070741999999999</v>
      </c>
      <c r="H2766" s="9">
        <v>54.545454999999997</v>
      </c>
      <c r="I2766" s="9">
        <v>12.605826</v>
      </c>
      <c r="J2766" s="9">
        <v>1</v>
      </c>
      <c r="K2766" s="9">
        <v>17</v>
      </c>
      <c r="L2766" s="9">
        <v>17</v>
      </c>
      <c r="M2766" s="9">
        <v>22.070741999999999</v>
      </c>
      <c r="N2766" s="9">
        <v>22.070741999999999</v>
      </c>
      <c r="O2766" s="9">
        <v>54.545454999999997</v>
      </c>
      <c r="P2766" s="9">
        <v>54.545454999999997</v>
      </c>
      <c r="Q2766" s="9">
        <v>12.605826</v>
      </c>
      <c r="R2766" s="9">
        <v>12.605826</v>
      </c>
      <c r="S2766" s="9" t="s">
        <v>1510</v>
      </c>
      <c r="T2766" s="9">
        <v>7545.2704800000001</v>
      </c>
      <c r="U2766" s="9">
        <v>1454352.8249280001</v>
      </c>
      <c r="V2766" t="s">
        <v>935</v>
      </c>
    </row>
    <row r="2767" spans="1:22" x14ac:dyDescent="0.25">
      <c r="A2767" s="70" t="e">
        <f>VLOOKUP(B2767,'Lake Assessments'!$D$2:$E$52,2,0)</f>
        <v>#N/A</v>
      </c>
      <c r="B2767">
        <v>29023500</v>
      </c>
      <c r="C2767" t="s">
        <v>2621</v>
      </c>
      <c r="D2767" t="s">
        <v>878</v>
      </c>
      <c r="E2767" s="107">
        <v>38923</v>
      </c>
      <c r="F2767" s="9">
        <v>20</v>
      </c>
      <c r="G2767" s="9">
        <v>28.621670000000002</v>
      </c>
      <c r="H2767" s="9">
        <v>233.33333300000001</v>
      </c>
      <c r="I2767" s="9">
        <v>104.440501</v>
      </c>
      <c r="J2767" s="9">
        <v>1</v>
      </c>
      <c r="K2767" s="9">
        <v>20</v>
      </c>
      <c r="L2767" s="9">
        <v>20</v>
      </c>
      <c r="M2767" s="9">
        <v>28.621670000000002</v>
      </c>
      <c r="N2767" s="9">
        <v>28.621670000000002</v>
      </c>
      <c r="O2767" s="9">
        <v>233.33333300000001</v>
      </c>
      <c r="P2767" s="9">
        <v>233.33333300000001</v>
      </c>
      <c r="Q2767" s="9">
        <v>104.440501</v>
      </c>
      <c r="R2767" s="9">
        <v>104.440501</v>
      </c>
      <c r="S2767" s="9" t="s">
        <v>1510</v>
      </c>
      <c r="T2767" s="9">
        <v>1820.4438809999999</v>
      </c>
      <c r="U2767" s="9">
        <v>134447.69696199999</v>
      </c>
      <c r="V2767" t="s">
        <v>935</v>
      </c>
    </row>
    <row r="2768" spans="1:22" x14ac:dyDescent="0.25">
      <c r="A2768" s="70" t="e">
        <f>VLOOKUP(B2768,'Lake Assessments'!$D$2:$E$52,2,0)</f>
        <v>#N/A</v>
      </c>
      <c r="B2768">
        <v>15004000</v>
      </c>
      <c r="C2768" t="s">
        <v>2622</v>
      </c>
      <c r="D2768" t="s">
        <v>878</v>
      </c>
      <c r="E2768" s="107">
        <v>40746</v>
      </c>
      <c r="F2768" s="9">
        <v>26</v>
      </c>
      <c r="G2768" s="9">
        <v>30.005769000000001</v>
      </c>
      <c r="H2768" s="9">
        <v>136.36363600000001</v>
      </c>
      <c r="I2768" s="9">
        <v>53.090657</v>
      </c>
      <c r="J2768" s="9">
        <v>1</v>
      </c>
      <c r="K2768" s="9">
        <v>26</v>
      </c>
      <c r="L2768" s="9">
        <v>26</v>
      </c>
      <c r="M2768" s="9">
        <v>30.005769000000001</v>
      </c>
      <c r="N2768" s="9">
        <v>30.005769000000001</v>
      </c>
      <c r="O2768" s="9">
        <v>136.36363600000001</v>
      </c>
      <c r="P2768" s="9">
        <v>136.36363600000001</v>
      </c>
      <c r="Q2768" s="9">
        <v>53.090657</v>
      </c>
      <c r="R2768" s="9">
        <v>53.090657</v>
      </c>
      <c r="S2768" s="9" t="s">
        <v>1510</v>
      </c>
      <c r="T2768" s="9">
        <v>3583.6868119999999</v>
      </c>
      <c r="U2768" s="9">
        <v>394303.946344</v>
      </c>
      <c r="V2768" t="s">
        <v>935</v>
      </c>
    </row>
    <row r="2769" spans="1:22" x14ac:dyDescent="0.25">
      <c r="A2769" s="70" t="e">
        <f>VLOOKUP(B2769,'Lake Assessments'!$D$2:$E$52,2,0)</f>
        <v>#N/A</v>
      </c>
      <c r="B2769">
        <v>4030700</v>
      </c>
      <c r="C2769" t="s">
        <v>1339</v>
      </c>
      <c r="D2769" t="s">
        <v>878</v>
      </c>
      <c r="E2769" s="107">
        <v>40778</v>
      </c>
      <c r="F2769" s="9">
        <v>22</v>
      </c>
      <c r="G2769" s="9">
        <v>23.665279999999999</v>
      </c>
      <c r="H2769" s="9">
        <v>69.230768999999995</v>
      </c>
      <c r="I2769" s="9">
        <v>26.552296999999999</v>
      </c>
      <c r="J2769" s="9">
        <v>1</v>
      </c>
      <c r="K2769" s="9">
        <v>22</v>
      </c>
      <c r="L2769" s="9">
        <v>22</v>
      </c>
      <c r="M2769" s="9">
        <v>23.665279999999999</v>
      </c>
      <c r="N2769" s="9">
        <v>23.665279999999999</v>
      </c>
      <c r="O2769" s="9">
        <v>69.230768999999995</v>
      </c>
      <c r="P2769" s="9">
        <v>69.230768999999995</v>
      </c>
      <c r="Q2769" s="9">
        <v>26.552296999999999</v>
      </c>
      <c r="R2769" s="9">
        <v>26.552296999999999</v>
      </c>
      <c r="S2769" s="9" t="s">
        <v>1059</v>
      </c>
      <c r="T2769" s="9">
        <v>2845.7404299999998</v>
      </c>
      <c r="U2769" s="9">
        <v>418351.99784600001</v>
      </c>
      <c r="V2769" t="s">
        <v>935</v>
      </c>
    </row>
    <row r="2770" spans="1:22" x14ac:dyDescent="0.25">
      <c r="A2770" s="70" t="e">
        <f>VLOOKUP(B2770,'Lake Assessments'!$D$2:$E$52,2,0)</f>
        <v>#N/A</v>
      </c>
      <c r="B2770">
        <v>4019600</v>
      </c>
      <c r="C2770" t="s">
        <v>2519</v>
      </c>
      <c r="D2770" t="s">
        <v>878</v>
      </c>
      <c r="E2770" s="107">
        <v>40780</v>
      </c>
      <c r="F2770" s="9">
        <v>26</v>
      </c>
      <c r="G2770" s="9">
        <v>30.986349000000001</v>
      </c>
      <c r="H2770" s="9">
        <v>136.36363600000001</v>
      </c>
      <c r="I2770" s="9">
        <v>58.093618999999997</v>
      </c>
      <c r="J2770" s="9">
        <v>1</v>
      </c>
      <c r="K2770" s="9">
        <v>26</v>
      </c>
      <c r="L2770" s="9">
        <v>26</v>
      </c>
      <c r="M2770" s="9">
        <v>30.986349000000001</v>
      </c>
      <c r="N2770" s="9">
        <v>30.986349000000001</v>
      </c>
      <c r="O2770" s="9">
        <v>136.36363600000001</v>
      </c>
      <c r="P2770" s="9">
        <v>136.36363600000001</v>
      </c>
      <c r="Q2770" s="9">
        <v>58.093618999999997</v>
      </c>
      <c r="R2770" s="9">
        <v>58.093618999999997</v>
      </c>
      <c r="S2770" s="9" t="s">
        <v>1510</v>
      </c>
      <c r="T2770" s="9">
        <v>10160.117791999999</v>
      </c>
      <c r="U2770" s="9">
        <v>1872170.7444539999</v>
      </c>
      <c r="V2770" t="s">
        <v>935</v>
      </c>
    </row>
    <row r="2771" spans="1:22" x14ac:dyDescent="0.25">
      <c r="A2771" s="70" t="e">
        <f>VLOOKUP(B2771,'Lake Assessments'!$D$2:$E$52,2,0)</f>
        <v>#N/A</v>
      </c>
      <c r="B2771">
        <v>4019700</v>
      </c>
      <c r="C2771" t="s">
        <v>2623</v>
      </c>
      <c r="D2771" t="s">
        <v>878</v>
      </c>
      <c r="E2771" s="107">
        <v>39678</v>
      </c>
      <c r="F2771" s="9">
        <v>16</v>
      </c>
      <c r="G2771" s="9">
        <v>25.5</v>
      </c>
      <c r="H2771" s="9">
        <v>45.454545000000003</v>
      </c>
      <c r="I2771" s="9">
        <v>43.258426999999998</v>
      </c>
      <c r="J2771" s="9">
        <v>2</v>
      </c>
      <c r="K2771" s="9">
        <v>16</v>
      </c>
      <c r="L2771" s="9">
        <v>17</v>
      </c>
      <c r="M2771" s="9">
        <v>25.466241</v>
      </c>
      <c r="N2771" s="9">
        <v>25.5</v>
      </c>
      <c r="O2771" s="9">
        <v>45.454545000000003</v>
      </c>
      <c r="P2771" s="9">
        <v>54.545454999999997</v>
      </c>
      <c r="Q2771" s="9">
        <v>43.068767999999999</v>
      </c>
      <c r="R2771" s="9">
        <v>43.258426999999998</v>
      </c>
      <c r="S2771" s="9" t="s">
        <v>1059</v>
      </c>
      <c r="T2771" s="9">
        <v>3145.5173289999998</v>
      </c>
      <c r="U2771" s="9">
        <v>520654.85844500002</v>
      </c>
      <c r="V2771" t="s">
        <v>935</v>
      </c>
    </row>
    <row r="2772" spans="1:22" x14ac:dyDescent="0.25">
      <c r="A2772" s="70" t="e">
        <f>VLOOKUP(B2772,'Lake Assessments'!$D$2:$E$52,2,0)</f>
        <v>#N/A</v>
      </c>
      <c r="B2772">
        <v>4029800</v>
      </c>
      <c r="C2772" t="s">
        <v>2624</v>
      </c>
      <c r="D2772" t="s">
        <v>878</v>
      </c>
      <c r="E2772" s="107">
        <v>40764</v>
      </c>
      <c r="F2772" s="9">
        <v>21</v>
      </c>
      <c r="G2772" s="9">
        <v>26.404364999999999</v>
      </c>
      <c r="H2772" s="9">
        <v>90.909091000000004</v>
      </c>
      <c r="I2772" s="9">
        <v>34.716146999999999</v>
      </c>
      <c r="J2772" s="9">
        <v>1</v>
      </c>
      <c r="K2772" s="9">
        <v>21</v>
      </c>
      <c r="L2772" s="9">
        <v>21</v>
      </c>
      <c r="M2772" s="9">
        <v>26.404364999999999</v>
      </c>
      <c r="N2772" s="9">
        <v>26.404364999999999</v>
      </c>
      <c r="O2772" s="9">
        <v>90.909091000000004</v>
      </c>
      <c r="P2772" s="9">
        <v>90.909091000000004</v>
      </c>
      <c r="Q2772" s="9">
        <v>34.716146999999999</v>
      </c>
      <c r="R2772" s="9">
        <v>34.716146999999999</v>
      </c>
      <c r="S2772" s="9" t="s">
        <v>1510</v>
      </c>
      <c r="T2772" s="9">
        <v>3117.4801000000002</v>
      </c>
      <c r="U2772" s="9">
        <v>315631.56563299999</v>
      </c>
      <c r="V2772" t="s">
        <v>935</v>
      </c>
    </row>
    <row r="2773" spans="1:22" x14ac:dyDescent="0.25">
      <c r="A2773" s="70" t="e">
        <f>VLOOKUP(B2773,'Lake Assessments'!$D$2:$E$52,2,0)</f>
        <v>#N/A</v>
      </c>
      <c r="B2773">
        <v>4034300</v>
      </c>
      <c r="C2773" t="s">
        <v>1309</v>
      </c>
      <c r="D2773" t="s">
        <v>878</v>
      </c>
      <c r="E2773" s="107">
        <v>40752</v>
      </c>
      <c r="F2773" s="9">
        <v>26</v>
      </c>
      <c r="G2773" s="9">
        <v>30.986349000000001</v>
      </c>
      <c r="H2773" s="9">
        <v>136.36363600000001</v>
      </c>
      <c r="I2773" s="9">
        <v>58.093618999999997</v>
      </c>
      <c r="J2773" s="9">
        <v>2</v>
      </c>
      <c r="K2773" s="9">
        <v>26</v>
      </c>
      <c r="L2773" s="9">
        <v>30</v>
      </c>
      <c r="M2773" s="9">
        <v>30.986349000000001</v>
      </c>
      <c r="N2773" s="9">
        <v>34.506520999999999</v>
      </c>
      <c r="O2773" s="9">
        <v>136.36363600000001</v>
      </c>
      <c r="P2773" s="9">
        <v>172.727273</v>
      </c>
      <c r="Q2773" s="9">
        <v>58.093618999999997</v>
      </c>
      <c r="R2773" s="9">
        <v>70.824361999999994</v>
      </c>
      <c r="S2773" s="9" t="s">
        <v>1510</v>
      </c>
      <c r="T2773" s="9">
        <v>13891.868358</v>
      </c>
      <c r="U2773" s="9">
        <v>4042005.1877219998</v>
      </c>
      <c r="V2773" t="s">
        <v>935</v>
      </c>
    </row>
    <row r="2774" spans="1:22" x14ac:dyDescent="0.25">
      <c r="A2774" s="70" t="e">
        <f>VLOOKUP(B2774,'Lake Assessments'!$D$2:$E$52,2,0)</f>
        <v>#N/A</v>
      </c>
      <c r="B2774">
        <v>29023700</v>
      </c>
      <c r="C2774" t="s">
        <v>2625</v>
      </c>
      <c r="D2774" t="s">
        <v>878</v>
      </c>
      <c r="E2774" s="107">
        <v>38882</v>
      </c>
      <c r="F2774" s="9">
        <v>12</v>
      </c>
      <c r="G2774" s="9">
        <v>19.341234</v>
      </c>
      <c r="H2774" s="9">
        <v>9.0909089999999999</v>
      </c>
      <c r="I2774" s="9">
        <v>-1.320235</v>
      </c>
      <c r="J2774" s="9">
        <v>2</v>
      </c>
      <c r="K2774" s="9">
        <v>9</v>
      </c>
      <c r="L2774" s="9">
        <v>12</v>
      </c>
      <c r="M2774" s="9">
        <v>18.666667</v>
      </c>
      <c r="N2774" s="9">
        <v>19.341234</v>
      </c>
      <c r="O2774" s="9">
        <v>-18.181818</v>
      </c>
      <c r="P2774" s="9">
        <v>9.0909089999999999</v>
      </c>
      <c r="Q2774" s="9">
        <v>-7.5907590000000003</v>
      </c>
      <c r="R2774" s="9">
        <v>-1.320235</v>
      </c>
      <c r="S2774" s="9" t="s">
        <v>1510</v>
      </c>
      <c r="T2774" s="9">
        <v>1891.313414</v>
      </c>
      <c r="U2774" s="9">
        <v>183754.49058499999</v>
      </c>
      <c r="V2774" t="s">
        <v>935</v>
      </c>
    </row>
    <row r="2775" spans="1:22" x14ac:dyDescent="0.25">
      <c r="A2775" s="70" t="e">
        <f>VLOOKUP(B2775,'Lake Assessments'!$D$2:$E$52,2,0)</f>
        <v>#N/A</v>
      </c>
      <c r="B2775">
        <v>4021700</v>
      </c>
      <c r="C2775" t="s">
        <v>1697</v>
      </c>
      <c r="D2775" t="s">
        <v>878</v>
      </c>
      <c r="E2775" s="107">
        <v>40764</v>
      </c>
      <c r="F2775" s="9">
        <v>22</v>
      </c>
      <c r="G2775" s="9">
        <v>27.076491000000001</v>
      </c>
      <c r="H2775" s="9">
        <v>100</v>
      </c>
      <c r="I2775" s="9">
        <v>38.145361999999999</v>
      </c>
      <c r="J2775" s="9">
        <v>1</v>
      </c>
      <c r="K2775" s="9">
        <v>22</v>
      </c>
      <c r="L2775" s="9">
        <v>22</v>
      </c>
      <c r="M2775" s="9">
        <v>27.076491000000001</v>
      </c>
      <c r="N2775" s="9">
        <v>27.076491000000001</v>
      </c>
      <c r="O2775" s="9">
        <v>100</v>
      </c>
      <c r="P2775" s="9">
        <v>100</v>
      </c>
      <c r="Q2775" s="9">
        <v>38.145361999999999</v>
      </c>
      <c r="R2775" s="9">
        <v>38.145361999999999</v>
      </c>
      <c r="S2775" s="9" t="s">
        <v>1510</v>
      </c>
      <c r="T2775" s="9">
        <v>6017.8684540000004</v>
      </c>
      <c r="U2775" s="9">
        <v>864767.436155</v>
      </c>
      <c r="V2775" t="s">
        <v>935</v>
      </c>
    </row>
    <row r="2776" spans="1:22" x14ac:dyDescent="0.25">
      <c r="A2776" s="70" t="e">
        <f>VLOOKUP(B2776,'Lake Assessments'!$D$2:$E$52,2,0)</f>
        <v>#N/A</v>
      </c>
      <c r="B2776">
        <v>29030900</v>
      </c>
      <c r="C2776" t="s">
        <v>2626</v>
      </c>
      <c r="D2776" t="s">
        <v>878</v>
      </c>
      <c r="E2776" s="107">
        <v>41480</v>
      </c>
      <c r="F2776" s="9">
        <v>22</v>
      </c>
      <c r="G2776" s="9">
        <v>28.782097</v>
      </c>
      <c r="H2776" s="9">
        <v>100</v>
      </c>
      <c r="I2776" s="9">
        <v>42.485627000000001</v>
      </c>
      <c r="J2776" s="9">
        <v>2</v>
      </c>
      <c r="K2776" s="9">
        <v>19</v>
      </c>
      <c r="L2776" s="9">
        <v>22</v>
      </c>
      <c r="M2776" s="9">
        <v>24.088652</v>
      </c>
      <c r="N2776" s="9">
        <v>28.782097</v>
      </c>
      <c r="O2776" s="9">
        <v>72.727272999999997</v>
      </c>
      <c r="P2776" s="9">
        <v>100</v>
      </c>
      <c r="Q2776" s="9">
        <v>22.901285999999999</v>
      </c>
      <c r="R2776" s="9">
        <v>42.485627000000001</v>
      </c>
      <c r="S2776" s="9" t="s">
        <v>1510</v>
      </c>
      <c r="T2776" s="9">
        <v>5976.6833059999999</v>
      </c>
      <c r="U2776" s="9">
        <v>962740.62891700002</v>
      </c>
      <c r="V2776" t="s">
        <v>935</v>
      </c>
    </row>
    <row r="2777" spans="1:22" x14ac:dyDescent="0.25">
      <c r="A2777" s="70" t="e">
        <f>VLOOKUP(B2777,'Lake Assessments'!$D$2:$E$52,2,0)</f>
        <v>#N/A</v>
      </c>
      <c r="B2777">
        <v>4029700</v>
      </c>
      <c r="C2777" t="s">
        <v>2627</v>
      </c>
      <c r="D2777" t="s">
        <v>878</v>
      </c>
      <c r="E2777" s="107">
        <v>40764</v>
      </c>
      <c r="F2777" s="9">
        <v>21</v>
      </c>
      <c r="G2777" s="9">
        <v>26.404364999999999</v>
      </c>
      <c r="H2777" s="9">
        <v>90.909091000000004</v>
      </c>
      <c r="I2777" s="9">
        <v>34.716146999999999</v>
      </c>
      <c r="J2777" s="9">
        <v>1</v>
      </c>
      <c r="K2777" s="9">
        <v>21</v>
      </c>
      <c r="L2777" s="9">
        <v>21</v>
      </c>
      <c r="M2777" s="9">
        <v>26.404364999999999</v>
      </c>
      <c r="N2777" s="9">
        <v>26.404364999999999</v>
      </c>
      <c r="O2777" s="9">
        <v>90.909091000000004</v>
      </c>
      <c r="P2777" s="9">
        <v>90.909091000000004</v>
      </c>
      <c r="Q2777" s="9">
        <v>34.716146999999999</v>
      </c>
      <c r="R2777" s="9">
        <v>34.716146999999999</v>
      </c>
      <c r="S2777" s="9" t="s">
        <v>1510</v>
      </c>
      <c r="T2777" s="9">
        <v>5685.5914000000002</v>
      </c>
      <c r="U2777" s="9">
        <v>815733.601792</v>
      </c>
      <c r="V2777" t="s">
        <v>935</v>
      </c>
    </row>
    <row r="2778" spans="1:22" x14ac:dyDescent="0.25">
      <c r="A2778" s="70" t="e">
        <f>VLOOKUP(B2778,'Lake Assessments'!$D$2:$E$52,2,0)</f>
        <v>#N/A</v>
      </c>
      <c r="B2778">
        <v>4012200</v>
      </c>
      <c r="C2778" t="s">
        <v>1415</v>
      </c>
      <c r="D2778" t="s">
        <v>878</v>
      </c>
      <c r="E2778" s="107">
        <v>40765</v>
      </c>
      <c r="F2778" s="9">
        <v>21</v>
      </c>
      <c r="G2778" s="9">
        <v>26.404364999999999</v>
      </c>
      <c r="H2778" s="9">
        <v>90.909091000000004</v>
      </c>
      <c r="I2778" s="9">
        <v>34.716146999999999</v>
      </c>
      <c r="J2778" s="9">
        <v>1</v>
      </c>
      <c r="K2778" s="9">
        <v>21</v>
      </c>
      <c r="L2778" s="9">
        <v>21</v>
      </c>
      <c r="M2778" s="9">
        <v>26.404364999999999</v>
      </c>
      <c r="N2778" s="9">
        <v>26.404364999999999</v>
      </c>
      <c r="O2778" s="9">
        <v>90.909091000000004</v>
      </c>
      <c r="P2778" s="9">
        <v>90.909091000000004</v>
      </c>
      <c r="Q2778" s="9">
        <v>34.716146999999999</v>
      </c>
      <c r="R2778" s="9">
        <v>34.716146999999999</v>
      </c>
      <c r="S2778" s="9" t="s">
        <v>1510</v>
      </c>
      <c r="T2778" s="9">
        <v>6967.5040019999997</v>
      </c>
      <c r="U2778" s="9">
        <v>1866730.984044</v>
      </c>
      <c r="V2778" t="s">
        <v>935</v>
      </c>
    </row>
    <row r="2779" spans="1:22" x14ac:dyDescent="0.25">
      <c r="A2779" s="70" t="e">
        <f>VLOOKUP(B2779,'Lake Assessments'!$D$2:$E$52,2,0)</f>
        <v>#N/A</v>
      </c>
      <c r="B2779">
        <v>4013400</v>
      </c>
      <c r="C2779" t="s">
        <v>2300</v>
      </c>
      <c r="D2779" t="s">
        <v>878</v>
      </c>
      <c r="E2779" s="107">
        <v>40785</v>
      </c>
      <c r="F2779" s="9">
        <v>26</v>
      </c>
      <c r="G2779" s="9">
        <v>29.41742</v>
      </c>
      <c r="H2779" s="9">
        <v>136.36363600000001</v>
      </c>
      <c r="I2779" s="9">
        <v>50.088878999999999</v>
      </c>
      <c r="J2779" s="9">
        <v>1</v>
      </c>
      <c r="K2779" s="9">
        <v>26</v>
      </c>
      <c r="L2779" s="9">
        <v>26</v>
      </c>
      <c r="M2779" s="9">
        <v>29.41742</v>
      </c>
      <c r="N2779" s="9">
        <v>29.41742</v>
      </c>
      <c r="O2779" s="9">
        <v>136.36363600000001</v>
      </c>
      <c r="P2779" s="9">
        <v>136.36363600000001</v>
      </c>
      <c r="Q2779" s="9">
        <v>50.088878999999999</v>
      </c>
      <c r="R2779" s="9">
        <v>50.088878999999999</v>
      </c>
      <c r="S2779" s="9" t="s">
        <v>1510</v>
      </c>
      <c r="T2779" s="9">
        <v>16695.389794999999</v>
      </c>
      <c r="U2779" s="9">
        <v>2952133.1636569998</v>
      </c>
      <c r="V2779" t="s">
        <v>935</v>
      </c>
    </row>
    <row r="2780" spans="1:22" x14ac:dyDescent="0.25">
      <c r="A2780" s="70" t="e">
        <f>VLOOKUP(B2780,'Lake Assessments'!$D$2:$E$52,2,0)</f>
        <v>#N/A</v>
      </c>
      <c r="B2780">
        <v>11049000</v>
      </c>
      <c r="C2780" t="s">
        <v>1849</v>
      </c>
      <c r="D2780" t="s">
        <v>878</v>
      </c>
      <c r="E2780" s="107">
        <v>40358</v>
      </c>
      <c r="F2780" s="9">
        <v>23</v>
      </c>
      <c r="G2780" s="9">
        <v>27.732417000000002</v>
      </c>
      <c r="H2780" s="9">
        <v>109.090909</v>
      </c>
      <c r="I2780" s="9">
        <v>41.491923999999997</v>
      </c>
      <c r="J2780" s="9">
        <v>3</v>
      </c>
      <c r="K2780" s="9">
        <v>20</v>
      </c>
      <c r="L2780" s="9">
        <v>23</v>
      </c>
      <c r="M2780" s="9">
        <v>25.043960999999999</v>
      </c>
      <c r="N2780" s="9">
        <v>27.732417000000002</v>
      </c>
      <c r="O2780" s="9">
        <v>81.818181999999993</v>
      </c>
      <c r="P2780" s="9">
        <v>109.090909</v>
      </c>
      <c r="Q2780" s="9">
        <v>23.980007000000001</v>
      </c>
      <c r="R2780" s="9">
        <v>41.491923999999997</v>
      </c>
      <c r="S2780" s="9" t="s">
        <v>1510</v>
      </c>
      <c r="T2780" s="9">
        <v>5752.5655930000003</v>
      </c>
      <c r="U2780" s="9">
        <v>1459520.830535</v>
      </c>
      <c r="V2780" t="s">
        <v>935</v>
      </c>
    </row>
    <row r="2781" spans="1:22" x14ac:dyDescent="0.25">
      <c r="A2781" s="70" t="e">
        <f>VLOOKUP(B2781,'Lake Assessments'!$D$2:$E$52,2,0)</f>
        <v>#N/A</v>
      </c>
      <c r="B2781">
        <v>4013002</v>
      </c>
      <c r="C2781" t="s">
        <v>2628</v>
      </c>
      <c r="D2781" t="s">
        <v>878</v>
      </c>
      <c r="E2781" s="107">
        <v>40770</v>
      </c>
      <c r="F2781" s="9">
        <v>29</v>
      </c>
      <c r="G2781" s="9">
        <v>33.982247000000001</v>
      </c>
      <c r="H2781" s="9">
        <v>163.63636399999999</v>
      </c>
      <c r="I2781" s="9">
        <v>73.378810999999999</v>
      </c>
      <c r="J2781" s="9">
        <v>2</v>
      </c>
      <c r="K2781" s="9">
        <v>28</v>
      </c>
      <c r="L2781" s="9">
        <v>29</v>
      </c>
      <c r="M2781" s="9">
        <v>30.804105</v>
      </c>
      <c r="N2781" s="9">
        <v>33.982247000000001</v>
      </c>
      <c r="O2781" s="9">
        <v>154.545455</v>
      </c>
      <c r="P2781" s="9">
        <v>163.63636399999999</v>
      </c>
      <c r="Q2781" s="9">
        <v>52.495567000000001</v>
      </c>
      <c r="R2781" s="9">
        <v>73.378810999999999</v>
      </c>
      <c r="S2781" s="9" t="s">
        <v>1510</v>
      </c>
      <c r="T2781" s="9">
        <v>23728.199859</v>
      </c>
      <c r="U2781" s="9">
        <v>26692883.647303</v>
      </c>
      <c r="V2781" t="s">
        <v>935</v>
      </c>
    </row>
    <row r="2782" spans="1:22" x14ac:dyDescent="0.25">
      <c r="A2782" s="70" t="e">
        <f>VLOOKUP(B2782,'Lake Assessments'!$D$2:$E$52,2,0)</f>
        <v>#N/A</v>
      </c>
      <c r="B2782">
        <v>29006600</v>
      </c>
      <c r="C2782" t="s">
        <v>2629</v>
      </c>
      <c r="D2782" t="s">
        <v>878</v>
      </c>
      <c r="E2782" s="107">
        <v>38882</v>
      </c>
      <c r="F2782" s="9">
        <v>25</v>
      </c>
      <c r="G2782" s="9">
        <v>30.6</v>
      </c>
      <c r="H2782" s="9">
        <v>127.272727</v>
      </c>
      <c r="I2782" s="9">
        <v>56.122449000000003</v>
      </c>
      <c r="J2782" s="9">
        <v>1</v>
      </c>
      <c r="K2782" s="9">
        <v>25</v>
      </c>
      <c r="L2782" s="9">
        <v>25</v>
      </c>
      <c r="M2782" s="9">
        <v>30.6</v>
      </c>
      <c r="N2782" s="9">
        <v>30.6</v>
      </c>
      <c r="O2782" s="9">
        <v>127.272727</v>
      </c>
      <c r="P2782" s="9">
        <v>127.272727</v>
      </c>
      <c r="Q2782" s="9">
        <v>56.122449000000003</v>
      </c>
      <c r="R2782" s="9">
        <v>56.122449000000003</v>
      </c>
      <c r="S2782" s="9" t="s">
        <v>1510</v>
      </c>
      <c r="T2782" s="9">
        <v>5811.0762750000004</v>
      </c>
      <c r="U2782" s="9">
        <v>2208522.2697279998</v>
      </c>
      <c r="V2782" t="s">
        <v>935</v>
      </c>
    </row>
    <row r="2783" spans="1:22" x14ac:dyDescent="0.25">
      <c r="A2783" s="70" t="e">
        <f>VLOOKUP(B2783,'Lake Assessments'!$D$2:$E$52,2,0)</f>
        <v>#N/A</v>
      </c>
      <c r="B2783">
        <v>4012100</v>
      </c>
      <c r="C2783" t="s">
        <v>411</v>
      </c>
      <c r="D2783" t="s">
        <v>878</v>
      </c>
      <c r="E2783" s="107">
        <v>40774</v>
      </c>
      <c r="F2783" s="9">
        <v>11</v>
      </c>
      <c r="G2783" s="9">
        <v>20.804283000000002</v>
      </c>
      <c r="H2783" s="9">
        <v>57.142856999999999</v>
      </c>
      <c r="I2783" s="9">
        <v>25.327005</v>
      </c>
      <c r="J2783" s="9">
        <v>2</v>
      </c>
      <c r="K2783" s="9">
        <v>11</v>
      </c>
      <c r="L2783" s="9">
        <v>12</v>
      </c>
      <c r="M2783" s="9">
        <v>20.804283000000002</v>
      </c>
      <c r="N2783" s="9">
        <v>22.516660000000002</v>
      </c>
      <c r="O2783" s="9">
        <v>57.142856999999999</v>
      </c>
      <c r="P2783" s="9">
        <v>71.428571000000005</v>
      </c>
      <c r="Q2783" s="9">
        <v>25.327005</v>
      </c>
      <c r="R2783" s="9">
        <v>35.642533</v>
      </c>
      <c r="S2783" s="9" t="s">
        <v>1510</v>
      </c>
      <c r="T2783" s="9">
        <v>1541.2509849999999</v>
      </c>
      <c r="U2783" s="9">
        <v>146708.92851100001</v>
      </c>
      <c r="V2783" t="s">
        <v>935</v>
      </c>
    </row>
    <row r="2784" spans="1:22" x14ac:dyDescent="0.25">
      <c r="A2784" s="70" t="e">
        <f>VLOOKUP(B2784,'Lake Assessments'!$D$2:$E$52,2,0)</f>
        <v>#N/A</v>
      </c>
      <c r="B2784">
        <v>4006900</v>
      </c>
      <c r="C2784" t="s">
        <v>2630</v>
      </c>
      <c r="D2784" t="s">
        <v>878</v>
      </c>
      <c r="E2784" s="107">
        <v>40765</v>
      </c>
      <c r="F2784" s="9">
        <v>20</v>
      </c>
      <c r="G2784" s="9">
        <v>24.820354999999999</v>
      </c>
      <c r="H2784" s="9">
        <v>81.818181999999993</v>
      </c>
      <c r="I2784" s="9">
        <v>26.634461999999999</v>
      </c>
      <c r="J2784" s="9">
        <v>1</v>
      </c>
      <c r="K2784" s="9">
        <v>20</v>
      </c>
      <c r="L2784" s="9">
        <v>20</v>
      </c>
      <c r="M2784" s="9">
        <v>24.820354999999999</v>
      </c>
      <c r="N2784" s="9">
        <v>24.820354999999999</v>
      </c>
      <c r="O2784" s="9">
        <v>81.818181999999993</v>
      </c>
      <c r="P2784" s="9">
        <v>81.818181999999993</v>
      </c>
      <c r="Q2784" s="9">
        <v>26.634461999999999</v>
      </c>
      <c r="R2784" s="9">
        <v>26.634461999999999</v>
      </c>
      <c r="S2784" s="9" t="s">
        <v>1510</v>
      </c>
      <c r="T2784" s="9">
        <v>19890.213146999999</v>
      </c>
      <c r="U2784" s="9">
        <v>10870936.726074999</v>
      </c>
      <c r="V2784" t="s">
        <v>935</v>
      </c>
    </row>
    <row r="2785" spans="1:22" x14ac:dyDescent="0.25">
      <c r="A2785" s="70" t="e">
        <f>VLOOKUP(B2785,'Lake Assessments'!$D$2:$E$52,2,0)</f>
        <v>#N/A</v>
      </c>
      <c r="B2785">
        <v>4003800</v>
      </c>
      <c r="C2785" t="s">
        <v>2631</v>
      </c>
      <c r="D2785" t="s">
        <v>878</v>
      </c>
      <c r="E2785" s="107">
        <v>40763</v>
      </c>
      <c r="F2785" s="9">
        <v>28</v>
      </c>
      <c r="G2785" s="9">
        <v>31.749016000000001</v>
      </c>
      <c r="H2785" s="9">
        <v>154.545455</v>
      </c>
      <c r="I2785" s="9">
        <v>61.984774000000002</v>
      </c>
      <c r="J2785" s="9">
        <v>1</v>
      </c>
      <c r="K2785" s="9">
        <v>28</v>
      </c>
      <c r="L2785" s="9">
        <v>28</v>
      </c>
      <c r="M2785" s="9">
        <v>31.749016000000001</v>
      </c>
      <c r="N2785" s="9">
        <v>31.749016000000001</v>
      </c>
      <c r="O2785" s="9">
        <v>154.545455</v>
      </c>
      <c r="P2785" s="9">
        <v>154.545455</v>
      </c>
      <c r="Q2785" s="9">
        <v>61.984774000000002</v>
      </c>
      <c r="R2785" s="9">
        <v>61.984774000000002</v>
      </c>
      <c r="S2785" s="9" t="s">
        <v>1510</v>
      </c>
      <c r="T2785" s="9">
        <v>16451.536459999999</v>
      </c>
      <c r="U2785" s="9">
        <v>6433459.686555</v>
      </c>
      <c r="V2785" t="s">
        <v>935</v>
      </c>
    </row>
    <row r="2786" spans="1:22" x14ac:dyDescent="0.25">
      <c r="A2786" s="70" t="e">
        <f>VLOOKUP(B2786,'Lake Assessments'!$D$2:$E$52,2,0)</f>
        <v>#N/A</v>
      </c>
      <c r="B2786">
        <v>4015900</v>
      </c>
      <c r="C2786" t="s">
        <v>1289</v>
      </c>
      <c r="D2786" t="s">
        <v>878</v>
      </c>
      <c r="E2786" s="107">
        <v>40771</v>
      </c>
      <c r="F2786" s="9">
        <v>23</v>
      </c>
      <c r="G2786" s="9">
        <v>27.106874000000001</v>
      </c>
      <c r="H2786" s="9">
        <v>109.090909</v>
      </c>
      <c r="I2786" s="9">
        <v>38.300376999999997</v>
      </c>
      <c r="J2786" s="9">
        <v>1</v>
      </c>
      <c r="K2786" s="9">
        <v>23</v>
      </c>
      <c r="L2786" s="9">
        <v>23</v>
      </c>
      <c r="M2786" s="9">
        <v>27.106874000000001</v>
      </c>
      <c r="N2786" s="9">
        <v>27.106874000000001</v>
      </c>
      <c r="O2786" s="9">
        <v>109.090909</v>
      </c>
      <c r="P2786" s="9">
        <v>109.090909</v>
      </c>
      <c r="Q2786" s="9">
        <v>38.300376999999997</v>
      </c>
      <c r="R2786" s="9">
        <v>38.300376999999997</v>
      </c>
      <c r="S2786" s="9" t="s">
        <v>1510</v>
      </c>
      <c r="T2786" s="9">
        <v>18428.543352000001</v>
      </c>
      <c r="U2786" s="9">
        <v>6500447.485386</v>
      </c>
      <c r="V2786" t="s">
        <v>935</v>
      </c>
    </row>
    <row r="2787" spans="1:22" x14ac:dyDescent="0.25">
      <c r="A2787" s="70" t="e">
        <f>VLOOKUP(B2787,'Lake Assessments'!$D$2:$E$52,2,0)</f>
        <v>#N/A</v>
      </c>
      <c r="B2787">
        <v>29013600</v>
      </c>
      <c r="C2787" t="s">
        <v>1855</v>
      </c>
      <c r="D2787" t="s">
        <v>878</v>
      </c>
      <c r="E2787" s="107">
        <v>38924</v>
      </c>
      <c r="F2787" s="9">
        <v>16</v>
      </c>
      <c r="G2787" s="9">
        <v>28</v>
      </c>
      <c r="H2787" s="9">
        <v>166.66666699999999</v>
      </c>
      <c r="I2787" s="9">
        <v>100</v>
      </c>
      <c r="J2787" s="9">
        <v>1</v>
      </c>
      <c r="K2787" s="9">
        <v>16</v>
      </c>
      <c r="L2787" s="9">
        <v>16</v>
      </c>
      <c r="M2787" s="9">
        <v>28</v>
      </c>
      <c r="N2787" s="9">
        <v>28</v>
      </c>
      <c r="O2787" s="9">
        <v>166.66666699999999</v>
      </c>
      <c r="P2787" s="9">
        <v>166.66666699999999</v>
      </c>
      <c r="Q2787" s="9">
        <v>100</v>
      </c>
      <c r="R2787" s="9">
        <v>100</v>
      </c>
      <c r="S2787" s="9" t="s">
        <v>1510</v>
      </c>
      <c r="T2787" s="9">
        <v>1997.8865860000001</v>
      </c>
      <c r="U2787" s="9">
        <v>143529.40530300001</v>
      </c>
      <c r="V2787" t="s">
        <v>935</v>
      </c>
    </row>
    <row r="2788" spans="1:22" x14ac:dyDescent="0.25">
      <c r="A2788" s="70" t="e">
        <f>VLOOKUP(B2788,'Lake Assessments'!$D$2:$E$52,2,0)</f>
        <v>#N/A</v>
      </c>
      <c r="B2788">
        <v>4012000</v>
      </c>
      <c r="C2788" t="s">
        <v>1910</v>
      </c>
      <c r="D2788" t="s">
        <v>878</v>
      </c>
      <c r="E2788" s="107">
        <v>40765</v>
      </c>
      <c r="F2788" s="9">
        <v>27</v>
      </c>
      <c r="G2788" s="9">
        <v>29.637314</v>
      </c>
      <c r="H2788" s="9">
        <v>145.454545</v>
      </c>
      <c r="I2788" s="9">
        <v>51.210785000000001</v>
      </c>
      <c r="J2788" s="9">
        <v>1</v>
      </c>
      <c r="K2788" s="9">
        <v>27</v>
      </c>
      <c r="L2788" s="9">
        <v>27</v>
      </c>
      <c r="M2788" s="9">
        <v>29.637314</v>
      </c>
      <c r="N2788" s="9">
        <v>29.637314</v>
      </c>
      <c r="O2788" s="9">
        <v>145.454545</v>
      </c>
      <c r="P2788" s="9">
        <v>145.454545</v>
      </c>
      <c r="Q2788" s="9">
        <v>51.210785000000001</v>
      </c>
      <c r="R2788" s="9">
        <v>51.210785000000001</v>
      </c>
      <c r="S2788" s="9" t="s">
        <v>1510</v>
      </c>
      <c r="T2788" s="9">
        <v>20656.340060999999</v>
      </c>
      <c r="U2788" s="9">
        <v>9128297.7516360004</v>
      </c>
      <c r="V2788" t="s">
        <v>935</v>
      </c>
    </row>
    <row r="2789" spans="1:22" x14ac:dyDescent="0.25">
      <c r="A2789" s="70" t="e">
        <f>VLOOKUP(B2789,'Lake Assessments'!$D$2:$E$52,2,0)</f>
        <v>#N/A</v>
      </c>
      <c r="B2789">
        <v>4007900</v>
      </c>
      <c r="C2789" t="s">
        <v>986</v>
      </c>
      <c r="D2789" t="s">
        <v>878</v>
      </c>
      <c r="E2789" s="107">
        <v>40763</v>
      </c>
      <c r="F2789" s="9">
        <v>20</v>
      </c>
      <c r="G2789" s="9">
        <v>26.385601999999999</v>
      </c>
      <c r="H2789" s="9">
        <v>81.818181999999993</v>
      </c>
      <c r="I2789" s="9">
        <v>34.620418999999998</v>
      </c>
      <c r="J2789" s="9">
        <v>3</v>
      </c>
      <c r="K2789" s="9">
        <v>19</v>
      </c>
      <c r="L2789" s="9">
        <v>28</v>
      </c>
      <c r="M2789" s="9">
        <v>26.153393999999999</v>
      </c>
      <c r="N2789" s="9">
        <v>31.749016000000001</v>
      </c>
      <c r="O2789" s="9">
        <v>72.727272999999997</v>
      </c>
      <c r="P2789" s="9">
        <v>154.545455</v>
      </c>
      <c r="Q2789" s="9">
        <v>33.435682</v>
      </c>
      <c r="R2789" s="9">
        <v>57.173344999999998</v>
      </c>
      <c r="S2789" s="9" t="s">
        <v>1510</v>
      </c>
      <c r="T2789" s="9">
        <v>12831.624551999999</v>
      </c>
      <c r="U2789" s="9">
        <v>4343852.0299460003</v>
      </c>
      <c r="V2789" t="s">
        <v>935</v>
      </c>
    </row>
    <row r="2790" spans="1:22" x14ac:dyDescent="0.25">
      <c r="A2790" s="70" t="e">
        <f>VLOOKUP(B2790,'Lake Assessments'!$D$2:$E$52,2,0)</f>
        <v>#N/A</v>
      </c>
      <c r="B2790">
        <v>29007100</v>
      </c>
      <c r="C2790" t="s">
        <v>2055</v>
      </c>
      <c r="D2790" t="s">
        <v>878</v>
      </c>
      <c r="E2790" s="107">
        <v>38922</v>
      </c>
      <c r="F2790" s="9">
        <v>19</v>
      </c>
      <c r="G2790" s="9">
        <v>26.841640999999999</v>
      </c>
      <c r="H2790" s="9">
        <v>72.727272999999997</v>
      </c>
      <c r="I2790" s="9">
        <v>32.87941</v>
      </c>
      <c r="J2790" s="9">
        <v>2</v>
      </c>
      <c r="K2790" s="9">
        <v>13</v>
      </c>
      <c r="L2790" s="9">
        <v>19</v>
      </c>
      <c r="M2790" s="9">
        <v>21.910658000000002</v>
      </c>
      <c r="N2790" s="9">
        <v>26.841640999999999</v>
      </c>
      <c r="O2790" s="9">
        <v>18.181818</v>
      </c>
      <c r="P2790" s="9">
        <v>72.727272999999997</v>
      </c>
      <c r="Q2790" s="9">
        <v>11.789070000000001</v>
      </c>
      <c r="R2790" s="9">
        <v>32.87941</v>
      </c>
      <c r="S2790" s="9" t="s">
        <v>1510</v>
      </c>
      <c r="T2790" s="9">
        <v>6942.9515289999999</v>
      </c>
      <c r="U2790" s="9">
        <v>3479567.4004029999</v>
      </c>
      <c r="V2790" t="s">
        <v>935</v>
      </c>
    </row>
    <row r="2791" spans="1:22" x14ac:dyDescent="0.25">
      <c r="A2791" s="70" t="e">
        <f>VLOOKUP(B2791,'Lake Assessments'!$D$2:$E$52,2,0)</f>
        <v>#N/A</v>
      </c>
      <c r="B2791">
        <v>4016600</v>
      </c>
      <c r="C2791" t="s">
        <v>960</v>
      </c>
      <c r="D2791" t="s">
        <v>878</v>
      </c>
      <c r="E2791" s="107">
        <v>40780</v>
      </c>
      <c r="F2791" s="9">
        <v>12</v>
      </c>
      <c r="G2791" s="9">
        <v>18.763884000000001</v>
      </c>
      <c r="H2791" s="9">
        <v>9.0909089999999999</v>
      </c>
      <c r="I2791" s="9">
        <v>-4.2658990000000001</v>
      </c>
      <c r="J2791" s="9">
        <v>2</v>
      </c>
      <c r="K2791" s="9">
        <v>12</v>
      </c>
      <c r="L2791" s="9">
        <v>22</v>
      </c>
      <c r="M2791" s="9">
        <v>18.763884000000001</v>
      </c>
      <c r="N2791" s="9">
        <v>26.223687999999999</v>
      </c>
      <c r="O2791" s="9">
        <v>9.0909089999999999</v>
      </c>
      <c r="P2791" s="9">
        <v>100</v>
      </c>
      <c r="Q2791" s="9">
        <v>-4.2658990000000001</v>
      </c>
      <c r="R2791" s="9">
        <v>29.820238</v>
      </c>
      <c r="S2791" s="9" t="s">
        <v>1510</v>
      </c>
      <c r="T2791" s="9">
        <v>9777.4818919999998</v>
      </c>
      <c r="U2791" s="9">
        <v>2069009.943366</v>
      </c>
      <c r="V2791" t="s">
        <v>935</v>
      </c>
    </row>
    <row r="2792" spans="1:22" x14ac:dyDescent="0.25">
      <c r="A2792" s="70" t="e">
        <f>VLOOKUP(B2792,'Lake Assessments'!$D$2:$E$52,2,0)</f>
        <v>#N/A</v>
      </c>
      <c r="B2792">
        <v>4004900</v>
      </c>
      <c r="C2792" t="s">
        <v>1370</v>
      </c>
      <c r="D2792" t="s">
        <v>878</v>
      </c>
      <c r="E2792" s="107">
        <v>40770</v>
      </c>
      <c r="F2792" s="9">
        <v>26</v>
      </c>
      <c r="G2792" s="9">
        <v>28.632956</v>
      </c>
      <c r="H2792" s="9">
        <v>136.36363600000001</v>
      </c>
      <c r="I2792" s="9">
        <v>46.086509</v>
      </c>
      <c r="J2792" s="9">
        <v>1</v>
      </c>
      <c r="K2792" s="9">
        <v>26</v>
      </c>
      <c r="L2792" s="9">
        <v>26</v>
      </c>
      <c r="M2792" s="9">
        <v>28.632956</v>
      </c>
      <c r="N2792" s="9">
        <v>28.632956</v>
      </c>
      <c r="O2792" s="9">
        <v>136.36363600000001</v>
      </c>
      <c r="P2792" s="9">
        <v>136.36363600000001</v>
      </c>
      <c r="Q2792" s="9">
        <v>46.086509</v>
      </c>
      <c r="R2792" s="9">
        <v>46.086509</v>
      </c>
      <c r="S2792" s="9" t="s">
        <v>1510</v>
      </c>
      <c r="T2792" s="9">
        <v>26786.157351000002</v>
      </c>
      <c r="U2792" s="9">
        <v>14552412.940693</v>
      </c>
      <c r="V2792" t="s">
        <v>935</v>
      </c>
    </row>
    <row r="2793" spans="1:22" x14ac:dyDescent="0.25">
      <c r="A2793" s="70" t="e">
        <f>VLOOKUP(B2793,'Lake Assessments'!$D$2:$E$52,2,0)</f>
        <v>#N/A</v>
      </c>
      <c r="B2793">
        <v>4013500</v>
      </c>
      <c r="C2793" t="s">
        <v>2612</v>
      </c>
      <c r="D2793" t="s">
        <v>878</v>
      </c>
      <c r="E2793" s="107">
        <v>40771</v>
      </c>
      <c r="F2793" s="9">
        <v>34</v>
      </c>
      <c r="G2793" s="9">
        <v>34.814213000000002</v>
      </c>
      <c r="H2793" s="9">
        <v>209.09090900000001</v>
      </c>
      <c r="I2793" s="9">
        <v>77.623535000000004</v>
      </c>
      <c r="J2793" s="9">
        <v>1</v>
      </c>
      <c r="K2793" s="9">
        <v>34</v>
      </c>
      <c r="L2793" s="9">
        <v>34</v>
      </c>
      <c r="M2793" s="9">
        <v>34.814213000000002</v>
      </c>
      <c r="N2793" s="9">
        <v>34.814213000000002</v>
      </c>
      <c r="O2793" s="9">
        <v>209.09090900000001</v>
      </c>
      <c r="P2793" s="9">
        <v>209.09090900000001</v>
      </c>
      <c r="Q2793" s="9">
        <v>77.623535000000004</v>
      </c>
      <c r="R2793" s="9">
        <v>77.623535000000004</v>
      </c>
      <c r="S2793" s="9" t="s">
        <v>1510</v>
      </c>
      <c r="T2793" s="9">
        <v>11548.298418</v>
      </c>
      <c r="U2793" s="9">
        <v>2937309.1552619999</v>
      </c>
      <c r="V2793" t="s">
        <v>935</v>
      </c>
    </row>
    <row r="2794" spans="1:22" x14ac:dyDescent="0.25">
      <c r="A2794" s="70" t="e">
        <f>VLOOKUP(B2794,'Lake Assessments'!$D$2:$E$52,2,0)</f>
        <v>#N/A</v>
      </c>
      <c r="B2794">
        <v>4011100</v>
      </c>
      <c r="C2794" t="s">
        <v>2632</v>
      </c>
      <c r="D2794" t="s">
        <v>878</v>
      </c>
      <c r="E2794" s="107">
        <v>40772</v>
      </c>
      <c r="F2794" s="9">
        <v>30</v>
      </c>
      <c r="G2794" s="9">
        <v>31.402760000000001</v>
      </c>
      <c r="H2794" s="9">
        <v>172.727273</v>
      </c>
      <c r="I2794" s="9">
        <v>60.218162999999997</v>
      </c>
      <c r="J2794" s="9">
        <v>2</v>
      </c>
      <c r="K2794" s="9">
        <v>30</v>
      </c>
      <c r="L2794" s="9">
        <v>32</v>
      </c>
      <c r="M2794" s="9">
        <v>31.402760000000001</v>
      </c>
      <c r="N2794" s="9">
        <v>34.117902000000001</v>
      </c>
      <c r="O2794" s="9">
        <v>172.727273</v>
      </c>
      <c r="P2794" s="9">
        <v>190.90909099999999</v>
      </c>
      <c r="Q2794" s="9">
        <v>60.218162999999997</v>
      </c>
      <c r="R2794" s="9">
        <v>68.900505999999993</v>
      </c>
      <c r="S2794" s="9" t="s">
        <v>1510</v>
      </c>
      <c r="T2794" s="9">
        <v>27830.579400999999</v>
      </c>
      <c r="U2794" s="9">
        <v>7042745.7623920003</v>
      </c>
      <c r="V2794" t="s">
        <v>935</v>
      </c>
    </row>
    <row r="2795" spans="1:22" x14ac:dyDescent="0.25">
      <c r="A2795" s="70" t="e">
        <f>VLOOKUP(B2795,'Lake Assessments'!$D$2:$E$52,2,0)</f>
        <v>#N/A</v>
      </c>
      <c r="B2795">
        <v>11050400</v>
      </c>
      <c r="C2795" t="s">
        <v>2050</v>
      </c>
      <c r="D2795" t="s">
        <v>878</v>
      </c>
      <c r="E2795" s="107">
        <v>39673</v>
      </c>
      <c r="F2795" s="9">
        <v>29</v>
      </c>
      <c r="G2795" s="9">
        <v>33.610855999999998</v>
      </c>
      <c r="H2795" s="9">
        <v>163.63636399999999</v>
      </c>
      <c r="I2795" s="9">
        <v>66.390377000000001</v>
      </c>
      <c r="J2795" s="9">
        <v>3</v>
      </c>
      <c r="K2795" s="9">
        <v>22</v>
      </c>
      <c r="L2795" s="9">
        <v>29</v>
      </c>
      <c r="M2795" s="9">
        <v>28.142495</v>
      </c>
      <c r="N2795" s="9">
        <v>33.610855999999998</v>
      </c>
      <c r="O2795" s="9">
        <v>100</v>
      </c>
      <c r="P2795" s="9">
        <v>163.63636399999999</v>
      </c>
      <c r="Q2795" s="9">
        <v>39.319279999999999</v>
      </c>
      <c r="R2795" s="9">
        <v>66.390377000000001</v>
      </c>
      <c r="S2795" s="9" t="s">
        <v>1510</v>
      </c>
      <c r="T2795" s="9">
        <v>13254.613067</v>
      </c>
      <c r="U2795" s="9">
        <v>7104986.4565099999</v>
      </c>
      <c r="V2795" t="s">
        <v>935</v>
      </c>
    </row>
    <row r="2796" spans="1:22" x14ac:dyDescent="0.25">
      <c r="A2796" s="70" t="e">
        <f>VLOOKUP(B2796,'Lake Assessments'!$D$2:$E$52,2,0)</f>
        <v>#N/A</v>
      </c>
      <c r="B2796">
        <v>4003900</v>
      </c>
      <c r="C2796" t="s">
        <v>324</v>
      </c>
      <c r="D2796" t="s">
        <v>878</v>
      </c>
      <c r="E2796" s="107">
        <v>40777</v>
      </c>
      <c r="F2796" s="9">
        <v>25</v>
      </c>
      <c r="G2796" s="9">
        <v>30.2</v>
      </c>
      <c r="H2796" s="9">
        <v>127.272727</v>
      </c>
      <c r="I2796" s="9">
        <v>54.081632999999997</v>
      </c>
      <c r="J2796" s="9">
        <v>1</v>
      </c>
      <c r="K2796" s="9">
        <v>25</v>
      </c>
      <c r="L2796" s="9">
        <v>25</v>
      </c>
      <c r="M2796" s="9">
        <v>30.2</v>
      </c>
      <c r="N2796" s="9">
        <v>30.2</v>
      </c>
      <c r="O2796" s="9">
        <v>127.272727</v>
      </c>
      <c r="P2796" s="9">
        <v>127.272727</v>
      </c>
      <c r="Q2796" s="9">
        <v>54.081632999999997</v>
      </c>
      <c r="R2796" s="9">
        <v>54.081632999999997</v>
      </c>
      <c r="S2796" s="9" t="s">
        <v>1510</v>
      </c>
      <c r="T2796" s="9">
        <v>3285.8992739999999</v>
      </c>
      <c r="U2796" s="9">
        <v>533155.92465099995</v>
      </c>
      <c r="V2796" t="s">
        <v>935</v>
      </c>
    </row>
    <row r="2797" spans="1:22" x14ac:dyDescent="0.25">
      <c r="A2797" s="70" t="e">
        <f>VLOOKUP(B2797,'Lake Assessments'!$D$2:$E$52,2,0)</f>
        <v>#N/A</v>
      </c>
      <c r="B2797">
        <v>29006300</v>
      </c>
      <c r="C2797" t="s">
        <v>1221</v>
      </c>
      <c r="D2797" t="s">
        <v>878</v>
      </c>
      <c r="E2797" s="107">
        <v>38881</v>
      </c>
      <c r="F2797" s="9">
        <v>16</v>
      </c>
      <c r="G2797" s="9">
        <v>23.5</v>
      </c>
      <c r="H2797" s="9">
        <v>166.66666699999999</v>
      </c>
      <c r="I2797" s="9">
        <v>67.857142999999994</v>
      </c>
      <c r="J2797" s="9">
        <v>1</v>
      </c>
      <c r="K2797" s="9">
        <v>16</v>
      </c>
      <c r="L2797" s="9">
        <v>16</v>
      </c>
      <c r="M2797" s="9">
        <v>23.5</v>
      </c>
      <c r="N2797" s="9">
        <v>23.5</v>
      </c>
      <c r="O2797" s="9">
        <v>166.66666699999999</v>
      </c>
      <c r="P2797" s="9">
        <v>166.66666699999999</v>
      </c>
      <c r="Q2797" s="9">
        <v>67.857142999999994</v>
      </c>
      <c r="R2797" s="9">
        <v>67.857142999999994</v>
      </c>
      <c r="S2797" s="9" t="s">
        <v>1510</v>
      </c>
      <c r="T2797" s="9">
        <v>4172.6998190000004</v>
      </c>
      <c r="U2797" s="9">
        <v>915857.47819199995</v>
      </c>
      <c r="V2797" t="s">
        <v>935</v>
      </c>
    </row>
    <row r="2798" spans="1:22" x14ac:dyDescent="0.25">
      <c r="A2798" s="70" t="e">
        <f>VLOOKUP(B2798,'Lake Assessments'!$D$2:$E$52,2,0)</f>
        <v>#N/A</v>
      </c>
      <c r="B2798">
        <v>4017400</v>
      </c>
      <c r="C2798" t="s">
        <v>411</v>
      </c>
      <c r="D2798" t="s">
        <v>878</v>
      </c>
      <c r="E2798" s="107">
        <v>37524</v>
      </c>
      <c r="F2798" s="9">
        <v>13</v>
      </c>
      <c r="G2798" s="9">
        <v>22.188008</v>
      </c>
      <c r="H2798" s="9">
        <v>85.714286000000001</v>
      </c>
      <c r="I2798" s="9">
        <v>33.662697999999999</v>
      </c>
      <c r="J2798" s="9">
        <v>1</v>
      </c>
      <c r="K2798" s="9">
        <v>13</v>
      </c>
      <c r="L2798" s="9">
        <v>13</v>
      </c>
      <c r="M2798" s="9">
        <v>22.188008</v>
      </c>
      <c r="N2798" s="9">
        <v>22.188008</v>
      </c>
      <c r="O2798" s="9">
        <v>85.714286000000001</v>
      </c>
      <c r="P2798" s="9">
        <v>85.714286000000001</v>
      </c>
      <c r="Q2798" s="9">
        <v>33.662697999999999</v>
      </c>
      <c r="R2798" s="9">
        <v>33.662697999999999</v>
      </c>
      <c r="S2798" s="9" t="s">
        <v>1510</v>
      </c>
      <c r="T2798" s="9">
        <v>1920.7778450000001</v>
      </c>
      <c r="U2798" s="9">
        <v>223284.42179699999</v>
      </c>
      <c r="V2798" t="s">
        <v>935</v>
      </c>
    </row>
    <row r="2799" spans="1:22" x14ac:dyDescent="0.25">
      <c r="A2799" s="70" t="e">
        <f>VLOOKUP(B2799,'Lake Assessments'!$D$2:$E$52,2,0)</f>
        <v>#N/A</v>
      </c>
      <c r="B2799">
        <v>4014000</v>
      </c>
      <c r="C2799" t="s">
        <v>2633</v>
      </c>
      <c r="D2799" t="s">
        <v>878</v>
      </c>
      <c r="E2799" s="107">
        <v>40763</v>
      </c>
      <c r="F2799" s="9">
        <v>18</v>
      </c>
      <c r="G2799" s="9">
        <v>24.513034999999999</v>
      </c>
      <c r="H2799" s="9">
        <v>63.636364</v>
      </c>
      <c r="I2799" s="9">
        <v>25.066506</v>
      </c>
      <c r="J2799" s="9">
        <v>1</v>
      </c>
      <c r="K2799" s="9">
        <v>18</v>
      </c>
      <c r="L2799" s="9">
        <v>18</v>
      </c>
      <c r="M2799" s="9">
        <v>24.513034999999999</v>
      </c>
      <c r="N2799" s="9">
        <v>24.513034999999999</v>
      </c>
      <c r="O2799" s="9">
        <v>63.636364</v>
      </c>
      <c r="P2799" s="9">
        <v>63.636364</v>
      </c>
      <c r="Q2799" s="9">
        <v>25.066506</v>
      </c>
      <c r="R2799" s="9">
        <v>25.066506</v>
      </c>
      <c r="S2799" s="9" t="s">
        <v>1510</v>
      </c>
      <c r="T2799" s="9">
        <v>8515.1274109999995</v>
      </c>
      <c r="U2799" s="9">
        <v>2676227.1066020001</v>
      </c>
      <c r="V2799" t="s">
        <v>935</v>
      </c>
    </row>
    <row r="2800" spans="1:22" x14ac:dyDescent="0.25">
      <c r="A2800" s="70" t="e">
        <f>VLOOKUP(B2800,'Lake Assessments'!$D$2:$E$52,2,0)</f>
        <v>#N/A</v>
      </c>
      <c r="B2800">
        <v>4013001</v>
      </c>
      <c r="C2800" t="s">
        <v>2634</v>
      </c>
      <c r="D2800" t="s">
        <v>878</v>
      </c>
      <c r="E2800" s="107">
        <v>35289</v>
      </c>
      <c r="F2800" s="9">
        <v>25</v>
      </c>
      <c r="G2800" s="9">
        <v>30.4</v>
      </c>
      <c r="H2800" s="9">
        <v>127.272727</v>
      </c>
      <c r="I2800" s="9">
        <v>50.495049999999999</v>
      </c>
      <c r="J2800" s="9">
        <v>1</v>
      </c>
      <c r="K2800" s="9">
        <v>25</v>
      </c>
      <c r="L2800" s="9">
        <v>25</v>
      </c>
      <c r="M2800" s="9">
        <v>30.4</v>
      </c>
      <c r="N2800" s="9">
        <v>30.4</v>
      </c>
      <c r="O2800" s="9">
        <v>127.272727</v>
      </c>
      <c r="P2800" s="9">
        <v>127.272727</v>
      </c>
      <c r="Q2800" s="9">
        <v>50.495049999999999</v>
      </c>
      <c r="R2800" s="9">
        <v>50.495049999999999</v>
      </c>
      <c r="S2800" s="9" t="s">
        <v>1510</v>
      </c>
      <c r="T2800" s="9">
        <v>15825.515414</v>
      </c>
      <c r="U2800" s="9">
        <v>1306797.3491760001</v>
      </c>
      <c r="V2800" t="s">
        <v>935</v>
      </c>
    </row>
    <row r="2801" spans="1:22" x14ac:dyDescent="0.25">
      <c r="A2801" s="70" t="e">
        <f>VLOOKUP(B2801,'Lake Assessments'!$D$2:$E$52,2,0)</f>
        <v>#N/A</v>
      </c>
      <c r="B2801">
        <v>4012400</v>
      </c>
      <c r="C2801" t="s">
        <v>1339</v>
      </c>
      <c r="D2801" t="s">
        <v>878</v>
      </c>
      <c r="E2801" s="107">
        <v>40772</v>
      </c>
      <c r="F2801" s="9">
        <v>20</v>
      </c>
      <c r="G2801" s="9">
        <v>25.491174999999998</v>
      </c>
      <c r="H2801" s="9">
        <v>81.818181999999993</v>
      </c>
      <c r="I2801" s="9">
        <v>30.057015</v>
      </c>
      <c r="J2801" s="9">
        <v>1</v>
      </c>
      <c r="K2801" s="9">
        <v>20</v>
      </c>
      <c r="L2801" s="9">
        <v>20</v>
      </c>
      <c r="M2801" s="9">
        <v>25.491174999999998</v>
      </c>
      <c r="N2801" s="9">
        <v>25.491174999999998</v>
      </c>
      <c r="O2801" s="9">
        <v>81.818181999999993</v>
      </c>
      <c r="P2801" s="9">
        <v>81.818181999999993</v>
      </c>
      <c r="Q2801" s="9">
        <v>30.057015</v>
      </c>
      <c r="R2801" s="9">
        <v>30.057015</v>
      </c>
      <c r="S2801" s="9" t="s">
        <v>1510</v>
      </c>
      <c r="T2801" s="9">
        <v>4706.0851739999998</v>
      </c>
      <c r="U2801" s="9">
        <v>1057585.590575</v>
      </c>
      <c r="V2801" t="s">
        <v>935</v>
      </c>
    </row>
    <row r="2802" spans="1:22" x14ac:dyDescent="0.25">
      <c r="A2802" s="70" t="e">
        <f>VLOOKUP(B2802,'Lake Assessments'!$D$2:$E$52,2,0)</f>
        <v>#N/A</v>
      </c>
      <c r="B2802">
        <v>29006500</v>
      </c>
      <c r="C2802" t="s">
        <v>120</v>
      </c>
      <c r="D2802" t="s">
        <v>878</v>
      </c>
      <c r="E2802" s="107">
        <v>38923</v>
      </c>
      <c r="F2802" s="9">
        <v>15</v>
      </c>
      <c r="G2802" s="9">
        <v>21.946905999999998</v>
      </c>
      <c r="H2802" s="9">
        <v>150</v>
      </c>
      <c r="I2802" s="9">
        <v>56.763612000000002</v>
      </c>
      <c r="J2802" s="9">
        <v>1</v>
      </c>
      <c r="K2802" s="9">
        <v>15</v>
      </c>
      <c r="L2802" s="9">
        <v>15</v>
      </c>
      <c r="M2802" s="9">
        <v>21.946905999999998</v>
      </c>
      <c r="N2802" s="9">
        <v>21.946905999999998</v>
      </c>
      <c r="O2802" s="9">
        <v>150</v>
      </c>
      <c r="P2802" s="9">
        <v>150</v>
      </c>
      <c r="Q2802" s="9">
        <v>56.763612000000002</v>
      </c>
      <c r="R2802" s="9">
        <v>56.763612000000002</v>
      </c>
      <c r="S2802" s="9" t="s">
        <v>1510</v>
      </c>
      <c r="T2802" s="9">
        <v>3275.8957730000002</v>
      </c>
      <c r="U2802" s="9">
        <v>331709.972419</v>
      </c>
      <c r="V2802" t="s">
        <v>935</v>
      </c>
    </row>
    <row r="2803" spans="1:22" x14ac:dyDescent="0.25">
      <c r="A2803" s="70" t="e">
        <f>VLOOKUP(B2803,'Lake Assessments'!$D$2:$E$52,2,0)</f>
        <v>#N/A</v>
      </c>
      <c r="B2803">
        <v>4008500</v>
      </c>
      <c r="C2803" t="s">
        <v>1251</v>
      </c>
      <c r="D2803" t="s">
        <v>878</v>
      </c>
      <c r="E2803" s="107">
        <v>34169</v>
      </c>
      <c r="F2803" s="9">
        <v>16</v>
      </c>
      <c r="G2803" s="9">
        <v>21.75</v>
      </c>
      <c r="H2803" s="9">
        <v>45.454545000000003</v>
      </c>
      <c r="I2803" s="9">
        <v>7.6732670000000001</v>
      </c>
      <c r="J2803" s="9">
        <v>1</v>
      </c>
      <c r="K2803" s="9">
        <v>16</v>
      </c>
      <c r="L2803" s="9">
        <v>16</v>
      </c>
      <c r="M2803" s="9">
        <v>21.75</v>
      </c>
      <c r="N2803" s="9">
        <v>21.75</v>
      </c>
      <c r="O2803" s="9">
        <v>45.454545000000003</v>
      </c>
      <c r="P2803" s="9">
        <v>45.454545000000003</v>
      </c>
      <c r="Q2803" s="9">
        <v>7.6732670000000001</v>
      </c>
      <c r="R2803" s="9">
        <v>7.6732670000000001</v>
      </c>
      <c r="S2803" s="9" t="s">
        <v>1510</v>
      </c>
      <c r="T2803" s="9">
        <v>5827.2426720000003</v>
      </c>
      <c r="U2803" s="9">
        <v>1666395.3640769999</v>
      </c>
      <c r="V2803" t="s">
        <v>935</v>
      </c>
    </row>
    <row r="2804" spans="1:22" x14ac:dyDescent="0.25">
      <c r="A2804" s="70" t="e">
        <f>VLOOKUP(B2804,'Lake Assessments'!$D$2:$E$52,2,0)</f>
        <v>#N/A</v>
      </c>
      <c r="B2804">
        <v>11048500</v>
      </c>
      <c r="C2804" t="s">
        <v>2635</v>
      </c>
      <c r="D2804" t="s">
        <v>878</v>
      </c>
      <c r="E2804" s="107">
        <v>39667</v>
      </c>
      <c r="F2804" s="9">
        <v>23</v>
      </c>
      <c r="G2804" s="9">
        <v>29.400531999999998</v>
      </c>
      <c r="H2804" s="9">
        <v>283.33333299999998</v>
      </c>
      <c r="I2804" s="9">
        <v>110.003803</v>
      </c>
      <c r="J2804" s="9">
        <v>1</v>
      </c>
      <c r="K2804" s="9">
        <v>23</v>
      </c>
      <c r="L2804" s="9">
        <v>23</v>
      </c>
      <c r="M2804" s="9">
        <v>29.400531999999998</v>
      </c>
      <c r="N2804" s="9">
        <v>29.400531999999998</v>
      </c>
      <c r="O2804" s="9">
        <v>283.33333299999998</v>
      </c>
      <c r="P2804" s="9">
        <v>283.33333299999998</v>
      </c>
      <c r="Q2804" s="9">
        <v>110.003803</v>
      </c>
      <c r="R2804" s="9">
        <v>110.003803</v>
      </c>
      <c r="S2804" s="9" t="s">
        <v>1510</v>
      </c>
      <c r="T2804" s="9">
        <v>3562.374609</v>
      </c>
      <c r="U2804" s="9">
        <v>761020.56576899998</v>
      </c>
      <c r="V2804" t="s">
        <v>935</v>
      </c>
    </row>
    <row r="2805" spans="1:22" x14ac:dyDescent="0.25">
      <c r="A2805" s="70" t="e">
        <f>VLOOKUP(B2805,'Lake Assessments'!$D$2:$E$52,2,0)</f>
        <v>#N/A</v>
      </c>
      <c r="B2805">
        <v>31089800</v>
      </c>
      <c r="C2805" t="s">
        <v>1306</v>
      </c>
      <c r="D2805" t="s">
        <v>878</v>
      </c>
      <c r="E2805" s="107">
        <v>39685</v>
      </c>
      <c r="F2805" s="9">
        <v>29</v>
      </c>
      <c r="G2805" s="9">
        <v>31.939598</v>
      </c>
      <c r="H2805" s="9">
        <v>163.63636399999999</v>
      </c>
      <c r="I2805" s="9">
        <v>58.116822999999997</v>
      </c>
      <c r="J2805" s="9">
        <v>2</v>
      </c>
      <c r="K2805" s="9">
        <v>23</v>
      </c>
      <c r="L2805" s="9">
        <v>29</v>
      </c>
      <c r="M2805" s="9">
        <v>28.357959999999999</v>
      </c>
      <c r="N2805" s="9">
        <v>31.939598</v>
      </c>
      <c r="O2805" s="9">
        <v>109.090909</v>
      </c>
      <c r="P2805" s="9">
        <v>163.63636399999999</v>
      </c>
      <c r="Q2805" s="9">
        <v>44.683470999999997</v>
      </c>
      <c r="R2805" s="9">
        <v>58.116822999999997</v>
      </c>
      <c r="S2805" s="9" t="s">
        <v>1510</v>
      </c>
      <c r="T2805" s="9">
        <v>10632.019735</v>
      </c>
      <c r="U2805" s="9">
        <v>1668525.7214309999</v>
      </c>
      <c r="V2805" t="s">
        <v>935</v>
      </c>
    </row>
    <row r="2806" spans="1:22" x14ac:dyDescent="0.25">
      <c r="A2806" s="70" t="e">
        <f>VLOOKUP(B2806,'Lake Assessments'!$D$2:$E$52,2,0)</f>
        <v>#N/A</v>
      </c>
      <c r="B2806">
        <v>31089600</v>
      </c>
      <c r="C2806" t="s">
        <v>953</v>
      </c>
      <c r="D2806" t="s">
        <v>878</v>
      </c>
      <c r="E2806" s="107">
        <v>38894</v>
      </c>
      <c r="F2806" s="9">
        <v>30</v>
      </c>
      <c r="G2806" s="9">
        <v>31.767907999999998</v>
      </c>
      <c r="H2806" s="9">
        <v>172.727273</v>
      </c>
      <c r="I2806" s="9">
        <v>57.266872999999997</v>
      </c>
      <c r="J2806" s="9">
        <v>2</v>
      </c>
      <c r="K2806" s="9">
        <v>30</v>
      </c>
      <c r="L2806" s="9">
        <v>30</v>
      </c>
      <c r="M2806" s="9">
        <v>31.220186000000002</v>
      </c>
      <c r="N2806" s="9">
        <v>31.767907999999998</v>
      </c>
      <c r="O2806" s="9">
        <v>172.727273</v>
      </c>
      <c r="P2806" s="9">
        <v>172.727273</v>
      </c>
      <c r="Q2806" s="9">
        <v>57.266872999999997</v>
      </c>
      <c r="R2806" s="9">
        <v>59.286662</v>
      </c>
      <c r="S2806" s="9" t="s">
        <v>1510</v>
      </c>
      <c r="T2806" s="9">
        <v>17233.670879000001</v>
      </c>
      <c r="U2806" s="9">
        <v>11574840.478127999</v>
      </c>
      <c r="V2806" t="s">
        <v>935</v>
      </c>
    </row>
    <row r="2807" spans="1:22" x14ac:dyDescent="0.25">
      <c r="A2807" s="70" t="e">
        <f>VLOOKUP(B2807,'Lake Assessments'!$D$2:$E$52,2,0)</f>
        <v>#N/A</v>
      </c>
      <c r="B2807">
        <v>31092900</v>
      </c>
      <c r="C2807" t="s">
        <v>2636</v>
      </c>
      <c r="D2807" t="s">
        <v>941</v>
      </c>
      <c r="E2807" s="107">
        <v>37466</v>
      </c>
      <c r="F2807" s="9">
        <v>22</v>
      </c>
      <c r="G2807" s="9">
        <v>30.914103999999998</v>
      </c>
      <c r="H2807" s="9">
        <v>266.66666700000002</v>
      </c>
      <c r="I2807" s="9">
        <v>120.815028</v>
      </c>
      <c r="J2807" s="9">
        <v>1</v>
      </c>
      <c r="K2807" s="9">
        <v>22</v>
      </c>
      <c r="L2807" s="9">
        <v>22</v>
      </c>
      <c r="M2807" s="9">
        <v>30.914103999999998</v>
      </c>
      <c r="N2807" s="9">
        <v>30.914103999999998</v>
      </c>
      <c r="O2807" s="9">
        <v>266.66666700000002</v>
      </c>
      <c r="P2807" s="9">
        <v>266.66666700000002</v>
      </c>
      <c r="Q2807" s="9">
        <v>120.815028</v>
      </c>
      <c r="R2807" s="9">
        <v>120.815028</v>
      </c>
      <c r="S2807" s="9" t="s">
        <v>1510</v>
      </c>
      <c r="T2807" s="9">
        <v>17546.278696000001</v>
      </c>
      <c r="U2807" s="9">
        <v>2158751.963552</v>
      </c>
      <c r="V2807" t="s">
        <v>935</v>
      </c>
    </row>
    <row r="2808" spans="1:22" x14ac:dyDescent="0.25">
      <c r="A2808" s="70" t="e">
        <f>VLOOKUP(B2808,'Lake Assessments'!$D$2:$E$52,2,0)</f>
        <v>#N/A</v>
      </c>
      <c r="B2808">
        <v>4001900</v>
      </c>
      <c r="C2808" t="s">
        <v>1186</v>
      </c>
      <c r="D2808" t="s">
        <v>878</v>
      </c>
      <c r="E2808" s="107">
        <v>40772</v>
      </c>
      <c r="F2808" s="9">
        <v>15</v>
      </c>
      <c r="G2808" s="9">
        <v>26.852685000000001</v>
      </c>
      <c r="H2808" s="9">
        <v>150</v>
      </c>
      <c r="I2808" s="9">
        <v>91.80489</v>
      </c>
      <c r="J2808" s="9">
        <v>1</v>
      </c>
      <c r="K2808" s="9">
        <v>15</v>
      </c>
      <c r="L2808" s="9">
        <v>15</v>
      </c>
      <c r="M2808" s="9">
        <v>26.852685000000001</v>
      </c>
      <c r="N2808" s="9">
        <v>26.852685000000001</v>
      </c>
      <c r="O2808" s="9">
        <v>150</v>
      </c>
      <c r="P2808" s="9">
        <v>150</v>
      </c>
      <c r="Q2808" s="9">
        <v>91.80489</v>
      </c>
      <c r="R2808" s="9">
        <v>91.80489</v>
      </c>
      <c r="S2808" s="9" t="s">
        <v>1510</v>
      </c>
      <c r="T2808" s="9">
        <v>2536.9096909999998</v>
      </c>
      <c r="U2808" s="9">
        <v>373428.47266600002</v>
      </c>
      <c r="V2808" t="s">
        <v>935</v>
      </c>
    </row>
    <row r="2809" spans="1:22" x14ac:dyDescent="0.25">
      <c r="A2809" s="70" t="e">
        <f>VLOOKUP(B2809,'Lake Assessments'!$D$2:$E$52,2,0)</f>
        <v>#N/A</v>
      </c>
      <c r="B2809">
        <v>31091200</v>
      </c>
      <c r="C2809" t="s">
        <v>2637</v>
      </c>
      <c r="D2809" t="s">
        <v>878</v>
      </c>
      <c r="E2809" s="107">
        <v>37468</v>
      </c>
      <c r="F2809" s="9">
        <v>30</v>
      </c>
      <c r="G2809" s="9">
        <v>30.672463</v>
      </c>
      <c r="H2809" s="9">
        <v>172.727273</v>
      </c>
      <c r="I2809" s="9">
        <v>56.492159000000001</v>
      </c>
      <c r="J2809" s="9">
        <v>1</v>
      </c>
      <c r="K2809" s="9">
        <v>30</v>
      </c>
      <c r="L2809" s="9">
        <v>30</v>
      </c>
      <c r="M2809" s="9">
        <v>30.672463</v>
      </c>
      <c r="N2809" s="9">
        <v>30.672463</v>
      </c>
      <c r="O2809" s="9">
        <v>172.727273</v>
      </c>
      <c r="P2809" s="9">
        <v>172.727273</v>
      </c>
      <c r="Q2809" s="9">
        <v>56.492159000000001</v>
      </c>
      <c r="R2809" s="9">
        <v>56.492159000000001</v>
      </c>
      <c r="S2809" s="9" t="s">
        <v>1510</v>
      </c>
      <c r="T2809" s="9">
        <v>2696.8496500000001</v>
      </c>
      <c r="U2809" s="9">
        <v>293932.357571</v>
      </c>
      <c r="V2809" t="s">
        <v>935</v>
      </c>
    </row>
    <row r="2810" spans="1:22" x14ac:dyDescent="0.25">
      <c r="A2810" s="70" t="e">
        <f>VLOOKUP(B2810,'Lake Assessments'!$D$2:$E$52,2,0)</f>
        <v>#N/A</v>
      </c>
      <c r="B2810">
        <v>4003000</v>
      </c>
      <c r="C2810" t="s">
        <v>1867</v>
      </c>
      <c r="D2810" t="s">
        <v>878</v>
      </c>
      <c r="E2810" s="107">
        <v>40784</v>
      </c>
      <c r="F2810" s="9">
        <v>30</v>
      </c>
      <c r="G2810" s="9">
        <v>29.029295999999999</v>
      </c>
      <c r="H2810" s="9">
        <v>172.727273</v>
      </c>
      <c r="I2810" s="9">
        <v>48.108651000000002</v>
      </c>
      <c r="J2810" s="9">
        <v>2</v>
      </c>
      <c r="K2810" s="9">
        <v>30</v>
      </c>
      <c r="L2810" s="9">
        <v>30</v>
      </c>
      <c r="M2810" s="9">
        <v>29.029295999999999</v>
      </c>
      <c r="N2810" s="9">
        <v>30.307314999999999</v>
      </c>
      <c r="O2810" s="9">
        <v>172.727273</v>
      </c>
      <c r="P2810" s="9">
        <v>172.727273</v>
      </c>
      <c r="Q2810" s="9">
        <v>48.108651000000002</v>
      </c>
      <c r="R2810" s="9">
        <v>54.629156999999999</v>
      </c>
      <c r="S2810" s="9" t="s">
        <v>1510</v>
      </c>
      <c r="T2810" s="9">
        <v>73031.848599999998</v>
      </c>
      <c r="U2810" s="9">
        <v>64581017.958017997</v>
      </c>
      <c r="V2810" t="s">
        <v>935</v>
      </c>
    </row>
    <row r="2811" spans="1:22" x14ac:dyDescent="0.25">
      <c r="A2811" s="70" t="e">
        <f>VLOOKUP(B2811,'Lake Assessments'!$D$2:$E$52,2,0)</f>
        <v>#N/A</v>
      </c>
      <c r="B2811">
        <v>31089400</v>
      </c>
      <c r="C2811" t="s">
        <v>2638</v>
      </c>
      <c r="D2811" t="s">
        <v>878</v>
      </c>
      <c r="E2811" s="107">
        <v>37091</v>
      </c>
      <c r="F2811" s="9">
        <v>24</v>
      </c>
      <c r="G2811" s="9">
        <v>27.965008000000001</v>
      </c>
      <c r="H2811" s="9">
        <v>300</v>
      </c>
      <c r="I2811" s="9">
        <v>99.750056000000001</v>
      </c>
      <c r="J2811" s="9">
        <v>1</v>
      </c>
      <c r="K2811" s="9">
        <v>24</v>
      </c>
      <c r="L2811" s="9">
        <v>24</v>
      </c>
      <c r="M2811" s="9">
        <v>27.965008000000001</v>
      </c>
      <c r="N2811" s="9">
        <v>27.965008000000001</v>
      </c>
      <c r="O2811" s="9">
        <v>300</v>
      </c>
      <c r="P2811" s="9">
        <v>300</v>
      </c>
      <c r="Q2811" s="9">
        <v>99.750056000000001</v>
      </c>
      <c r="R2811" s="9">
        <v>99.750056000000001</v>
      </c>
      <c r="S2811" s="9" t="s">
        <v>1510</v>
      </c>
      <c r="T2811" s="9">
        <v>7025.1454659999999</v>
      </c>
      <c r="U2811" s="9">
        <v>1877077.9450399999</v>
      </c>
      <c r="V2811" t="s">
        <v>935</v>
      </c>
    </row>
    <row r="2812" spans="1:22" x14ac:dyDescent="0.25">
      <c r="A2812" s="70" t="e">
        <f>VLOOKUP(B2812,'Lake Assessments'!$D$2:$E$52,2,0)</f>
        <v>#N/A</v>
      </c>
      <c r="B2812">
        <v>31090700</v>
      </c>
      <c r="C2812" t="s">
        <v>262</v>
      </c>
      <c r="D2812" t="s">
        <v>878</v>
      </c>
      <c r="E2812" s="107">
        <v>37466</v>
      </c>
      <c r="F2812" s="9">
        <v>27</v>
      </c>
      <c r="G2812" s="9">
        <v>30.407114</v>
      </c>
      <c r="H2812" s="9">
        <v>145.454545</v>
      </c>
      <c r="I2812" s="9">
        <v>55.138337999999997</v>
      </c>
      <c r="J2812" s="9">
        <v>1</v>
      </c>
      <c r="K2812" s="9">
        <v>27</v>
      </c>
      <c r="L2812" s="9">
        <v>27</v>
      </c>
      <c r="M2812" s="9">
        <v>30.407114</v>
      </c>
      <c r="N2812" s="9">
        <v>30.407114</v>
      </c>
      <c r="O2812" s="9">
        <v>145.454545</v>
      </c>
      <c r="P2812" s="9">
        <v>145.454545</v>
      </c>
      <c r="Q2812" s="9">
        <v>55.138337999999997</v>
      </c>
      <c r="R2812" s="9">
        <v>55.138337999999997</v>
      </c>
      <c r="S2812" s="9" t="s">
        <v>1510</v>
      </c>
      <c r="T2812" s="9">
        <v>2806.1632079999999</v>
      </c>
      <c r="U2812" s="9">
        <v>287629.27623100003</v>
      </c>
      <c r="V2812" t="s">
        <v>935</v>
      </c>
    </row>
    <row r="2813" spans="1:22" x14ac:dyDescent="0.25">
      <c r="A2813" s="70" t="e">
        <f>VLOOKUP(B2813,'Lake Assessments'!$D$2:$E$52,2,0)</f>
        <v>#N/A</v>
      </c>
      <c r="B2813">
        <v>36001900</v>
      </c>
      <c r="C2813" t="s">
        <v>2639</v>
      </c>
      <c r="D2813" t="s">
        <v>878</v>
      </c>
      <c r="E2813" s="107">
        <v>41870</v>
      </c>
      <c r="F2813" s="9">
        <v>18</v>
      </c>
      <c r="G2813" s="9">
        <v>27.10576</v>
      </c>
      <c r="H2813" s="9">
        <v>63.636364</v>
      </c>
      <c r="I2813" s="9">
        <v>38.294694</v>
      </c>
      <c r="J2813" s="9">
        <v>3</v>
      </c>
      <c r="K2813" s="9">
        <v>10</v>
      </c>
      <c r="L2813" s="9">
        <v>18</v>
      </c>
      <c r="M2813" s="9">
        <v>18.34121</v>
      </c>
      <c r="N2813" s="9">
        <v>27.10576</v>
      </c>
      <c r="O2813" s="9">
        <v>-9.0909089999999999</v>
      </c>
      <c r="P2813" s="9">
        <v>63.636364</v>
      </c>
      <c r="Q2813" s="9">
        <v>-9.2019289999999998</v>
      </c>
      <c r="R2813" s="9">
        <v>38.294694</v>
      </c>
      <c r="S2813" s="9" t="s">
        <v>1510</v>
      </c>
      <c r="T2813" s="9">
        <v>1513.35538</v>
      </c>
      <c r="U2813" s="9">
        <v>157384.86722499999</v>
      </c>
      <c r="V2813" t="s">
        <v>935</v>
      </c>
    </row>
    <row r="2814" spans="1:22" x14ac:dyDescent="0.25">
      <c r="A2814" s="70" t="e">
        <f>VLOOKUP(B2814,'Lake Assessments'!$D$2:$E$52,2,0)</f>
        <v>#N/A</v>
      </c>
      <c r="B2814">
        <v>11031700</v>
      </c>
      <c r="C2814" t="s">
        <v>2640</v>
      </c>
      <c r="D2814" t="s">
        <v>878</v>
      </c>
      <c r="E2814" s="107">
        <v>40351</v>
      </c>
      <c r="F2814" s="9">
        <v>19</v>
      </c>
      <c r="G2814" s="9">
        <v>23.170988999999999</v>
      </c>
      <c r="H2814" s="9">
        <v>72.727272999999997</v>
      </c>
      <c r="I2814" s="9">
        <v>18.219332000000001</v>
      </c>
      <c r="J2814" s="9">
        <v>2</v>
      </c>
      <c r="K2814" s="9">
        <v>19</v>
      </c>
      <c r="L2814" s="9">
        <v>19</v>
      </c>
      <c r="M2814" s="9">
        <v>23.170988999999999</v>
      </c>
      <c r="N2814" s="9">
        <v>26.382809000000002</v>
      </c>
      <c r="O2814" s="9">
        <v>72.727272999999997</v>
      </c>
      <c r="P2814" s="9">
        <v>72.727272999999997</v>
      </c>
      <c r="Q2814" s="9">
        <v>18.219332000000001</v>
      </c>
      <c r="R2814" s="9">
        <v>30.607966999999999</v>
      </c>
      <c r="S2814" s="9" t="s">
        <v>1510</v>
      </c>
      <c r="T2814" s="9">
        <v>5146.3567350000003</v>
      </c>
      <c r="U2814" s="9">
        <v>1157680.137014</v>
      </c>
      <c r="V2814" t="s">
        <v>935</v>
      </c>
    </row>
    <row r="2815" spans="1:22" x14ac:dyDescent="0.25">
      <c r="A2815" s="70" t="e">
        <f>VLOOKUP(B2815,'Lake Assessments'!$D$2:$E$52,2,0)</f>
        <v>#N/A</v>
      </c>
      <c r="B2815">
        <v>11049600</v>
      </c>
      <c r="C2815" t="s">
        <v>1307</v>
      </c>
      <c r="D2815" t="s">
        <v>878</v>
      </c>
      <c r="E2815" s="107">
        <v>39637</v>
      </c>
      <c r="F2815" s="9">
        <v>13</v>
      </c>
      <c r="G2815" s="9">
        <v>26.070909</v>
      </c>
      <c r="H2815" s="9">
        <v>116.666667</v>
      </c>
      <c r="I2815" s="9">
        <v>86.220780000000005</v>
      </c>
      <c r="J2815" s="9">
        <v>1</v>
      </c>
      <c r="K2815" s="9">
        <v>13</v>
      </c>
      <c r="L2815" s="9">
        <v>13</v>
      </c>
      <c r="M2815" s="9">
        <v>26.070909</v>
      </c>
      <c r="N2815" s="9">
        <v>26.070909</v>
      </c>
      <c r="O2815" s="9">
        <v>116.666667</v>
      </c>
      <c r="P2815" s="9">
        <v>116.666667</v>
      </c>
      <c r="Q2815" s="9">
        <v>86.220780000000005</v>
      </c>
      <c r="R2815" s="9">
        <v>86.220780000000005</v>
      </c>
      <c r="S2815" s="9" t="s">
        <v>1510</v>
      </c>
      <c r="T2815" s="9">
        <v>1678.722964</v>
      </c>
      <c r="U2815" s="9">
        <v>131377.846785</v>
      </c>
      <c r="V2815" t="s">
        <v>935</v>
      </c>
    </row>
    <row r="2816" spans="1:22" x14ac:dyDescent="0.25">
      <c r="A2816" s="70" t="e">
        <f>VLOOKUP(B2816,'Lake Assessments'!$D$2:$E$52,2,0)</f>
        <v>#N/A</v>
      </c>
      <c r="B2816">
        <v>36001800</v>
      </c>
      <c r="C2816" t="s">
        <v>2641</v>
      </c>
      <c r="D2816" t="s">
        <v>878</v>
      </c>
      <c r="E2816" s="107">
        <v>41872</v>
      </c>
      <c r="F2816" s="9">
        <v>22</v>
      </c>
      <c r="G2816" s="9">
        <v>29.848099999999999</v>
      </c>
      <c r="H2816" s="9">
        <v>100</v>
      </c>
      <c r="I2816" s="9">
        <v>52.286225999999999</v>
      </c>
      <c r="J2816" s="9">
        <v>2</v>
      </c>
      <c r="K2816" s="9">
        <v>19</v>
      </c>
      <c r="L2816" s="9">
        <v>22</v>
      </c>
      <c r="M2816" s="9">
        <v>24.547484000000001</v>
      </c>
      <c r="N2816" s="9">
        <v>29.848099999999999</v>
      </c>
      <c r="O2816" s="9">
        <v>72.727272999999997</v>
      </c>
      <c r="P2816" s="9">
        <v>100</v>
      </c>
      <c r="Q2816" s="9">
        <v>21.522196000000001</v>
      </c>
      <c r="R2816" s="9">
        <v>52.286225999999999</v>
      </c>
      <c r="S2816" s="9" t="s">
        <v>1510</v>
      </c>
      <c r="T2816" s="9">
        <v>6909.2674829999996</v>
      </c>
      <c r="U2816" s="9">
        <v>1231155.769904</v>
      </c>
      <c r="V2816" t="s">
        <v>935</v>
      </c>
    </row>
    <row r="2817" spans="1:22" x14ac:dyDescent="0.25">
      <c r="A2817" s="70" t="e">
        <f>VLOOKUP(B2817,'Lake Assessments'!$D$2:$E$52,2,0)</f>
        <v>#N/A</v>
      </c>
      <c r="B2817">
        <v>4006300</v>
      </c>
      <c r="C2817" t="s">
        <v>1337</v>
      </c>
      <c r="D2817" t="s">
        <v>878</v>
      </c>
      <c r="E2817" s="107">
        <v>40785</v>
      </c>
      <c r="F2817" s="9">
        <v>25</v>
      </c>
      <c r="G2817" s="9">
        <v>30.2</v>
      </c>
      <c r="H2817" s="9">
        <v>127.272727</v>
      </c>
      <c r="I2817" s="9">
        <v>54.081632999999997</v>
      </c>
      <c r="J2817" s="9">
        <v>1</v>
      </c>
      <c r="K2817" s="9">
        <v>25</v>
      </c>
      <c r="L2817" s="9">
        <v>25</v>
      </c>
      <c r="M2817" s="9">
        <v>30.2</v>
      </c>
      <c r="N2817" s="9">
        <v>30.2</v>
      </c>
      <c r="O2817" s="9">
        <v>127.272727</v>
      </c>
      <c r="P2817" s="9">
        <v>127.272727</v>
      </c>
      <c r="Q2817" s="9">
        <v>54.081632999999997</v>
      </c>
      <c r="R2817" s="9">
        <v>54.081632999999997</v>
      </c>
      <c r="S2817" s="9" t="s">
        <v>1510</v>
      </c>
      <c r="T2817" s="9">
        <v>6042.024034</v>
      </c>
      <c r="U2817" s="9">
        <v>1317798.996088</v>
      </c>
      <c r="V2817" t="s">
        <v>935</v>
      </c>
    </row>
    <row r="2818" spans="1:22" x14ac:dyDescent="0.25">
      <c r="A2818" s="70" t="e">
        <f>VLOOKUP(B2818,'Lake Assessments'!$D$2:$E$52,2,0)</f>
        <v>#N/A</v>
      </c>
      <c r="B2818">
        <v>4003300</v>
      </c>
      <c r="C2818" t="s">
        <v>2642</v>
      </c>
      <c r="D2818" t="s">
        <v>878</v>
      </c>
      <c r="E2818" s="107">
        <v>40779</v>
      </c>
      <c r="F2818" s="9">
        <v>20</v>
      </c>
      <c r="G2818" s="9">
        <v>29.068884000000001</v>
      </c>
      <c r="H2818" s="9">
        <v>81.818181999999993</v>
      </c>
      <c r="I2818" s="9">
        <v>48.310631000000001</v>
      </c>
      <c r="J2818" s="9">
        <v>1</v>
      </c>
      <c r="K2818" s="9">
        <v>20</v>
      </c>
      <c r="L2818" s="9">
        <v>20</v>
      </c>
      <c r="M2818" s="9">
        <v>29.068884000000001</v>
      </c>
      <c r="N2818" s="9">
        <v>29.068884000000001</v>
      </c>
      <c r="O2818" s="9">
        <v>81.818181999999993</v>
      </c>
      <c r="P2818" s="9">
        <v>81.818181999999993</v>
      </c>
      <c r="Q2818" s="9">
        <v>48.310631000000001</v>
      </c>
      <c r="R2818" s="9">
        <v>48.310631000000001</v>
      </c>
      <c r="S2818" s="9" t="s">
        <v>1510</v>
      </c>
      <c r="T2818" s="9">
        <v>2065.9386180000001</v>
      </c>
      <c r="U2818" s="9">
        <v>134123.38028099999</v>
      </c>
      <c r="V2818" t="s">
        <v>935</v>
      </c>
    </row>
    <row r="2819" spans="1:22" x14ac:dyDescent="0.25">
      <c r="A2819" s="70" t="e">
        <f>VLOOKUP(B2819,'Lake Assessments'!$D$2:$E$52,2,0)</f>
        <v>#N/A</v>
      </c>
      <c r="B2819">
        <v>31091300</v>
      </c>
      <c r="C2819" t="s">
        <v>1167</v>
      </c>
      <c r="D2819" t="s">
        <v>878</v>
      </c>
      <c r="E2819" s="107">
        <v>37795</v>
      </c>
      <c r="F2819" s="9">
        <v>31</v>
      </c>
      <c r="G2819" s="9">
        <v>33.047376</v>
      </c>
      <c r="H2819" s="9">
        <v>181.81818200000001</v>
      </c>
      <c r="I2819" s="9">
        <v>63.600869000000003</v>
      </c>
      <c r="J2819" s="9">
        <v>2</v>
      </c>
      <c r="K2819" s="9">
        <v>25</v>
      </c>
      <c r="L2819" s="9">
        <v>31</v>
      </c>
      <c r="M2819" s="9">
        <v>28.6</v>
      </c>
      <c r="N2819" s="9">
        <v>33.047376</v>
      </c>
      <c r="O2819" s="9">
        <v>127.272727</v>
      </c>
      <c r="P2819" s="9">
        <v>181.81818200000001</v>
      </c>
      <c r="Q2819" s="9">
        <v>45.918367000000003</v>
      </c>
      <c r="R2819" s="9">
        <v>63.600869000000003</v>
      </c>
      <c r="S2819" s="9" t="s">
        <v>1510</v>
      </c>
      <c r="T2819" s="9">
        <v>23015.036348000001</v>
      </c>
      <c r="U2819" s="9">
        <v>12578282.707023</v>
      </c>
      <c r="V2819" t="s">
        <v>935</v>
      </c>
    </row>
    <row r="2820" spans="1:22" x14ac:dyDescent="0.25">
      <c r="A2820" s="70" t="e">
        <f>VLOOKUP(B2820,'Lake Assessments'!$D$2:$E$52,2,0)</f>
        <v>#N/A</v>
      </c>
      <c r="B2820">
        <v>11048400</v>
      </c>
      <c r="C2820" t="s">
        <v>1403</v>
      </c>
      <c r="D2820" t="s">
        <v>878</v>
      </c>
      <c r="E2820" s="107">
        <v>39637</v>
      </c>
      <c r="F2820" s="9">
        <v>23</v>
      </c>
      <c r="G2820" s="9">
        <v>28.983504</v>
      </c>
      <c r="H2820" s="9">
        <v>283.33333299999998</v>
      </c>
      <c r="I2820" s="9">
        <v>107.025025</v>
      </c>
      <c r="J2820" s="9">
        <v>1</v>
      </c>
      <c r="K2820" s="9">
        <v>23</v>
      </c>
      <c r="L2820" s="9">
        <v>23</v>
      </c>
      <c r="M2820" s="9">
        <v>28.983504</v>
      </c>
      <c r="N2820" s="9">
        <v>28.983504</v>
      </c>
      <c r="O2820" s="9">
        <v>283.33333299999998</v>
      </c>
      <c r="P2820" s="9">
        <v>283.33333299999998</v>
      </c>
      <c r="Q2820" s="9">
        <v>107.025025</v>
      </c>
      <c r="R2820" s="9">
        <v>107.025025</v>
      </c>
      <c r="S2820" s="9" t="s">
        <v>1510</v>
      </c>
      <c r="T2820" s="9">
        <v>5134.7834659999999</v>
      </c>
      <c r="U2820" s="9">
        <v>682933.86451300001</v>
      </c>
      <c r="V2820" t="s">
        <v>935</v>
      </c>
    </row>
    <row r="2821" spans="1:22" x14ac:dyDescent="0.25">
      <c r="A2821" s="70" t="e">
        <f>VLOOKUP(B2821,'Lake Assessments'!$D$2:$E$52,2,0)</f>
        <v>#N/A</v>
      </c>
      <c r="B2821">
        <v>4002200</v>
      </c>
      <c r="C2821" t="s">
        <v>2643</v>
      </c>
      <c r="D2821" t="s">
        <v>878</v>
      </c>
      <c r="E2821" s="107">
        <v>40784</v>
      </c>
      <c r="F2821" s="9">
        <v>17</v>
      </c>
      <c r="G2821" s="9">
        <v>26.921454000000001</v>
      </c>
      <c r="H2821" s="9">
        <v>54.545454999999997</v>
      </c>
      <c r="I2821" s="9">
        <v>37.354359000000002</v>
      </c>
      <c r="J2821" s="9">
        <v>1</v>
      </c>
      <c r="K2821" s="9">
        <v>17</v>
      </c>
      <c r="L2821" s="9">
        <v>17</v>
      </c>
      <c r="M2821" s="9">
        <v>26.921454000000001</v>
      </c>
      <c r="N2821" s="9">
        <v>26.921454000000001</v>
      </c>
      <c r="O2821" s="9">
        <v>54.545454999999997</v>
      </c>
      <c r="P2821" s="9">
        <v>54.545454999999997</v>
      </c>
      <c r="Q2821" s="9">
        <v>37.354359000000002</v>
      </c>
      <c r="R2821" s="9">
        <v>37.354359000000002</v>
      </c>
      <c r="S2821" s="9" t="s">
        <v>1510</v>
      </c>
      <c r="T2821" s="9">
        <v>1817.194602</v>
      </c>
      <c r="U2821" s="9">
        <v>191955.081404</v>
      </c>
      <c r="V2821" t="s">
        <v>935</v>
      </c>
    </row>
    <row r="2822" spans="1:22" x14ac:dyDescent="0.25">
      <c r="A2822" s="70" t="e">
        <f>VLOOKUP(B2822,'Lake Assessments'!$D$2:$E$52,2,0)</f>
        <v>#N/A</v>
      </c>
      <c r="B2822">
        <v>31122300</v>
      </c>
      <c r="C2822" t="s">
        <v>879</v>
      </c>
      <c r="D2822" t="s">
        <v>878</v>
      </c>
      <c r="E2822" s="107">
        <v>40392</v>
      </c>
      <c r="F2822" s="9">
        <v>13</v>
      </c>
      <c r="G2822" s="9">
        <v>23.852108000000001</v>
      </c>
      <c r="H2822" s="9">
        <v>85.714286000000001</v>
      </c>
      <c r="I2822" s="9">
        <v>43.687399999999997</v>
      </c>
      <c r="J2822" s="9">
        <v>1</v>
      </c>
      <c r="K2822" s="9">
        <v>13</v>
      </c>
      <c r="L2822" s="9">
        <v>13</v>
      </c>
      <c r="M2822" s="9">
        <v>23.852108000000001</v>
      </c>
      <c r="N2822" s="9">
        <v>23.852108000000001</v>
      </c>
      <c r="O2822" s="9">
        <v>85.714286000000001</v>
      </c>
      <c r="P2822" s="9">
        <v>85.714286000000001</v>
      </c>
      <c r="Q2822" s="9">
        <v>43.687399999999997</v>
      </c>
      <c r="R2822" s="9">
        <v>43.687399999999997</v>
      </c>
      <c r="S2822" s="9" t="s">
        <v>1510</v>
      </c>
      <c r="T2822" s="9">
        <v>2789.5287720000001</v>
      </c>
      <c r="U2822" s="9">
        <v>147868.36720000001</v>
      </c>
      <c r="V2822" t="s">
        <v>935</v>
      </c>
    </row>
    <row r="2823" spans="1:22" x14ac:dyDescent="0.25">
      <c r="A2823" s="70" t="e">
        <f>VLOOKUP(B2823,'Lake Assessments'!$D$2:$E$52,2,0)</f>
        <v>#N/A</v>
      </c>
      <c r="B2823">
        <v>11048800</v>
      </c>
      <c r="C2823" t="s">
        <v>2049</v>
      </c>
      <c r="D2823" t="s">
        <v>878</v>
      </c>
      <c r="E2823" s="107">
        <v>39638</v>
      </c>
      <c r="F2823" s="9">
        <v>15</v>
      </c>
      <c r="G2823" s="9">
        <v>20.914110000000001</v>
      </c>
      <c r="H2823" s="9">
        <v>36.363636</v>
      </c>
      <c r="I2823" s="9">
        <v>6.7046429999999999</v>
      </c>
      <c r="J2823" s="9">
        <v>2</v>
      </c>
      <c r="K2823" s="9">
        <v>12</v>
      </c>
      <c r="L2823" s="9">
        <v>15</v>
      </c>
      <c r="M2823" s="9">
        <v>20.914110000000001</v>
      </c>
      <c r="N2823" s="9">
        <v>21.073284999999998</v>
      </c>
      <c r="O2823" s="9">
        <v>9.0909089999999999</v>
      </c>
      <c r="P2823" s="9">
        <v>36.363636</v>
      </c>
      <c r="Q2823" s="9">
        <v>4.3231919999999997</v>
      </c>
      <c r="R2823" s="9">
        <v>6.7046429999999999</v>
      </c>
      <c r="S2823" s="9" t="s">
        <v>1510</v>
      </c>
      <c r="T2823" s="9">
        <v>6264.5899740000004</v>
      </c>
      <c r="U2823" s="9">
        <v>2244073.6078920001</v>
      </c>
      <c r="V2823" t="s">
        <v>935</v>
      </c>
    </row>
    <row r="2824" spans="1:22" x14ac:dyDescent="0.25">
      <c r="A2824" s="70" t="e">
        <f>VLOOKUP(B2824,'Lake Assessments'!$D$2:$E$52,2,0)</f>
        <v>#N/A</v>
      </c>
      <c r="B2824">
        <v>11049200</v>
      </c>
      <c r="C2824" t="s">
        <v>2644</v>
      </c>
      <c r="D2824" t="s">
        <v>878</v>
      </c>
      <c r="E2824" s="107">
        <v>40358</v>
      </c>
      <c r="F2824" s="9">
        <v>17</v>
      </c>
      <c r="G2824" s="9">
        <v>23.040883999999998</v>
      </c>
      <c r="H2824" s="9">
        <v>183.33333300000001</v>
      </c>
      <c r="I2824" s="9">
        <v>64.577746000000005</v>
      </c>
      <c r="J2824" s="9">
        <v>1</v>
      </c>
      <c r="K2824" s="9">
        <v>17</v>
      </c>
      <c r="L2824" s="9">
        <v>17</v>
      </c>
      <c r="M2824" s="9">
        <v>23.040883999999998</v>
      </c>
      <c r="N2824" s="9">
        <v>23.040883999999998</v>
      </c>
      <c r="O2824" s="9">
        <v>183.33333300000001</v>
      </c>
      <c r="P2824" s="9">
        <v>183.33333300000001</v>
      </c>
      <c r="Q2824" s="9">
        <v>64.577746000000005</v>
      </c>
      <c r="R2824" s="9">
        <v>64.577746000000005</v>
      </c>
      <c r="S2824" s="9" t="s">
        <v>1510</v>
      </c>
      <c r="T2824" s="9">
        <v>1339.8473280000001</v>
      </c>
      <c r="U2824" s="9">
        <v>80087.089567999996</v>
      </c>
      <c r="V2824" t="s">
        <v>935</v>
      </c>
    </row>
    <row r="2825" spans="1:22" x14ac:dyDescent="0.25">
      <c r="A2825" s="70" t="e">
        <f>VLOOKUP(B2825,'Lake Assessments'!$D$2:$E$52,2,0)</f>
        <v>#N/A</v>
      </c>
      <c r="B2825">
        <v>4003400</v>
      </c>
      <c r="C2825" t="s">
        <v>2645</v>
      </c>
      <c r="D2825" t="s">
        <v>878</v>
      </c>
      <c r="E2825" s="107">
        <v>41463</v>
      </c>
      <c r="F2825" s="9">
        <v>25</v>
      </c>
      <c r="G2825" s="9">
        <v>30.6</v>
      </c>
      <c r="H2825" s="9">
        <v>127.272727</v>
      </c>
      <c r="I2825" s="9">
        <v>51.485149</v>
      </c>
      <c r="J2825" s="9">
        <v>3</v>
      </c>
      <c r="K2825" s="9">
        <v>22</v>
      </c>
      <c r="L2825" s="9">
        <v>28</v>
      </c>
      <c r="M2825" s="9">
        <v>27.716093000000001</v>
      </c>
      <c r="N2825" s="9">
        <v>30.6</v>
      </c>
      <c r="O2825" s="9">
        <v>100</v>
      </c>
      <c r="P2825" s="9">
        <v>154.545455</v>
      </c>
      <c r="Q2825" s="9">
        <v>37.208382</v>
      </c>
      <c r="R2825" s="9">
        <v>51.485149</v>
      </c>
      <c r="S2825" s="9" t="s">
        <v>1510</v>
      </c>
      <c r="T2825" s="9">
        <v>12477.688163999999</v>
      </c>
      <c r="U2825" s="9">
        <v>2753298.9961549998</v>
      </c>
      <c r="V2825" t="s">
        <v>935</v>
      </c>
    </row>
    <row r="2826" spans="1:22" x14ac:dyDescent="0.25">
      <c r="A2826" s="70" t="e">
        <f>VLOOKUP(B2826,'Lake Assessments'!$D$2:$E$52,2,0)</f>
        <v>#N/A</v>
      </c>
      <c r="B2826">
        <v>31093600</v>
      </c>
      <c r="C2826" t="s">
        <v>2646</v>
      </c>
      <c r="D2826" t="s">
        <v>878</v>
      </c>
      <c r="E2826" s="107">
        <v>37075</v>
      </c>
      <c r="F2826" s="9">
        <v>26</v>
      </c>
      <c r="G2826" s="9">
        <v>29.809653000000001</v>
      </c>
      <c r="H2826" s="9">
        <v>136.36363600000001</v>
      </c>
      <c r="I2826" s="9">
        <v>52.090063999999998</v>
      </c>
      <c r="J2826" s="9">
        <v>1</v>
      </c>
      <c r="K2826" s="9">
        <v>26</v>
      </c>
      <c r="L2826" s="9">
        <v>26</v>
      </c>
      <c r="M2826" s="9">
        <v>29.809653000000001</v>
      </c>
      <c r="N2826" s="9">
        <v>29.809653000000001</v>
      </c>
      <c r="O2826" s="9">
        <v>136.36363600000001</v>
      </c>
      <c r="P2826" s="9">
        <v>136.36363600000001</v>
      </c>
      <c r="Q2826" s="9">
        <v>52.090063999999998</v>
      </c>
      <c r="R2826" s="9">
        <v>52.090063999999998</v>
      </c>
      <c r="S2826" s="9" t="s">
        <v>1510</v>
      </c>
      <c r="T2826" s="9">
        <v>2000.420091</v>
      </c>
      <c r="U2826" s="9">
        <v>110260.915182</v>
      </c>
      <c r="V2826" t="s">
        <v>935</v>
      </c>
    </row>
    <row r="2827" spans="1:22" x14ac:dyDescent="0.25">
      <c r="A2827" s="70" t="e">
        <f>VLOOKUP(B2827,'Lake Assessments'!$D$2:$E$52,2,0)</f>
        <v>#N/A</v>
      </c>
      <c r="B2827">
        <v>36002100</v>
      </c>
      <c r="C2827" t="s">
        <v>2118</v>
      </c>
      <c r="D2827" t="s">
        <v>878</v>
      </c>
      <c r="E2827" s="107">
        <v>37789</v>
      </c>
      <c r="F2827" s="9">
        <v>19</v>
      </c>
      <c r="G2827" s="9">
        <v>26.153393999999999</v>
      </c>
      <c r="H2827" s="9">
        <v>72.727272999999997</v>
      </c>
      <c r="I2827" s="9">
        <v>29.472245999999998</v>
      </c>
      <c r="J2827" s="9">
        <v>1</v>
      </c>
      <c r="K2827" s="9">
        <v>19</v>
      </c>
      <c r="L2827" s="9">
        <v>19</v>
      </c>
      <c r="M2827" s="9">
        <v>26.153393999999999</v>
      </c>
      <c r="N2827" s="9">
        <v>26.153393999999999</v>
      </c>
      <c r="O2827" s="9">
        <v>72.727272999999997</v>
      </c>
      <c r="P2827" s="9">
        <v>72.727272999999997</v>
      </c>
      <c r="Q2827" s="9">
        <v>29.472245999999998</v>
      </c>
      <c r="R2827" s="9">
        <v>29.472245999999998</v>
      </c>
      <c r="S2827" s="9" t="s">
        <v>1510</v>
      </c>
      <c r="T2827" s="9">
        <v>5058.6815040000001</v>
      </c>
      <c r="U2827" s="9">
        <v>379461.245329</v>
      </c>
      <c r="V2827" t="s">
        <v>935</v>
      </c>
    </row>
    <row r="2828" spans="1:22" x14ac:dyDescent="0.25">
      <c r="A2828" s="70" t="e">
        <f>VLOOKUP(B2828,'Lake Assessments'!$D$2:$E$52,2,0)</f>
        <v>#N/A</v>
      </c>
      <c r="B2828">
        <v>4003200</v>
      </c>
      <c r="C2828" t="s">
        <v>2647</v>
      </c>
      <c r="D2828" t="s">
        <v>878</v>
      </c>
      <c r="E2828" s="107">
        <v>40771</v>
      </c>
      <c r="F2828" s="9">
        <v>27</v>
      </c>
      <c r="G2828" s="9">
        <v>29.637314</v>
      </c>
      <c r="H2828" s="9">
        <v>145.454545</v>
      </c>
      <c r="I2828" s="9">
        <v>51.210785000000001</v>
      </c>
      <c r="J2828" s="9">
        <v>4</v>
      </c>
      <c r="K2828" s="9">
        <v>22</v>
      </c>
      <c r="L2828" s="9">
        <v>37</v>
      </c>
      <c r="M2828" s="9">
        <v>28.568895999999999</v>
      </c>
      <c r="N2828" s="9">
        <v>36.989772000000002</v>
      </c>
      <c r="O2828" s="9">
        <v>100</v>
      </c>
      <c r="P2828" s="9">
        <v>236.36363600000001</v>
      </c>
      <c r="Q2828" s="9">
        <v>41.430177999999998</v>
      </c>
      <c r="R2828" s="9">
        <v>83.117683999999997</v>
      </c>
      <c r="S2828" s="9" t="s">
        <v>1510</v>
      </c>
      <c r="T2828" s="9">
        <v>27504.466073</v>
      </c>
      <c r="U2828" s="9">
        <v>4979404.7696390003</v>
      </c>
      <c r="V2828" t="s">
        <v>935</v>
      </c>
    </row>
    <row r="2829" spans="1:22" x14ac:dyDescent="0.25">
      <c r="A2829" s="70" t="e">
        <f>VLOOKUP(B2829,'Lake Assessments'!$D$2:$E$52,2,0)</f>
        <v>#N/A</v>
      </c>
      <c r="B2829">
        <v>31089200</v>
      </c>
      <c r="C2829" t="s">
        <v>2648</v>
      </c>
      <c r="D2829" t="s">
        <v>878</v>
      </c>
      <c r="E2829" s="107">
        <v>37091</v>
      </c>
      <c r="F2829" s="9">
        <v>23</v>
      </c>
      <c r="G2829" s="9">
        <v>26.272815999999999</v>
      </c>
      <c r="H2829" s="9">
        <v>109.090909</v>
      </c>
      <c r="I2829" s="9">
        <v>34.044980000000002</v>
      </c>
      <c r="J2829" s="9">
        <v>1</v>
      </c>
      <c r="K2829" s="9">
        <v>23</v>
      </c>
      <c r="L2829" s="9">
        <v>23</v>
      </c>
      <c r="M2829" s="9">
        <v>26.272815999999999</v>
      </c>
      <c r="N2829" s="9">
        <v>26.272815999999999</v>
      </c>
      <c r="O2829" s="9">
        <v>109.090909</v>
      </c>
      <c r="P2829" s="9">
        <v>109.090909</v>
      </c>
      <c r="Q2829" s="9">
        <v>34.044980000000002</v>
      </c>
      <c r="R2829" s="9">
        <v>34.044980000000002</v>
      </c>
      <c r="S2829" s="9" t="s">
        <v>1510</v>
      </c>
      <c r="T2829" s="9">
        <v>5881.8191280000001</v>
      </c>
      <c r="U2829" s="9">
        <v>828393.56991700002</v>
      </c>
      <c r="V2829" t="s">
        <v>935</v>
      </c>
    </row>
    <row r="2830" spans="1:22" x14ac:dyDescent="0.25">
      <c r="A2830" s="70" t="e">
        <f>VLOOKUP(B2830,'Lake Assessments'!$D$2:$E$52,2,0)</f>
        <v>#N/A</v>
      </c>
      <c r="B2830">
        <v>4002400</v>
      </c>
      <c r="C2830" t="s">
        <v>2649</v>
      </c>
      <c r="D2830" t="s">
        <v>878</v>
      </c>
      <c r="E2830" s="107">
        <v>40772</v>
      </c>
      <c r="F2830" s="9">
        <v>23</v>
      </c>
      <c r="G2830" s="9">
        <v>26.272815999999999</v>
      </c>
      <c r="H2830" s="9">
        <v>109.090909</v>
      </c>
      <c r="I2830" s="9">
        <v>34.044980000000002</v>
      </c>
      <c r="J2830" s="9">
        <v>1</v>
      </c>
      <c r="K2830" s="9">
        <v>23</v>
      </c>
      <c r="L2830" s="9">
        <v>23</v>
      </c>
      <c r="M2830" s="9">
        <v>26.272815999999999</v>
      </c>
      <c r="N2830" s="9">
        <v>26.272815999999999</v>
      </c>
      <c r="O2830" s="9">
        <v>109.090909</v>
      </c>
      <c r="P2830" s="9">
        <v>109.090909</v>
      </c>
      <c r="Q2830" s="9">
        <v>34.044980000000002</v>
      </c>
      <c r="R2830" s="9">
        <v>34.044980000000002</v>
      </c>
      <c r="S2830" s="9" t="s">
        <v>1510</v>
      </c>
      <c r="T2830" s="9">
        <v>5812.5003850000003</v>
      </c>
      <c r="U2830" s="9">
        <v>1039091.502891</v>
      </c>
      <c r="V2830" t="s">
        <v>935</v>
      </c>
    </row>
    <row r="2831" spans="1:22" x14ac:dyDescent="0.25">
      <c r="A2831" s="70" t="e">
        <f>VLOOKUP(B2831,'Lake Assessments'!$D$2:$E$52,2,0)</f>
        <v>#N/A</v>
      </c>
      <c r="B2831">
        <v>31093400</v>
      </c>
      <c r="C2831" t="s">
        <v>2650</v>
      </c>
      <c r="D2831" t="s">
        <v>878</v>
      </c>
      <c r="E2831" s="107">
        <v>37468</v>
      </c>
      <c r="F2831" s="9">
        <v>23</v>
      </c>
      <c r="G2831" s="9">
        <v>26.689844999999998</v>
      </c>
      <c r="H2831" s="9">
        <v>283.33333299999998</v>
      </c>
      <c r="I2831" s="9">
        <v>90.641750000000002</v>
      </c>
      <c r="J2831" s="9">
        <v>1</v>
      </c>
      <c r="K2831" s="9">
        <v>23</v>
      </c>
      <c r="L2831" s="9">
        <v>23</v>
      </c>
      <c r="M2831" s="9">
        <v>26.689844999999998</v>
      </c>
      <c r="N2831" s="9">
        <v>26.689844999999998</v>
      </c>
      <c r="O2831" s="9">
        <v>283.33333299999998</v>
      </c>
      <c r="P2831" s="9">
        <v>283.33333299999998</v>
      </c>
      <c r="Q2831" s="9">
        <v>90.641750000000002</v>
      </c>
      <c r="R2831" s="9">
        <v>90.641750000000002</v>
      </c>
      <c r="S2831" s="9" t="s">
        <v>1510</v>
      </c>
      <c r="T2831" s="9">
        <v>6697.6972949999999</v>
      </c>
      <c r="U2831" s="9">
        <v>1313768.5464620001</v>
      </c>
      <c r="V2831" t="s">
        <v>935</v>
      </c>
    </row>
    <row r="2832" spans="1:22" x14ac:dyDescent="0.25">
      <c r="A2832" s="70" t="e">
        <f>VLOOKUP(B2832,'Lake Assessments'!$D$2:$E$52,2,0)</f>
        <v>#N/A</v>
      </c>
      <c r="B2832">
        <v>31092800</v>
      </c>
      <c r="C2832" t="s">
        <v>2651</v>
      </c>
      <c r="D2832" t="s">
        <v>878</v>
      </c>
      <c r="E2832" s="107">
        <v>40717</v>
      </c>
      <c r="F2832" s="9">
        <v>11</v>
      </c>
      <c r="G2832" s="9">
        <v>22.613351000000002</v>
      </c>
      <c r="H2832" s="9">
        <v>57.142856999999999</v>
      </c>
      <c r="I2832" s="9">
        <v>36.225005000000003</v>
      </c>
      <c r="J2832" s="9">
        <v>4</v>
      </c>
      <c r="K2832" s="9">
        <v>8</v>
      </c>
      <c r="L2832" s="9">
        <v>11</v>
      </c>
      <c r="M2832" s="9">
        <v>19.445436000000001</v>
      </c>
      <c r="N2832" s="9">
        <v>23.517885</v>
      </c>
      <c r="O2832" s="9">
        <v>14.285714</v>
      </c>
      <c r="P2832" s="9">
        <v>57.142856999999999</v>
      </c>
      <c r="Q2832" s="9">
        <v>17.141183999999999</v>
      </c>
      <c r="R2832" s="9">
        <v>41.674005000000001</v>
      </c>
      <c r="S2832" s="9" t="s">
        <v>1510</v>
      </c>
      <c r="T2832" s="9">
        <v>7339.4604559999998</v>
      </c>
      <c r="U2832" s="9">
        <v>2265091.670347</v>
      </c>
      <c r="V2832" t="s">
        <v>935</v>
      </c>
    </row>
    <row r="2833" spans="1:22" x14ac:dyDescent="0.25">
      <c r="A2833" s="70" t="e">
        <f>VLOOKUP(B2833,'Lake Assessments'!$D$2:$E$52,2,0)</f>
        <v>#N/A</v>
      </c>
      <c r="B2833">
        <v>4005300</v>
      </c>
      <c r="C2833" t="s">
        <v>1183</v>
      </c>
      <c r="D2833" t="s">
        <v>878</v>
      </c>
      <c r="E2833" s="107">
        <v>40785</v>
      </c>
      <c r="F2833" s="9">
        <v>21</v>
      </c>
      <c r="G2833" s="9">
        <v>25.967929000000002</v>
      </c>
      <c r="H2833" s="9">
        <v>90.909091000000004</v>
      </c>
      <c r="I2833" s="9">
        <v>32.489432999999998</v>
      </c>
      <c r="J2833" s="9">
        <v>1</v>
      </c>
      <c r="K2833" s="9">
        <v>21</v>
      </c>
      <c r="L2833" s="9">
        <v>21</v>
      </c>
      <c r="M2833" s="9">
        <v>25.967929000000002</v>
      </c>
      <c r="N2833" s="9">
        <v>25.967929000000002</v>
      </c>
      <c r="O2833" s="9">
        <v>90.909091000000004</v>
      </c>
      <c r="P2833" s="9">
        <v>90.909091000000004</v>
      </c>
      <c r="Q2833" s="9">
        <v>32.489432999999998</v>
      </c>
      <c r="R2833" s="9">
        <v>32.489432999999998</v>
      </c>
      <c r="S2833" s="9" t="s">
        <v>1510</v>
      </c>
      <c r="T2833" s="9">
        <v>4941.3560049999996</v>
      </c>
      <c r="U2833" s="9">
        <v>896563.74630100001</v>
      </c>
      <c r="V2833" t="s">
        <v>935</v>
      </c>
    </row>
    <row r="2834" spans="1:22" x14ac:dyDescent="0.25">
      <c r="A2834" s="70" t="e">
        <f>VLOOKUP(B2834,'Lake Assessments'!$D$2:$E$52,2,0)</f>
        <v>#N/A</v>
      </c>
      <c r="B2834">
        <v>31087400</v>
      </c>
      <c r="C2834" t="s">
        <v>1512</v>
      </c>
      <c r="D2834" t="s">
        <v>878</v>
      </c>
      <c r="E2834" s="107">
        <v>34176</v>
      </c>
      <c r="F2834" s="9">
        <v>17</v>
      </c>
      <c r="G2834" s="9">
        <v>23.525956000000001</v>
      </c>
      <c r="H2834" s="9">
        <v>54.545454999999997</v>
      </c>
      <c r="I2834" s="9">
        <v>16.465126999999999</v>
      </c>
      <c r="J2834" s="9">
        <v>1</v>
      </c>
      <c r="K2834" s="9">
        <v>17</v>
      </c>
      <c r="L2834" s="9">
        <v>17</v>
      </c>
      <c r="M2834" s="9">
        <v>23.525956000000001</v>
      </c>
      <c r="N2834" s="9">
        <v>23.525956000000001</v>
      </c>
      <c r="O2834" s="9">
        <v>54.545454999999997</v>
      </c>
      <c r="P2834" s="9">
        <v>54.545454999999997</v>
      </c>
      <c r="Q2834" s="9">
        <v>16.465126999999999</v>
      </c>
      <c r="R2834" s="9">
        <v>16.465126999999999</v>
      </c>
      <c r="S2834" s="9" t="s">
        <v>1510</v>
      </c>
      <c r="T2834" s="9">
        <v>1779.659007</v>
      </c>
      <c r="U2834" s="9">
        <v>164368.14232799999</v>
      </c>
      <c r="V2834" t="s">
        <v>935</v>
      </c>
    </row>
    <row r="2835" spans="1:22" x14ac:dyDescent="0.25">
      <c r="A2835" s="70" t="e">
        <f>VLOOKUP(B2835,'Lake Assessments'!$D$2:$E$52,2,0)</f>
        <v>#N/A</v>
      </c>
      <c r="B2835">
        <v>31089300</v>
      </c>
      <c r="C2835" t="s">
        <v>2652</v>
      </c>
      <c r="D2835" t="s">
        <v>878</v>
      </c>
      <c r="E2835" s="107">
        <v>37466</v>
      </c>
      <c r="F2835" s="9">
        <v>21</v>
      </c>
      <c r="G2835" s="9">
        <v>23.349314</v>
      </c>
      <c r="H2835" s="9">
        <v>90.909091000000004</v>
      </c>
      <c r="I2835" s="9">
        <v>19.129154</v>
      </c>
      <c r="J2835" s="9">
        <v>1</v>
      </c>
      <c r="K2835" s="9">
        <v>21</v>
      </c>
      <c r="L2835" s="9">
        <v>21</v>
      </c>
      <c r="M2835" s="9">
        <v>23.349314</v>
      </c>
      <c r="N2835" s="9">
        <v>23.349314</v>
      </c>
      <c r="O2835" s="9">
        <v>90.909091000000004</v>
      </c>
      <c r="P2835" s="9">
        <v>90.909091000000004</v>
      </c>
      <c r="Q2835" s="9">
        <v>19.129154</v>
      </c>
      <c r="R2835" s="9">
        <v>19.129154</v>
      </c>
      <c r="S2835" s="9" t="s">
        <v>1510</v>
      </c>
      <c r="T2835" s="9">
        <v>7577.9902840000004</v>
      </c>
      <c r="U2835" s="9">
        <v>1269586.287401</v>
      </c>
      <c r="V2835" t="s">
        <v>935</v>
      </c>
    </row>
    <row r="2836" spans="1:22" x14ac:dyDescent="0.25">
      <c r="A2836" s="70" t="e">
        <f>VLOOKUP(B2836,'Lake Assessments'!$D$2:$E$52,2,0)</f>
        <v>#N/A</v>
      </c>
      <c r="B2836">
        <v>31092600</v>
      </c>
      <c r="C2836" t="s">
        <v>1026</v>
      </c>
      <c r="D2836" t="s">
        <v>878</v>
      </c>
      <c r="E2836" s="107">
        <v>36042</v>
      </c>
      <c r="F2836" s="9">
        <v>39</v>
      </c>
      <c r="G2836" s="9">
        <v>36.669347000000002</v>
      </c>
      <c r="H2836" s="9">
        <v>254.545455</v>
      </c>
      <c r="I2836" s="9">
        <v>87.088505999999995</v>
      </c>
      <c r="J2836" s="9">
        <v>2</v>
      </c>
      <c r="K2836" s="9">
        <v>19</v>
      </c>
      <c r="L2836" s="9">
        <v>39</v>
      </c>
      <c r="M2836" s="9">
        <v>25.465146000000001</v>
      </c>
      <c r="N2836" s="9">
        <v>36.669347000000002</v>
      </c>
      <c r="O2836" s="9">
        <v>72.727272999999997</v>
      </c>
      <c r="P2836" s="9">
        <v>254.545455</v>
      </c>
      <c r="Q2836" s="9">
        <v>26.065080999999999</v>
      </c>
      <c r="R2836" s="9">
        <v>87.088505999999995</v>
      </c>
      <c r="S2836" s="9" t="s">
        <v>1510</v>
      </c>
      <c r="T2836" s="9">
        <v>9832.9595300000001</v>
      </c>
      <c r="U2836" s="9">
        <v>6106855.0031509995</v>
      </c>
      <c r="V2836" t="s">
        <v>935</v>
      </c>
    </row>
    <row r="2837" spans="1:22" x14ac:dyDescent="0.25">
      <c r="A2837" s="70" t="e">
        <f>VLOOKUP(B2837,'Lake Assessments'!$D$2:$E$52,2,0)</f>
        <v>#N/A</v>
      </c>
      <c r="B2837">
        <v>31090200</v>
      </c>
      <c r="C2837" t="s">
        <v>2653</v>
      </c>
      <c r="D2837" t="s">
        <v>878</v>
      </c>
      <c r="E2837" s="107">
        <v>37091</v>
      </c>
      <c r="F2837" s="9">
        <v>14</v>
      </c>
      <c r="G2837" s="9">
        <v>19.242809000000001</v>
      </c>
      <c r="H2837" s="9">
        <v>27.272727</v>
      </c>
      <c r="I2837" s="9">
        <v>-1.8224009999999999</v>
      </c>
      <c r="J2837" s="9">
        <v>1</v>
      </c>
      <c r="K2837" s="9">
        <v>14</v>
      </c>
      <c r="L2837" s="9">
        <v>14</v>
      </c>
      <c r="M2837" s="9">
        <v>19.242809000000001</v>
      </c>
      <c r="N2837" s="9">
        <v>19.242809000000001</v>
      </c>
      <c r="O2837" s="9">
        <v>27.272727</v>
      </c>
      <c r="P2837" s="9">
        <v>27.272727</v>
      </c>
      <c r="Q2837" s="9">
        <v>-1.8224009999999999</v>
      </c>
      <c r="R2837" s="9">
        <v>-1.8224009999999999</v>
      </c>
      <c r="S2837" s="9" t="s">
        <v>1510</v>
      </c>
      <c r="T2837" s="9">
        <v>2572.3470900000002</v>
      </c>
      <c r="U2837" s="9">
        <v>146864.049574</v>
      </c>
      <c r="V2837" t="s">
        <v>935</v>
      </c>
    </row>
    <row r="2838" spans="1:22" x14ac:dyDescent="0.25">
      <c r="A2838" s="70" t="e">
        <f>VLOOKUP(B2838,'Lake Assessments'!$D$2:$E$52,2,0)</f>
        <v>#N/A</v>
      </c>
      <c r="B2838">
        <v>31088700</v>
      </c>
      <c r="C2838" t="s">
        <v>2654</v>
      </c>
      <c r="D2838" t="s">
        <v>878</v>
      </c>
      <c r="E2838" s="107">
        <v>41480</v>
      </c>
      <c r="F2838" s="9">
        <v>8</v>
      </c>
      <c r="G2838" s="9">
        <v>16.970562999999999</v>
      </c>
      <c r="H2838" s="9">
        <v>14.285714</v>
      </c>
      <c r="I2838" s="9">
        <v>2.2323059999999999</v>
      </c>
      <c r="J2838" s="9">
        <v>1</v>
      </c>
      <c r="K2838" s="9">
        <v>8</v>
      </c>
      <c r="L2838" s="9">
        <v>8</v>
      </c>
      <c r="M2838" s="9">
        <v>16.970562999999999</v>
      </c>
      <c r="N2838" s="9">
        <v>16.970562999999999</v>
      </c>
      <c r="O2838" s="9">
        <v>14.285714</v>
      </c>
      <c r="P2838" s="9">
        <v>14.285714</v>
      </c>
      <c r="Q2838" s="9">
        <v>2.2323059999999999</v>
      </c>
      <c r="R2838" s="9">
        <v>2.2323059999999999</v>
      </c>
      <c r="S2838" s="9" t="s">
        <v>1510</v>
      </c>
      <c r="T2838" s="9">
        <v>1289.711286</v>
      </c>
      <c r="U2838" s="9">
        <v>60646.437638000003</v>
      </c>
      <c r="V2838" t="s">
        <v>935</v>
      </c>
    </row>
    <row r="2839" spans="1:22" x14ac:dyDescent="0.25">
      <c r="A2839" s="70" t="e">
        <f>VLOOKUP(B2839,'Lake Assessments'!$D$2:$E$52,2,0)</f>
        <v>#N/A</v>
      </c>
      <c r="B2839">
        <v>4001100</v>
      </c>
      <c r="C2839" t="s">
        <v>1306</v>
      </c>
      <c r="D2839" t="s">
        <v>878</v>
      </c>
      <c r="E2839" s="107">
        <v>40777</v>
      </c>
      <c r="F2839" s="9">
        <v>24</v>
      </c>
      <c r="G2839" s="9">
        <v>30.006249</v>
      </c>
      <c r="H2839" s="9">
        <v>118.18181800000001</v>
      </c>
      <c r="I2839" s="9">
        <v>53.093108999999998</v>
      </c>
      <c r="J2839" s="9">
        <v>1</v>
      </c>
      <c r="K2839" s="9">
        <v>24</v>
      </c>
      <c r="L2839" s="9">
        <v>24</v>
      </c>
      <c r="M2839" s="9">
        <v>30.006249</v>
      </c>
      <c r="N2839" s="9">
        <v>30.006249</v>
      </c>
      <c r="O2839" s="9">
        <v>118.18181800000001</v>
      </c>
      <c r="P2839" s="9">
        <v>118.18181800000001</v>
      </c>
      <c r="Q2839" s="9">
        <v>53.093108999999998</v>
      </c>
      <c r="R2839" s="9">
        <v>53.093108999999998</v>
      </c>
      <c r="S2839" s="9" t="s">
        <v>1510</v>
      </c>
      <c r="T2839" s="9">
        <v>11478.520135000001</v>
      </c>
      <c r="U2839" s="9">
        <v>2430991.8849909999</v>
      </c>
      <c r="V2839" t="s">
        <v>935</v>
      </c>
    </row>
    <row r="2840" spans="1:22" x14ac:dyDescent="0.25">
      <c r="A2840" s="70" t="e">
        <f>VLOOKUP(B2840,'Lake Assessments'!$D$2:$E$52,2,0)</f>
        <v>#N/A</v>
      </c>
      <c r="B2840">
        <v>31090100</v>
      </c>
      <c r="C2840" t="s">
        <v>2655</v>
      </c>
      <c r="D2840" t="s">
        <v>878</v>
      </c>
      <c r="E2840" s="107">
        <v>37091</v>
      </c>
      <c r="F2840" s="9">
        <v>17</v>
      </c>
      <c r="G2840" s="9">
        <v>24.253563</v>
      </c>
      <c r="H2840" s="9">
        <v>54.545454999999997</v>
      </c>
      <c r="I2840" s="9">
        <v>23.742666</v>
      </c>
      <c r="J2840" s="9">
        <v>1</v>
      </c>
      <c r="K2840" s="9">
        <v>17</v>
      </c>
      <c r="L2840" s="9">
        <v>17</v>
      </c>
      <c r="M2840" s="9">
        <v>24.253563</v>
      </c>
      <c r="N2840" s="9">
        <v>24.253563</v>
      </c>
      <c r="O2840" s="9">
        <v>54.545454999999997</v>
      </c>
      <c r="P2840" s="9">
        <v>54.545454999999997</v>
      </c>
      <c r="Q2840" s="9">
        <v>23.742666</v>
      </c>
      <c r="R2840" s="9">
        <v>23.742666</v>
      </c>
      <c r="S2840" s="9" t="s">
        <v>1510</v>
      </c>
      <c r="T2840" s="9">
        <v>1375.7630369999999</v>
      </c>
      <c r="U2840" s="9">
        <v>88800.493126999994</v>
      </c>
      <c r="V2840" t="s">
        <v>935</v>
      </c>
    </row>
    <row r="2841" spans="1:22" x14ac:dyDescent="0.25">
      <c r="A2841" s="70" t="e">
        <f>VLOOKUP(B2841,'Lake Assessments'!$D$2:$E$52,2,0)</f>
        <v>#N/A</v>
      </c>
      <c r="B2841">
        <v>31091800</v>
      </c>
      <c r="C2841" t="s">
        <v>1800</v>
      </c>
      <c r="D2841" t="s">
        <v>878</v>
      </c>
      <c r="E2841" s="107">
        <v>41480</v>
      </c>
      <c r="F2841" s="9">
        <v>12</v>
      </c>
      <c r="G2841" s="9">
        <v>20.784610000000001</v>
      </c>
      <c r="H2841" s="9">
        <v>71.428571000000005</v>
      </c>
      <c r="I2841" s="9">
        <v>25.208492</v>
      </c>
      <c r="J2841" s="9">
        <v>1</v>
      </c>
      <c r="K2841" s="9">
        <v>12</v>
      </c>
      <c r="L2841" s="9">
        <v>12</v>
      </c>
      <c r="M2841" s="9">
        <v>20.784610000000001</v>
      </c>
      <c r="N2841" s="9">
        <v>20.784610000000001</v>
      </c>
      <c r="O2841" s="9">
        <v>71.428571000000005</v>
      </c>
      <c r="P2841" s="9">
        <v>71.428571000000005</v>
      </c>
      <c r="Q2841" s="9">
        <v>25.208492</v>
      </c>
      <c r="R2841" s="9">
        <v>25.208492</v>
      </c>
      <c r="S2841" s="9" t="s">
        <v>1510</v>
      </c>
      <c r="T2841" s="9">
        <v>3096.0982749999998</v>
      </c>
      <c r="U2841" s="9">
        <v>257024.63373</v>
      </c>
      <c r="V2841" t="s">
        <v>935</v>
      </c>
    </row>
    <row r="2842" spans="1:22" x14ac:dyDescent="0.25">
      <c r="A2842" s="70" t="e">
        <f>VLOOKUP(B2842,'Lake Assessments'!$D$2:$E$52,2,0)</f>
        <v>#N/A</v>
      </c>
      <c r="B2842">
        <v>31090400</v>
      </c>
      <c r="C2842" t="s">
        <v>2656</v>
      </c>
      <c r="D2842" t="s">
        <v>878</v>
      </c>
      <c r="E2842" s="107">
        <v>37075</v>
      </c>
      <c r="F2842" s="9">
        <v>26</v>
      </c>
      <c r="G2842" s="9">
        <v>28.43684</v>
      </c>
      <c r="H2842" s="9">
        <v>136.36363600000001</v>
      </c>
      <c r="I2842" s="9">
        <v>45.085915999999997</v>
      </c>
      <c r="J2842" s="9">
        <v>2</v>
      </c>
      <c r="K2842" s="9">
        <v>26</v>
      </c>
      <c r="L2842" s="9">
        <v>30</v>
      </c>
      <c r="M2842" s="9">
        <v>28.43684</v>
      </c>
      <c r="N2842" s="9">
        <v>33.411076000000001</v>
      </c>
      <c r="O2842" s="9">
        <v>136.36363600000001</v>
      </c>
      <c r="P2842" s="9">
        <v>172.727273</v>
      </c>
      <c r="Q2842" s="9">
        <v>45.085915999999997</v>
      </c>
      <c r="R2842" s="9">
        <v>65.401365999999996</v>
      </c>
      <c r="S2842" s="9" t="s">
        <v>1510</v>
      </c>
      <c r="T2842" s="9">
        <v>7619.2656079999997</v>
      </c>
      <c r="U2842" s="9">
        <v>1083434.039778</v>
      </c>
      <c r="V2842" t="s">
        <v>935</v>
      </c>
    </row>
    <row r="2843" spans="1:22" x14ac:dyDescent="0.25">
      <c r="A2843" s="70" t="e">
        <f>VLOOKUP(B2843,'Lake Assessments'!$D$2:$E$52,2,0)</f>
        <v>#N/A</v>
      </c>
      <c r="B2843">
        <v>11031600</v>
      </c>
      <c r="C2843" t="s">
        <v>2657</v>
      </c>
      <c r="D2843" t="s">
        <v>878</v>
      </c>
      <c r="E2843" s="107">
        <v>38516</v>
      </c>
      <c r="F2843" s="9">
        <v>15</v>
      </c>
      <c r="G2843" s="9">
        <v>23.496099000000001</v>
      </c>
      <c r="H2843" s="9">
        <v>36.363636</v>
      </c>
      <c r="I2843" s="9">
        <v>16.317322000000001</v>
      </c>
      <c r="J2843" s="9">
        <v>1</v>
      </c>
      <c r="K2843" s="9">
        <v>15</v>
      </c>
      <c r="L2843" s="9">
        <v>15</v>
      </c>
      <c r="M2843" s="9">
        <v>23.496099000000001</v>
      </c>
      <c r="N2843" s="9">
        <v>23.496099000000001</v>
      </c>
      <c r="O2843" s="9">
        <v>36.363636</v>
      </c>
      <c r="P2843" s="9">
        <v>36.363636</v>
      </c>
      <c r="Q2843" s="9">
        <v>16.317322000000001</v>
      </c>
      <c r="R2843" s="9">
        <v>16.317322000000001</v>
      </c>
      <c r="S2843" s="9" t="s">
        <v>1510</v>
      </c>
      <c r="T2843" s="9">
        <v>6757.5876040000003</v>
      </c>
      <c r="U2843" s="9">
        <v>457128.28847099998</v>
      </c>
      <c r="V2843" t="s">
        <v>935</v>
      </c>
    </row>
    <row r="2844" spans="1:22" x14ac:dyDescent="0.25">
      <c r="A2844" s="70" t="e">
        <f>VLOOKUP(B2844,'Lake Assessments'!$D$2:$E$52,2,0)</f>
        <v>#N/A</v>
      </c>
      <c r="B2844">
        <v>31092100</v>
      </c>
      <c r="C2844" t="s">
        <v>2658</v>
      </c>
      <c r="D2844" t="s">
        <v>878</v>
      </c>
      <c r="E2844" s="107">
        <v>40043</v>
      </c>
      <c r="F2844" s="9">
        <v>30</v>
      </c>
      <c r="G2844" s="9">
        <v>34.506520999999999</v>
      </c>
      <c r="H2844" s="9">
        <v>172.727273</v>
      </c>
      <c r="I2844" s="9">
        <v>70.824361999999994</v>
      </c>
      <c r="J2844" s="9">
        <v>4</v>
      </c>
      <c r="K2844" s="9">
        <v>28</v>
      </c>
      <c r="L2844" s="9">
        <v>32</v>
      </c>
      <c r="M2844" s="9">
        <v>31.220186000000002</v>
      </c>
      <c r="N2844" s="9">
        <v>34.825009000000001</v>
      </c>
      <c r="O2844" s="9">
        <v>154.545455</v>
      </c>
      <c r="P2844" s="9">
        <v>190.90909099999999</v>
      </c>
      <c r="Q2844" s="9">
        <v>59.286662</v>
      </c>
      <c r="R2844" s="9">
        <v>72.401034999999993</v>
      </c>
      <c r="S2844" s="9" t="s">
        <v>1510</v>
      </c>
      <c r="T2844" s="9">
        <v>14560.247905</v>
      </c>
      <c r="U2844" s="9">
        <v>2518840.7300220001</v>
      </c>
      <c r="V2844" t="s">
        <v>935</v>
      </c>
    </row>
    <row r="2845" spans="1:22" x14ac:dyDescent="0.25">
      <c r="A2845" s="70" t="e">
        <f>VLOOKUP(B2845,'Lake Assessments'!$D$2:$E$52,2,0)</f>
        <v>#N/A</v>
      </c>
      <c r="B2845">
        <v>11014700</v>
      </c>
      <c r="C2845" t="s">
        <v>2659</v>
      </c>
      <c r="D2845" t="s">
        <v>878</v>
      </c>
      <c r="E2845" s="107">
        <v>37095</v>
      </c>
      <c r="F2845" s="9">
        <v>20</v>
      </c>
      <c r="G2845" s="9">
        <v>27.280028999999999</v>
      </c>
      <c r="H2845" s="9">
        <v>81.818181999999993</v>
      </c>
      <c r="I2845" s="9">
        <v>39.183822999999997</v>
      </c>
      <c r="J2845" s="9">
        <v>1</v>
      </c>
      <c r="K2845" s="9">
        <v>20</v>
      </c>
      <c r="L2845" s="9">
        <v>20</v>
      </c>
      <c r="M2845" s="9">
        <v>27.280028999999999</v>
      </c>
      <c r="N2845" s="9">
        <v>27.280028999999999</v>
      </c>
      <c r="O2845" s="9">
        <v>81.818181999999993</v>
      </c>
      <c r="P2845" s="9">
        <v>81.818181999999993</v>
      </c>
      <c r="Q2845" s="9">
        <v>39.183822999999997</v>
      </c>
      <c r="R2845" s="9">
        <v>39.183822999999997</v>
      </c>
      <c r="S2845" s="9" t="s">
        <v>1510</v>
      </c>
      <c r="T2845" s="9">
        <v>112307.870625</v>
      </c>
      <c r="U2845" s="9">
        <v>228532567.24842799</v>
      </c>
      <c r="V2845" t="s">
        <v>935</v>
      </c>
    </row>
    <row r="2846" spans="1:22" x14ac:dyDescent="0.25">
      <c r="A2846" s="70" t="e">
        <f>VLOOKUP(B2846,'Lake Assessments'!$D$2:$E$52,2,0)</f>
        <v>#N/A</v>
      </c>
      <c r="B2846">
        <v>11041500</v>
      </c>
      <c r="C2846" t="s">
        <v>2660</v>
      </c>
      <c r="D2846" t="s">
        <v>878</v>
      </c>
      <c r="E2846" s="107">
        <v>39667</v>
      </c>
      <c r="F2846" s="9">
        <v>7</v>
      </c>
      <c r="G2846" s="9">
        <v>15.496543000000001</v>
      </c>
      <c r="H2846" s="9">
        <v>-36.363636</v>
      </c>
      <c r="I2846" s="9">
        <v>-20.936002999999999</v>
      </c>
      <c r="J2846" s="9">
        <v>1</v>
      </c>
      <c r="K2846" s="9">
        <v>7</v>
      </c>
      <c r="L2846" s="9">
        <v>7</v>
      </c>
      <c r="M2846" s="9">
        <v>15.496543000000001</v>
      </c>
      <c r="N2846" s="9">
        <v>15.496543000000001</v>
      </c>
      <c r="O2846" s="9">
        <v>-36.363636</v>
      </c>
      <c r="P2846" s="9">
        <v>-36.363636</v>
      </c>
      <c r="Q2846" s="9">
        <v>-20.936002999999999</v>
      </c>
      <c r="R2846" s="9">
        <v>-20.936002999999999</v>
      </c>
      <c r="S2846" s="9" t="s">
        <v>1510</v>
      </c>
      <c r="T2846" s="9">
        <v>17140.776179</v>
      </c>
      <c r="U2846" s="9">
        <v>19227996.6866</v>
      </c>
      <c r="V2846" t="s">
        <v>932</v>
      </c>
    </row>
    <row r="2847" spans="1:22" x14ac:dyDescent="0.25">
      <c r="A2847" s="70" t="e">
        <f>VLOOKUP(B2847,'Lake Assessments'!$D$2:$E$52,2,0)</f>
        <v>#N/A</v>
      </c>
      <c r="B2847">
        <v>11020400</v>
      </c>
      <c r="C2847" t="s">
        <v>1849</v>
      </c>
      <c r="D2847" t="s">
        <v>878</v>
      </c>
      <c r="E2847" s="107">
        <v>39665</v>
      </c>
      <c r="F2847" s="9">
        <v>21</v>
      </c>
      <c r="G2847" s="9">
        <v>27.931889999999999</v>
      </c>
      <c r="H2847" s="9">
        <v>90.909091000000004</v>
      </c>
      <c r="I2847" s="9">
        <v>42.509642999999997</v>
      </c>
      <c r="J2847" s="9">
        <v>2</v>
      </c>
      <c r="K2847" s="9">
        <v>21</v>
      </c>
      <c r="L2847" s="9">
        <v>31</v>
      </c>
      <c r="M2847" s="9">
        <v>27.931889999999999</v>
      </c>
      <c r="N2847" s="9">
        <v>32.86777</v>
      </c>
      <c r="O2847" s="9">
        <v>90.909091000000004</v>
      </c>
      <c r="P2847" s="9">
        <v>181.81818200000001</v>
      </c>
      <c r="Q2847" s="9">
        <v>42.509642999999997</v>
      </c>
      <c r="R2847" s="9">
        <v>62.711734</v>
      </c>
      <c r="S2847" s="9" t="s">
        <v>1510</v>
      </c>
      <c r="T2847" s="9">
        <v>12725.544641</v>
      </c>
      <c r="U2847" s="9">
        <v>6226566.8794630002</v>
      </c>
      <c r="V2847" t="s">
        <v>935</v>
      </c>
    </row>
    <row r="2848" spans="1:22" x14ac:dyDescent="0.25">
      <c r="A2848" s="70" t="e">
        <f>VLOOKUP(B2848,'Lake Assessments'!$D$2:$E$52,2,0)</f>
        <v>#N/A</v>
      </c>
      <c r="B2848">
        <v>36002400</v>
      </c>
      <c r="C2848" t="s">
        <v>2661</v>
      </c>
      <c r="D2848" t="s">
        <v>878</v>
      </c>
      <c r="E2848" s="107">
        <v>41492</v>
      </c>
      <c r="F2848" s="9">
        <v>14</v>
      </c>
      <c r="G2848" s="9">
        <v>21.380898999999999</v>
      </c>
      <c r="H2848" s="9">
        <v>366.66666700000002</v>
      </c>
      <c r="I2848" s="9">
        <v>177.67401799999999</v>
      </c>
      <c r="J2848" s="9">
        <v>3</v>
      </c>
      <c r="K2848" s="9">
        <v>14</v>
      </c>
      <c r="L2848" s="9">
        <v>22</v>
      </c>
      <c r="M2848" s="9">
        <v>21.380898999999999</v>
      </c>
      <c r="N2848" s="9">
        <v>27.716093000000001</v>
      </c>
      <c r="O2848" s="9">
        <v>366.66666700000002</v>
      </c>
      <c r="P2848" s="9">
        <v>633.33333300000004</v>
      </c>
      <c r="Q2848" s="9">
        <v>177.67401799999999</v>
      </c>
      <c r="R2848" s="9">
        <v>259.94926099999998</v>
      </c>
      <c r="S2848" s="9" t="s">
        <v>2662</v>
      </c>
      <c r="T2848" s="9">
        <v>6578.9536410000001</v>
      </c>
      <c r="U2848" s="9">
        <v>1156970.4530489999</v>
      </c>
      <c r="V2848" t="s">
        <v>935</v>
      </c>
    </row>
    <row r="2849" spans="1:22" x14ac:dyDescent="0.25">
      <c r="A2849" s="70" t="e">
        <f>VLOOKUP(B2849,'Lake Assessments'!$D$2:$E$52,2,0)</f>
        <v>#N/A</v>
      </c>
      <c r="B2849">
        <v>11031400</v>
      </c>
      <c r="C2849" t="s">
        <v>2663</v>
      </c>
      <c r="D2849" t="s">
        <v>878</v>
      </c>
      <c r="E2849" s="107">
        <v>40351</v>
      </c>
      <c r="F2849" s="9">
        <v>24</v>
      </c>
      <c r="G2849" s="9">
        <v>25.719642</v>
      </c>
      <c r="H2849" s="9">
        <v>118.18181800000001</v>
      </c>
      <c r="I2849" s="9">
        <v>31.222664999999999</v>
      </c>
      <c r="J2849" s="9">
        <v>1</v>
      </c>
      <c r="K2849" s="9">
        <v>24</v>
      </c>
      <c r="L2849" s="9">
        <v>24</v>
      </c>
      <c r="M2849" s="9">
        <v>25.719642</v>
      </c>
      <c r="N2849" s="9">
        <v>25.719642</v>
      </c>
      <c r="O2849" s="9">
        <v>118.18181800000001</v>
      </c>
      <c r="P2849" s="9">
        <v>118.18181800000001</v>
      </c>
      <c r="Q2849" s="9">
        <v>31.222664999999999</v>
      </c>
      <c r="R2849" s="9">
        <v>31.222664999999999</v>
      </c>
      <c r="S2849" s="9" t="s">
        <v>1510</v>
      </c>
      <c r="T2849" s="9">
        <v>2357.0994909999999</v>
      </c>
      <c r="U2849" s="9">
        <v>274847.16369100002</v>
      </c>
      <c r="V2849" t="s">
        <v>935</v>
      </c>
    </row>
    <row r="2850" spans="1:22" x14ac:dyDescent="0.25">
      <c r="A2850" s="70" t="e">
        <f>VLOOKUP(B2850,'Lake Assessments'!$D$2:$E$52,2,0)</f>
        <v>#N/A</v>
      </c>
      <c r="B2850">
        <v>36006400</v>
      </c>
      <c r="C2850" t="s">
        <v>2664</v>
      </c>
      <c r="D2850" t="s">
        <v>878</v>
      </c>
      <c r="E2850" s="107">
        <v>39622</v>
      </c>
      <c r="F2850" s="9">
        <v>9</v>
      </c>
      <c r="G2850" s="9">
        <v>19.666667</v>
      </c>
      <c r="H2850" s="9">
        <v>-18.181818</v>
      </c>
      <c r="I2850" s="9">
        <v>-2.6402640000000002</v>
      </c>
      <c r="J2850" s="9">
        <v>1</v>
      </c>
      <c r="K2850" s="9">
        <v>9</v>
      </c>
      <c r="L2850" s="9">
        <v>9</v>
      </c>
      <c r="M2850" s="9">
        <v>19.666667</v>
      </c>
      <c r="N2850" s="9">
        <v>19.666667</v>
      </c>
      <c r="O2850" s="9">
        <v>-18.181818</v>
      </c>
      <c r="P2850" s="9">
        <v>-18.181818</v>
      </c>
      <c r="Q2850" s="9">
        <v>-2.6402640000000002</v>
      </c>
      <c r="R2850" s="9">
        <v>-2.6402640000000002</v>
      </c>
      <c r="S2850" s="9" t="s">
        <v>1510</v>
      </c>
      <c r="T2850" s="9">
        <v>847.93856400000004</v>
      </c>
      <c r="U2850" s="9">
        <v>25212.421611000002</v>
      </c>
      <c r="V2850" t="s">
        <v>932</v>
      </c>
    </row>
    <row r="2851" spans="1:22" x14ac:dyDescent="0.25">
      <c r="A2851" s="70" t="e">
        <f>VLOOKUP(B2851,'Lake Assessments'!$D$2:$E$52,2,0)</f>
        <v>#N/A</v>
      </c>
      <c r="B2851">
        <v>31093000</v>
      </c>
      <c r="C2851" t="s">
        <v>2665</v>
      </c>
      <c r="D2851" t="s">
        <v>878</v>
      </c>
      <c r="E2851" s="107">
        <v>37466</v>
      </c>
      <c r="F2851" s="9">
        <v>17</v>
      </c>
      <c r="G2851" s="9">
        <v>28.861739</v>
      </c>
      <c r="H2851" s="9">
        <v>183.33333300000001</v>
      </c>
      <c r="I2851" s="9">
        <v>106.155281</v>
      </c>
      <c r="J2851" s="9">
        <v>1</v>
      </c>
      <c r="K2851" s="9">
        <v>17</v>
      </c>
      <c r="L2851" s="9">
        <v>17</v>
      </c>
      <c r="M2851" s="9">
        <v>28.861739</v>
      </c>
      <c r="N2851" s="9">
        <v>28.861739</v>
      </c>
      <c r="O2851" s="9">
        <v>183.33333300000001</v>
      </c>
      <c r="P2851" s="9">
        <v>183.33333300000001</v>
      </c>
      <c r="Q2851" s="9">
        <v>106.155281</v>
      </c>
      <c r="R2851" s="9">
        <v>106.155281</v>
      </c>
      <c r="S2851" s="9" t="s">
        <v>1510</v>
      </c>
      <c r="T2851" s="9">
        <v>3205.1918559999999</v>
      </c>
      <c r="U2851" s="9">
        <v>484106.16498</v>
      </c>
      <c r="V2851" t="s">
        <v>935</v>
      </c>
    </row>
    <row r="2852" spans="1:22" x14ac:dyDescent="0.25">
      <c r="A2852" s="70" t="e">
        <f>VLOOKUP(B2852,'Lake Assessments'!$D$2:$E$52,2,0)</f>
        <v>#N/A</v>
      </c>
      <c r="B2852">
        <v>11014600</v>
      </c>
      <c r="C2852" t="s">
        <v>2666</v>
      </c>
      <c r="D2852" t="s">
        <v>878</v>
      </c>
      <c r="E2852" s="107">
        <v>39665</v>
      </c>
      <c r="F2852" s="9">
        <v>25</v>
      </c>
      <c r="G2852" s="9">
        <v>31</v>
      </c>
      <c r="H2852" s="9">
        <v>127.272727</v>
      </c>
      <c r="I2852" s="9">
        <v>58.163265000000003</v>
      </c>
      <c r="J2852" s="9">
        <v>1</v>
      </c>
      <c r="K2852" s="9">
        <v>25</v>
      </c>
      <c r="L2852" s="9">
        <v>25</v>
      </c>
      <c r="M2852" s="9">
        <v>31</v>
      </c>
      <c r="N2852" s="9">
        <v>31</v>
      </c>
      <c r="O2852" s="9">
        <v>127.272727</v>
      </c>
      <c r="P2852" s="9">
        <v>127.272727</v>
      </c>
      <c r="Q2852" s="9">
        <v>58.163265000000003</v>
      </c>
      <c r="R2852" s="9">
        <v>58.163265000000003</v>
      </c>
      <c r="S2852" s="9" t="s">
        <v>1510</v>
      </c>
      <c r="T2852" s="9">
        <v>12499.784610000001</v>
      </c>
      <c r="U2852" s="9">
        <v>5354120.0366049996</v>
      </c>
      <c r="V2852" t="s">
        <v>935</v>
      </c>
    </row>
    <row r="2853" spans="1:22" x14ac:dyDescent="0.25">
      <c r="A2853" s="70" t="e">
        <f>VLOOKUP(B2853,'Lake Assessments'!$D$2:$E$52,2,0)</f>
        <v>#N/A</v>
      </c>
      <c r="B2853">
        <v>11031300</v>
      </c>
      <c r="C2853" t="s">
        <v>2667</v>
      </c>
      <c r="D2853" t="s">
        <v>878</v>
      </c>
      <c r="E2853" s="107">
        <v>40352</v>
      </c>
      <c r="F2853" s="9">
        <v>27</v>
      </c>
      <c r="G2853" s="9">
        <v>28.290163</v>
      </c>
      <c r="H2853" s="9">
        <v>145.454545</v>
      </c>
      <c r="I2853" s="9">
        <v>44.337567</v>
      </c>
      <c r="J2853" s="9">
        <v>3</v>
      </c>
      <c r="K2853" s="9">
        <v>17</v>
      </c>
      <c r="L2853" s="9">
        <v>27</v>
      </c>
      <c r="M2853" s="9">
        <v>22.798349000000002</v>
      </c>
      <c r="N2853" s="9">
        <v>28.290163</v>
      </c>
      <c r="O2853" s="9">
        <v>54.545454999999997</v>
      </c>
      <c r="P2853" s="9">
        <v>145.454545</v>
      </c>
      <c r="Q2853" s="9">
        <v>12.863113</v>
      </c>
      <c r="R2853" s="9">
        <v>44.337567</v>
      </c>
      <c r="S2853" s="9" t="s">
        <v>1510</v>
      </c>
      <c r="T2853" s="9">
        <v>6458.2105970000002</v>
      </c>
      <c r="U2853" s="9">
        <v>2395087.7248189999</v>
      </c>
      <c r="V2853" t="s">
        <v>935</v>
      </c>
    </row>
    <row r="2854" spans="1:22" x14ac:dyDescent="0.25">
      <c r="A2854" s="70" t="e">
        <f>VLOOKUP(B2854,'Lake Assessments'!$D$2:$E$52,2,0)</f>
        <v>#N/A</v>
      </c>
      <c r="B2854">
        <v>31091000</v>
      </c>
      <c r="C2854" t="s">
        <v>2668</v>
      </c>
      <c r="D2854" t="s">
        <v>878</v>
      </c>
      <c r="E2854" s="107">
        <v>37090</v>
      </c>
      <c r="F2854" s="9">
        <v>20</v>
      </c>
      <c r="G2854" s="9">
        <v>21.913466</v>
      </c>
      <c r="H2854" s="9">
        <v>233.33333300000001</v>
      </c>
      <c r="I2854" s="9">
        <v>56.524757999999999</v>
      </c>
      <c r="J2854" s="9">
        <v>2</v>
      </c>
      <c r="K2854" s="9">
        <v>20</v>
      </c>
      <c r="L2854" s="9">
        <v>21</v>
      </c>
      <c r="M2854" s="9">
        <v>21.913466</v>
      </c>
      <c r="N2854" s="9">
        <v>25.531493000000001</v>
      </c>
      <c r="O2854" s="9">
        <v>200</v>
      </c>
      <c r="P2854" s="9">
        <v>233.33333300000001</v>
      </c>
      <c r="Q2854" s="9">
        <v>53.804175999999998</v>
      </c>
      <c r="R2854" s="9">
        <v>56.524757999999999</v>
      </c>
      <c r="S2854" s="9" t="s">
        <v>1510</v>
      </c>
      <c r="T2854" s="9">
        <v>6257.7660260000002</v>
      </c>
      <c r="U2854" s="9">
        <v>909445.93873399997</v>
      </c>
      <c r="V2854" t="s">
        <v>935</v>
      </c>
    </row>
    <row r="2855" spans="1:22" x14ac:dyDescent="0.25">
      <c r="A2855" s="70" t="e">
        <f>VLOOKUP(B2855,'Lake Assessments'!$D$2:$E$52,2,0)</f>
        <v>#N/A</v>
      </c>
      <c r="B2855">
        <v>31094400</v>
      </c>
      <c r="C2855" t="s">
        <v>2669</v>
      </c>
      <c r="D2855" t="s">
        <v>878</v>
      </c>
      <c r="E2855" s="107">
        <v>37468</v>
      </c>
      <c r="F2855" s="9">
        <v>20</v>
      </c>
      <c r="G2855" s="9">
        <v>24.149533999999999</v>
      </c>
      <c r="H2855" s="9">
        <v>233.33333300000001</v>
      </c>
      <c r="I2855" s="9">
        <v>72.496673000000001</v>
      </c>
      <c r="J2855" s="9">
        <v>1</v>
      </c>
      <c r="K2855" s="9">
        <v>20</v>
      </c>
      <c r="L2855" s="9">
        <v>20</v>
      </c>
      <c r="M2855" s="9">
        <v>24.149533999999999</v>
      </c>
      <c r="N2855" s="9">
        <v>24.149533999999999</v>
      </c>
      <c r="O2855" s="9">
        <v>233.33333300000001</v>
      </c>
      <c r="P2855" s="9">
        <v>233.33333300000001</v>
      </c>
      <c r="Q2855" s="9">
        <v>72.496673000000001</v>
      </c>
      <c r="R2855" s="9">
        <v>72.496673000000001</v>
      </c>
      <c r="S2855" s="9" t="s">
        <v>1510</v>
      </c>
      <c r="T2855" s="9">
        <v>2147.6225960000002</v>
      </c>
      <c r="U2855" s="9">
        <v>268015.67687299999</v>
      </c>
      <c r="V2855" t="s">
        <v>935</v>
      </c>
    </row>
    <row r="2856" spans="1:22" x14ac:dyDescent="0.25">
      <c r="A2856" s="70" t="e">
        <f>VLOOKUP(B2856,'Lake Assessments'!$D$2:$E$52,2,0)</f>
        <v>#N/A</v>
      </c>
      <c r="B2856">
        <v>4003100</v>
      </c>
      <c r="C2856" t="s">
        <v>1604</v>
      </c>
      <c r="D2856" t="s">
        <v>878</v>
      </c>
      <c r="E2856" s="107">
        <v>40343</v>
      </c>
      <c r="F2856" s="9">
        <v>23</v>
      </c>
      <c r="G2856" s="9">
        <v>29.192018000000001</v>
      </c>
      <c r="H2856" s="9">
        <v>228.57142899999999</v>
      </c>
      <c r="I2856" s="9">
        <v>75.855530000000002</v>
      </c>
      <c r="J2856" s="9">
        <v>1</v>
      </c>
      <c r="K2856" s="9">
        <v>23</v>
      </c>
      <c r="L2856" s="9">
        <v>23</v>
      </c>
      <c r="M2856" s="9">
        <v>29.192018000000001</v>
      </c>
      <c r="N2856" s="9">
        <v>29.192018000000001</v>
      </c>
      <c r="O2856" s="9">
        <v>228.57142899999999</v>
      </c>
      <c r="P2856" s="9">
        <v>228.57142899999999</v>
      </c>
      <c r="Q2856" s="9">
        <v>75.855530000000002</v>
      </c>
      <c r="R2856" s="9">
        <v>75.855530000000002</v>
      </c>
      <c r="S2856" s="9" t="s">
        <v>1510</v>
      </c>
      <c r="T2856" s="9">
        <v>11134.558935999999</v>
      </c>
      <c r="U2856" s="9">
        <v>2560142.6926040002</v>
      </c>
      <c r="V2856" t="s">
        <v>935</v>
      </c>
    </row>
    <row r="2857" spans="1:22" x14ac:dyDescent="0.25">
      <c r="A2857" s="70" t="e">
        <f>VLOOKUP(B2857,'Lake Assessments'!$D$2:$E$52,2,0)</f>
        <v>#N/A</v>
      </c>
      <c r="B2857">
        <v>11030200</v>
      </c>
      <c r="C2857" t="s">
        <v>2318</v>
      </c>
      <c r="D2857" t="s">
        <v>878</v>
      </c>
      <c r="E2857" s="107">
        <v>40352</v>
      </c>
      <c r="F2857" s="9">
        <v>16</v>
      </c>
      <c r="G2857" s="9">
        <v>28</v>
      </c>
      <c r="H2857" s="9">
        <v>166.66666699999999</v>
      </c>
      <c r="I2857" s="9">
        <v>100</v>
      </c>
      <c r="J2857" s="9">
        <v>1</v>
      </c>
      <c r="K2857" s="9">
        <v>16</v>
      </c>
      <c r="L2857" s="9">
        <v>16</v>
      </c>
      <c r="M2857" s="9">
        <v>28</v>
      </c>
      <c r="N2857" s="9">
        <v>28</v>
      </c>
      <c r="O2857" s="9">
        <v>166.66666699999999</v>
      </c>
      <c r="P2857" s="9">
        <v>166.66666699999999</v>
      </c>
      <c r="Q2857" s="9">
        <v>100</v>
      </c>
      <c r="R2857" s="9">
        <v>100</v>
      </c>
      <c r="S2857" s="9" t="s">
        <v>1510</v>
      </c>
      <c r="T2857" s="9">
        <v>2365.9800439999999</v>
      </c>
      <c r="U2857" s="9">
        <v>278854.57877399999</v>
      </c>
      <c r="V2857" t="s">
        <v>935</v>
      </c>
    </row>
    <row r="2858" spans="1:22" x14ac:dyDescent="0.25">
      <c r="A2858" s="70" t="e">
        <f>VLOOKUP(B2858,'Lake Assessments'!$D$2:$E$52,2,0)</f>
        <v>#N/A</v>
      </c>
      <c r="B2858">
        <v>31085000</v>
      </c>
      <c r="C2858" t="s">
        <v>2670</v>
      </c>
      <c r="D2858" t="s">
        <v>878</v>
      </c>
      <c r="E2858" s="107">
        <v>37063</v>
      </c>
      <c r="F2858" s="9">
        <v>19</v>
      </c>
      <c r="G2858" s="9">
        <v>24.547484000000001</v>
      </c>
      <c r="H2858" s="9">
        <v>72.727272999999997</v>
      </c>
      <c r="I2858" s="9">
        <v>25.242263000000001</v>
      </c>
      <c r="J2858" s="9">
        <v>1</v>
      </c>
      <c r="K2858" s="9">
        <v>19</v>
      </c>
      <c r="L2858" s="9">
        <v>19</v>
      </c>
      <c r="M2858" s="9">
        <v>24.547484000000001</v>
      </c>
      <c r="N2858" s="9">
        <v>24.547484000000001</v>
      </c>
      <c r="O2858" s="9">
        <v>72.727272999999997</v>
      </c>
      <c r="P2858" s="9">
        <v>72.727272999999997</v>
      </c>
      <c r="Q2858" s="9">
        <v>25.242263000000001</v>
      </c>
      <c r="R2858" s="9">
        <v>25.242263000000001</v>
      </c>
      <c r="S2858" s="9" t="s">
        <v>1510</v>
      </c>
      <c r="T2858" s="9">
        <v>9294.8348170000008</v>
      </c>
      <c r="U2858" s="9">
        <v>4053429.4388660002</v>
      </c>
      <c r="V2858" t="s">
        <v>935</v>
      </c>
    </row>
    <row r="2859" spans="1:22" x14ac:dyDescent="0.25">
      <c r="A2859" s="70" t="e">
        <f>VLOOKUP(B2859,'Lake Assessments'!$D$2:$E$52,2,0)</f>
        <v>#N/A</v>
      </c>
      <c r="B2859">
        <v>31082900</v>
      </c>
      <c r="C2859" t="s">
        <v>258</v>
      </c>
      <c r="D2859" t="s">
        <v>878</v>
      </c>
      <c r="E2859" s="107">
        <v>37083</v>
      </c>
      <c r="F2859" s="9">
        <v>21</v>
      </c>
      <c r="G2859" s="9">
        <v>27.277235999999998</v>
      </c>
      <c r="H2859" s="9">
        <v>90.909091000000004</v>
      </c>
      <c r="I2859" s="9">
        <v>39.169573</v>
      </c>
      <c r="J2859" s="9">
        <v>1</v>
      </c>
      <c r="K2859" s="9">
        <v>21</v>
      </c>
      <c r="L2859" s="9">
        <v>21</v>
      </c>
      <c r="M2859" s="9">
        <v>27.277235999999998</v>
      </c>
      <c r="N2859" s="9">
        <v>27.277235999999998</v>
      </c>
      <c r="O2859" s="9">
        <v>90.909091000000004</v>
      </c>
      <c r="P2859" s="9">
        <v>90.909091000000004</v>
      </c>
      <c r="Q2859" s="9">
        <v>39.169573</v>
      </c>
      <c r="R2859" s="9">
        <v>39.169573</v>
      </c>
      <c r="S2859" s="9" t="s">
        <v>1510</v>
      </c>
      <c r="T2859" s="9">
        <v>3957.3456289999999</v>
      </c>
      <c r="U2859" s="9">
        <v>720057.72629999998</v>
      </c>
      <c r="V2859" t="s">
        <v>935</v>
      </c>
    </row>
    <row r="2860" spans="1:22" x14ac:dyDescent="0.25">
      <c r="A2860" s="70" t="e">
        <f>VLOOKUP(B2860,'Lake Assessments'!$D$2:$E$52,2,0)</f>
        <v>#N/A</v>
      </c>
      <c r="B2860">
        <v>31080400</v>
      </c>
      <c r="C2860" t="s">
        <v>1445</v>
      </c>
      <c r="D2860" t="s">
        <v>878</v>
      </c>
      <c r="E2860" s="107">
        <v>37088</v>
      </c>
      <c r="F2860" s="9">
        <v>25</v>
      </c>
      <c r="G2860" s="9">
        <v>30.8</v>
      </c>
      <c r="H2860" s="9">
        <v>127.272727</v>
      </c>
      <c r="I2860" s="9">
        <v>57.142856999999999</v>
      </c>
      <c r="J2860" s="9">
        <v>1</v>
      </c>
      <c r="K2860" s="9">
        <v>25</v>
      </c>
      <c r="L2860" s="9">
        <v>25</v>
      </c>
      <c r="M2860" s="9">
        <v>30.8</v>
      </c>
      <c r="N2860" s="9">
        <v>30.8</v>
      </c>
      <c r="O2860" s="9">
        <v>127.272727</v>
      </c>
      <c r="P2860" s="9">
        <v>127.272727</v>
      </c>
      <c r="Q2860" s="9">
        <v>57.142856999999999</v>
      </c>
      <c r="R2860" s="9">
        <v>57.142856999999999</v>
      </c>
      <c r="S2860" s="9" t="s">
        <v>1510</v>
      </c>
      <c r="T2860" s="9">
        <v>1318.9154269999999</v>
      </c>
      <c r="U2860" s="9">
        <v>110985.439008</v>
      </c>
      <c r="V2860" t="s">
        <v>935</v>
      </c>
    </row>
    <row r="2861" spans="1:22" x14ac:dyDescent="0.25">
      <c r="A2861" s="70" t="e">
        <f>VLOOKUP(B2861,'Lake Assessments'!$D$2:$E$52,2,0)</f>
        <v>#N/A</v>
      </c>
      <c r="B2861">
        <v>31080500</v>
      </c>
      <c r="C2861" t="s">
        <v>1416</v>
      </c>
      <c r="D2861" t="s">
        <v>878</v>
      </c>
      <c r="E2861" s="107">
        <v>37088</v>
      </c>
      <c r="F2861" s="9">
        <v>21</v>
      </c>
      <c r="G2861" s="9">
        <v>30.332287000000001</v>
      </c>
      <c r="H2861" s="9">
        <v>90.909091000000004</v>
      </c>
      <c r="I2861" s="9">
        <v>54.756565000000002</v>
      </c>
      <c r="J2861" s="9">
        <v>1</v>
      </c>
      <c r="K2861" s="9">
        <v>21</v>
      </c>
      <c r="L2861" s="9">
        <v>21</v>
      </c>
      <c r="M2861" s="9">
        <v>30.332287000000001</v>
      </c>
      <c r="N2861" s="9">
        <v>30.332287000000001</v>
      </c>
      <c r="O2861" s="9">
        <v>90.909091000000004</v>
      </c>
      <c r="P2861" s="9">
        <v>90.909091000000004</v>
      </c>
      <c r="Q2861" s="9">
        <v>54.756565000000002</v>
      </c>
      <c r="R2861" s="9">
        <v>54.756565000000002</v>
      </c>
      <c r="S2861" s="9" t="s">
        <v>1510</v>
      </c>
      <c r="T2861" s="9">
        <v>5409.356726</v>
      </c>
      <c r="U2861" s="9">
        <v>560470.24112599995</v>
      </c>
      <c r="V2861" t="s">
        <v>935</v>
      </c>
    </row>
    <row r="2862" spans="1:22" x14ac:dyDescent="0.25">
      <c r="A2862" s="70" t="e">
        <f>VLOOKUP(B2862,'Lake Assessments'!$D$2:$E$52,2,0)</f>
        <v>#N/A</v>
      </c>
      <c r="B2862">
        <v>31085700</v>
      </c>
      <c r="C2862" t="s">
        <v>2671</v>
      </c>
      <c r="D2862" t="s">
        <v>878</v>
      </c>
      <c r="E2862" s="107">
        <v>37424</v>
      </c>
      <c r="F2862" s="9">
        <v>33</v>
      </c>
      <c r="G2862" s="9">
        <v>34.815531</v>
      </c>
      <c r="H2862" s="9">
        <v>200</v>
      </c>
      <c r="I2862" s="9">
        <v>72.354114999999993</v>
      </c>
      <c r="J2862" s="9">
        <v>2</v>
      </c>
      <c r="K2862" s="9">
        <v>23</v>
      </c>
      <c r="L2862" s="9">
        <v>33</v>
      </c>
      <c r="M2862" s="9">
        <v>27.940930999999999</v>
      </c>
      <c r="N2862" s="9">
        <v>34.815531</v>
      </c>
      <c r="O2862" s="9">
        <v>109.090909</v>
      </c>
      <c r="P2862" s="9">
        <v>200</v>
      </c>
      <c r="Q2862" s="9">
        <v>42.555773000000002</v>
      </c>
      <c r="R2862" s="9">
        <v>72.354114999999993</v>
      </c>
      <c r="S2862" s="9" t="s">
        <v>1510</v>
      </c>
      <c r="T2862" s="9">
        <v>44909.634231999997</v>
      </c>
      <c r="U2862" s="9">
        <v>11214095.614606</v>
      </c>
      <c r="V2862" t="s">
        <v>935</v>
      </c>
    </row>
    <row r="2863" spans="1:22" x14ac:dyDescent="0.25">
      <c r="A2863" s="70" t="e">
        <f>VLOOKUP(B2863,'Lake Assessments'!$D$2:$E$52,2,0)</f>
        <v>#N/A</v>
      </c>
      <c r="B2863">
        <v>31079100</v>
      </c>
      <c r="C2863" t="s">
        <v>1280</v>
      </c>
      <c r="D2863" t="s">
        <v>878</v>
      </c>
      <c r="E2863" s="107">
        <v>37083</v>
      </c>
      <c r="F2863" s="9">
        <v>24</v>
      </c>
      <c r="G2863" s="9">
        <v>31.843367000000001</v>
      </c>
      <c r="H2863" s="9">
        <v>118.18181800000001</v>
      </c>
      <c r="I2863" s="9">
        <v>62.466155999999998</v>
      </c>
      <c r="J2863" s="9">
        <v>1</v>
      </c>
      <c r="K2863" s="9">
        <v>24</v>
      </c>
      <c r="L2863" s="9">
        <v>24</v>
      </c>
      <c r="M2863" s="9">
        <v>31.843367000000001</v>
      </c>
      <c r="N2863" s="9">
        <v>31.843367000000001</v>
      </c>
      <c r="O2863" s="9">
        <v>118.18181800000001</v>
      </c>
      <c r="P2863" s="9">
        <v>118.18181800000001</v>
      </c>
      <c r="Q2863" s="9">
        <v>62.466155999999998</v>
      </c>
      <c r="R2863" s="9">
        <v>62.466155999999998</v>
      </c>
      <c r="S2863" s="9" t="s">
        <v>1510</v>
      </c>
      <c r="T2863" s="9">
        <v>5070.9679459999998</v>
      </c>
      <c r="U2863" s="9">
        <v>658366.964561</v>
      </c>
      <c r="V2863" t="s">
        <v>935</v>
      </c>
    </row>
    <row r="2864" spans="1:22" x14ac:dyDescent="0.25">
      <c r="A2864" s="70" t="e">
        <f>VLOOKUP(B2864,'Lake Assessments'!$D$2:$E$52,2,0)</f>
        <v>#N/A</v>
      </c>
      <c r="B2864">
        <v>31078100</v>
      </c>
      <c r="C2864" t="s">
        <v>615</v>
      </c>
      <c r="D2864" t="s">
        <v>878</v>
      </c>
      <c r="E2864" s="107">
        <v>37084</v>
      </c>
      <c r="F2864" s="9">
        <v>20</v>
      </c>
      <c r="G2864" s="9">
        <v>25.043960999999999</v>
      </c>
      <c r="H2864" s="9">
        <v>81.818181999999993</v>
      </c>
      <c r="I2864" s="9">
        <v>27.775313000000001</v>
      </c>
      <c r="J2864" s="9">
        <v>1</v>
      </c>
      <c r="K2864" s="9">
        <v>20</v>
      </c>
      <c r="L2864" s="9">
        <v>20</v>
      </c>
      <c r="M2864" s="9">
        <v>25.043960999999999</v>
      </c>
      <c r="N2864" s="9">
        <v>25.043960999999999</v>
      </c>
      <c r="O2864" s="9">
        <v>81.818181999999993</v>
      </c>
      <c r="P2864" s="9">
        <v>81.818181999999993</v>
      </c>
      <c r="Q2864" s="9">
        <v>27.775313000000001</v>
      </c>
      <c r="R2864" s="9">
        <v>27.775313000000001</v>
      </c>
      <c r="S2864" s="9" t="s">
        <v>1510</v>
      </c>
      <c r="T2864" s="9">
        <v>7401.0063870000004</v>
      </c>
      <c r="U2864" s="9">
        <v>628381.28335000004</v>
      </c>
      <c r="V2864" t="s">
        <v>935</v>
      </c>
    </row>
    <row r="2865" spans="1:22" x14ac:dyDescent="0.25">
      <c r="A2865" s="70" t="e">
        <f>VLOOKUP(B2865,'Lake Assessments'!$D$2:$E$52,2,0)</f>
        <v>#N/A</v>
      </c>
      <c r="B2865">
        <v>31077900</v>
      </c>
      <c r="C2865" t="s">
        <v>2001</v>
      </c>
      <c r="D2865" t="s">
        <v>878</v>
      </c>
      <c r="E2865" s="107">
        <v>37084</v>
      </c>
      <c r="F2865" s="9">
        <v>27</v>
      </c>
      <c r="G2865" s="9">
        <v>31.176915000000001</v>
      </c>
      <c r="H2865" s="9">
        <v>145.454545</v>
      </c>
      <c r="I2865" s="9">
        <v>59.065890000000003</v>
      </c>
      <c r="J2865" s="9">
        <v>2</v>
      </c>
      <c r="K2865" s="9">
        <v>27</v>
      </c>
      <c r="L2865" s="9">
        <v>32</v>
      </c>
      <c r="M2865" s="9">
        <v>31.176915000000001</v>
      </c>
      <c r="N2865" s="9">
        <v>33.941125</v>
      </c>
      <c r="O2865" s="9">
        <v>145.454545</v>
      </c>
      <c r="P2865" s="9">
        <v>190.90909099999999</v>
      </c>
      <c r="Q2865" s="9">
        <v>59.065890000000003</v>
      </c>
      <c r="R2865" s="9">
        <v>68.025373999999999</v>
      </c>
      <c r="S2865" s="9" t="s">
        <v>1510</v>
      </c>
      <c r="T2865" s="9">
        <v>6994.8706759999995</v>
      </c>
      <c r="U2865" s="9">
        <v>1989780.909431</v>
      </c>
      <c r="V2865" t="s">
        <v>935</v>
      </c>
    </row>
    <row r="2866" spans="1:22" x14ac:dyDescent="0.25">
      <c r="A2866" s="70" t="e">
        <f>VLOOKUP(B2866,'Lake Assessments'!$D$2:$E$52,2,0)</f>
        <v>#N/A</v>
      </c>
      <c r="B2866">
        <v>31088200</v>
      </c>
      <c r="C2866" t="s">
        <v>1097</v>
      </c>
      <c r="D2866" t="s">
        <v>878</v>
      </c>
      <c r="E2866" s="107">
        <v>37081</v>
      </c>
      <c r="F2866" s="9">
        <v>27</v>
      </c>
      <c r="G2866" s="9">
        <v>29.829764000000001</v>
      </c>
      <c r="H2866" s="9">
        <v>145.454545</v>
      </c>
      <c r="I2866" s="9">
        <v>52.192672999999999</v>
      </c>
      <c r="J2866" s="9">
        <v>1</v>
      </c>
      <c r="K2866" s="9">
        <v>27</v>
      </c>
      <c r="L2866" s="9">
        <v>27</v>
      </c>
      <c r="M2866" s="9">
        <v>29.829764000000001</v>
      </c>
      <c r="N2866" s="9">
        <v>29.829764000000001</v>
      </c>
      <c r="O2866" s="9">
        <v>145.454545</v>
      </c>
      <c r="P2866" s="9">
        <v>145.454545</v>
      </c>
      <c r="Q2866" s="9">
        <v>52.192672999999999</v>
      </c>
      <c r="R2866" s="9">
        <v>52.192672999999999</v>
      </c>
      <c r="S2866" s="9" t="s">
        <v>1510</v>
      </c>
      <c r="T2866" s="9">
        <v>10994.990863999999</v>
      </c>
      <c r="U2866" s="9">
        <v>1712278.1886809999</v>
      </c>
      <c r="V2866" t="s">
        <v>935</v>
      </c>
    </row>
    <row r="2867" spans="1:22" x14ac:dyDescent="0.25">
      <c r="A2867" s="70" t="e">
        <f>VLOOKUP(B2867,'Lake Assessments'!$D$2:$E$52,2,0)</f>
        <v>#N/A</v>
      </c>
      <c r="B2867">
        <v>31078600</v>
      </c>
      <c r="C2867" t="s">
        <v>1661</v>
      </c>
      <c r="D2867" t="s">
        <v>878</v>
      </c>
      <c r="E2867" s="107">
        <v>39630</v>
      </c>
      <c r="F2867" s="9">
        <v>34</v>
      </c>
      <c r="G2867" s="9">
        <v>36.872196000000002</v>
      </c>
      <c r="H2867" s="9">
        <v>209.09090900000001</v>
      </c>
      <c r="I2867" s="9">
        <v>82.535623000000001</v>
      </c>
      <c r="J2867" s="9">
        <v>2</v>
      </c>
      <c r="K2867" s="9">
        <v>27</v>
      </c>
      <c r="L2867" s="9">
        <v>34</v>
      </c>
      <c r="M2867" s="9">
        <v>30.214663999999999</v>
      </c>
      <c r="N2867" s="9">
        <v>36.872196000000002</v>
      </c>
      <c r="O2867" s="9">
        <v>145.454545</v>
      </c>
      <c r="P2867" s="9">
        <v>209.09090900000001</v>
      </c>
      <c r="Q2867" s="9">
        <v>54.156449000000002</v>
      </c>
      <c r="R2867" s="9">
        <v>82.535623000000001</v>
      </c>
      <c r="S2867" s="9" t="s">
        <v>1510</v>
      </c>
      <c r="T2867" s="9">
        <v>15621.816994000001</v>
      </c>
      <c r="U2867" s="9">
        <v>7041790.3727940004</v>
      </c>
      <c r="V2867" t="s">
        <v>935</v>
      </c>
    </row>
    <row r="2868" spans="1:22" x14ac:dyDescent="0.25">
      <c r="A2868" s="70" t="e">
        <f>VLOOKUP(B2868,'Lake Assessments'!$D$2:$E$52,2,0)</f>
        <v>#N/A</v>
      </c>
      <c r="B2868">
        <v>31086100</v>
      </c>
      <c r="C2868" t="s">
        <v>2672</v>
      </c>
      <c r="D2868" t="s">
        <v>878</v>
      </c>
      <c r="E2868" s="107">
        <v>37064</v>
      </c>
      <c r="F2868" s="9">
        <v>18</v>
      </c>
      <c r="G2868" s="9">
        <v>26.870058</v>
      </c>
      <c r="H2868" s="9">
        <v>63.636364</v>
      </c>
      <c r="I2868" s="9">
        <v>37.092131000000002</v>
      </c>
      <c r="J2868" s="9">
        <v>1</v>
      </c>
      <c r="K2868" s="9">
        <v>18</v>
      </c>
      <c r="L2868" s="9">
        <v>18</v>
      </c>
      <c r="M2868" s="9">
        <v>26.870058</v>
      </c>
      <c r="N2868" s="9">
        <v>26.870058</v>
      </c>
      <c r="O2868" s="9">
        <v>63.636364</v>
      </c>
      <c r="P2868" s="9">
        <v>63.636364</v>
      </c>
      <c r="Q2868" s="9">
        <v>37.092131000000002</v>
      </c>
      <c r="R2868" s="9">
        <v>37.092131000000002</v>
      </c>
      <c r="S2868" s="9" t="s">
        <v>1510</v>
      </c>
      <c r="T2868" s="9">
        <v>1827.873938</v>
      </c>
      <c r="U2868" s="9">
        <v>194595.39635600001</v>
      </c>
      <c r="V2868" t="s">
        <v>935</v>
      </c>
    </row>
    <row r="2869" spans="1:22" x14ac:dyDescent="0.25">
      <c r="A2869" s="70" t="e">
        <f>VLOOKUP(B2869,'Lake Assessments'!$D$2:$E$52,2,0)</f>
        <v>#N/A</v>
      </c>
      <c r="B2869">
        <v>31084300</v>
      </c>
      <c r="C2869" t="s">
        <v>2021</v>
      </c>
      <c r="D2869" t="s">
        <v>878</v>
      </c>
      <c r="E2869" s="107">
        <v>37082</v>
      </c>
      <c r="F2869" s="9">
        <v>25</v>
      </c>
      <c r="G2869" s="9">
        <v>31</v>
      </c>
      <c r="H2869" s="9">
        <v>127.272727</v>
      </c>
      <c r="I2869" s="9">
        <v>58.163265000000003</v>
      </c>
      <c r="J2869" s="9">
        <v>2</v>
      </c>
      <c r="K2869" s="9">
        <v>25</v>
      </c>
      <c r="L2869" s="9">
        <v>28</v>
      </c>
      <c r="M2869" s="9">
        <v>31</v>
      </c>
      <c r="N2869" s="9">
        <v>31.937998</v>
      </c>
      <c r="O2869" s="9">
        <v>127.272727</v>
      </c>
      <c r="P2869" s="9">
        <v>154.545455</v>
      </c>
      <c r="Q2869" s="9">
        <v>58.108901000000003</v>
      </c>
      <c r="R2869" s="9">
        <v>58.163265000000003</v>
      </c>
      <c r="S2869" s="9" t="s">
        <v>1510</v>
      </c>
      <c r="T2869" s="9">
        <v>7355.0391680000002</v>
      </c>
      <c r="U2869" s="9">
        <v>2281893.6872149999</v>
      </c>
      <c r="V2869" t="s">
        <v>935</v>
      </c>
    </row>
    <row r="2870" spans="1:22" x14ac:dyDescent="0.25">
      <c r="A2870" s="70" t="e">
        <f>VLOOKUP(B2870,'Lake Assessments'!$D$2:$E$52,2,0)</f>
        <v>#N/A</v>
      </c>
      <c r="B2870">
        <v>31099000</v>
      </c>
      <c r="C2870" t="s">
        <v>879</v>
      </c>
      <c r="D2870" t="s">
        <v>878</v>
      </c>
      <c r="E2870" s="107">
        <v>37068</v>
      </c>
      <c r="F2870" s="9">
        <v>15</v>
      </c>
      <c r="G2870" s="9">
        <v>28.401878</v>
      </c>
      <c r="H2870" s="9">
        <v>150</v>
      </c>
      <c r="I2870" s="9">
        <v>102.87055599999999</v>
      </c>
      <c r="J2870" s="9">
        <v>1</v>
      </c>
      <c r="K2870" s="9">
        <v>15</v>
      </c>
      <c r="L2870" s="9">
        <v>15</v>
      </c>
      <c r="M2870" s="9">
        <v>28.401878</v>
      </c>
      <c r="N2870" s="9">
        <v>28.401878</v>
      </c>
      <c r="O2870" s="9">
        <v>150</v>
      </c>
      <c r="P2870" s="9">
        <v>150</v>
      </c>
      <c r="Q2870" s="9">
        <v>102.87055599999999</v>
      </c>
      <c r="R2870" s="9">
        <v>102.87055599999999</v>
      </c>
      <c r="S2870" s="9" t="s">
        <v>1510</v>
      </c>
      <c r="T2870" s="9">
        <v>668.35997299999997</v>
      </c>
      <c r="U2870" s="9">
        <v>26534.062388999999</v>
      </c>
      <c r="V2870" t="s">
        <v>935</v>
      </c>
    </row>
    <row r="2871" spans="1:22" x14ac:dyDescent="0.25">
      <c r="A2871" s="70" t="e">
        <f>VLOOKUP(B2871,'Lake Assessments'!$D$2:$E$52,2,0)</f>
        <v>#N/A</v>
      </c>
      <c r="B2871">
        <v>31077100</v>
      </c>
      <c r="C2871" t="s">
        <v>2673</v>
      </c>
      <c r="D2871" t="s">
        <v>878</v>
      </c>
      <c r="E2871" s="107">
        <v>37096</v>
      </c>
      <c r="F2871" s="9">
        <v>25</v>
      </c>
      <c r="G2871" s="9">
        <v>29.4</v>
      </c>
      <c r="H2871" s="9">
        <v>127.272727</v>
      </c>
      <c r="I2871" s="9">
        <v>50</v>
      </c>
      <c r="J2871" s="9">
        <v>1</v>
      </c>
      <c r="K2871" s="9">
        <v>25</v>
      </c>
      <c r="L2871" s="9">
        <v>25</v>
      </c>
      <c r="M2871" s="9">
        <v>29.4</v>
      </c>
      <c r="N2871" s="9">
        <v>29.4</v>
      </c>
      <c r="O2871" s="9">
        <v>127.272727</v>
      </c>
      <c r="P2871" s="9">
        <v>127.272727</v>
      </c>
      <c r="Q2871" s="9">
        <v>50</v>
      </c>
      <c r="R2871" s="9">
        <v>50</v>
      </c>
      <c r="S2871" s="9" t="s">
        <v>1510</v>
      </c>
      <c r="T2871" s="9">
        <v>7004.3680800000002</v>
      </c>
      <c r="U2871" s="9">
        <v>916024.01835799997</v>
      </c>
      <c r="V2871" t="s">
        <v>935</v>
      </c>
    </row>
    <row r="2872" spans="1:22" x14ac:dyDescent="0.25">
      <c r="A2872" s="70" t="e">
        <f>VLOOKUP(B2872,'Lake Assessments'!$D$2:$E$52,2,0)</f>
        <v>#N/A</v>
      </c>
      <c r="B2872">
        <v>31086900</v>
      </c>
      <c r="C2872" t="s">
        <v>2674</v>
      </c>
      <c r="D2872" t="s">
        <v>878</v>
      </c>
      <c r="E2872" s="107">
        <v>37067</v>
      </c>
      <c r="F2872" s="9">
        <v>23</v>
      </c>
      <c r="G2872" s="9">
        <v>31.277162000000001</v>
      </c>
      <c r="H2872" s="9">
        <v>283.33333299999998</v>
      </c>
      <c r="I2872" s="9">
        <v>123.40830099999999</v>
      </c>
      <c r="J2872" s="9">
        <v>1</v>
      </c>
      <c r="K2872" s="9">
        <v>23</v>
      </c>
      <c r="L2872" s="9">
        <v>23</v>
      </c>
      <c r="M2872" s="9">
        <v>31.277162000000001</v>
      </c>
      <c r="N2872" s="9">
        <v>31.277162000000001</v>
      </c>
      <c r="O2872" s="9">
        <v>283.33333299999998</v>
      </c>
      <c r="P2872" s="9">
        <v>283.33333299999998</v>
      </c>
      <c r="Q2872" s="9">
        <v>123.40830099999999</v>
      </c>
      <c r="R2872" s="9">
        <v>123.40830099999999</v>
      </c>
      <c r="S2872" s="9" t="s">
        <v>1510</v>
      </c>
      <c r="T2872" s="9">
        <v>3271.4559869999998</v>
      </c>
      <c r="U2872" s="9">
        <v>280413.91847999999</v>
      </c>
      <c r="V2872" t="s">
        <v>935</v>
      </c>
    </row>
    <row r="2873" spans="1:22" x14ac:dyDescent="0.25">
      <c r="A2873" s="70" t="e">
        <f>VLOOKUP(B2873,'Lake Assessments'!$D$2:$E$52,2,0)</f>
        <v>#N/A</v>
      </c>
      <c r="B2873">
        <v>31082200</v>
      </c>
      <c r="C2873" t="s">
        <v>2675</v>
      </c>
      <c r="D2873" t="s">
        <v>878</v>
      </c>
      <c r="E2873" s="107">
        <v>37063</v>
      </c>
      <c r="F2873" s="9">
        <v>20</v>
      </c>
      <c r="G2873" s="9">
        <v>22.807893</v>
      </c>
      <c r="H2873" s="9">
        <v>81.818181999999993</v>
      </c>
      <c r="I2873" s="9">
        <v>16.366803000000001</v>
      </c>
      <c r="J2873" s="9">
        <v>1</v>
      </c>
      <c r="K2873" s="9">
        <v>20</v>
      </c>
      <c r="L2873" s="9">
        <v>20</v>
      </c>
      <c r="M2873" s="9">
        <v>22.807893</v>
      </c>
      <c r="N2873" s="9">
        <v>22.807893</v>
      </c>
      <c r="O2873" s="9">
        <v>81.818181999999993</v>
      </c>
      <c r="P2873" s="9">
        <v>81.818181999999993</v>
      </c>
      <c r="Q2873" s="9">
        <v>16.366803000000001</v>
      </c>
      <c r="R2873" s="9">
        <v>16.366803000000001</v>
      </c>
      <c r="S2873" s="9" t="s">
        <v>1510</v>
      </c>
      <c r="T2873" s="9">
        <v>3985.0151930000002</v>
      </c>
      <c r="U2873" s="9">
        <v>746727.36744099995</v>
      </c>
      <c r="V2873" t="s">
        <v>935</v>
      </c>
    </row>
    <row r="2874" spans="1:22" x14ac:dyDescent="0.25">
      <c r="A2874" s="70" t="e">
        <f>VLOOKUP(B2874,'Lake Assessments'!$D$2:$E$52,2,0)</f>
        <v>#N/A</v>
      </c>
      <c r="B2874">
        <v>31080300</v>
      </c>
      <c r="C2874" t="s">
        <v>2676</v>
      </c>
      <c r="D2874" t="s">
        <v>878</v>
      </c>
      <c r="E2874" s="107">
        <v>37088</v>
      </c>
      <c r="F2874" s="9">
        <v>18</v>
      </c>
      <c r="G2874" s="9">
        <v>26.162951</v>
      </c>
      <c r="H2874" s="9">
        <v>63.636364</v>
      </c>
      <c r="I2874" s="9">
        <v>33.484442999999999</v>
      </c>
      <c r="J2874" s="9">
        <v>1</v>
      </c>
      <c r="K2874" s="9">
        <v>18</v>
      </c>
      <c r="L2874" s="9">
        <v>18</v>
      </c>
      <c r="M2874" s="9">
        <v>26.162951</v>
      </c>
      <c r="N2874" s="9">
        <v>26.162951</v>
      </c>
      <c r="O2874" s="9">
        <v>63.636364</v>
      </c>
      <c r="P2874" s="9">
        <v>63.636364</v>
      </c>
      <c r="Q2874" s="9">
        <v>33.484442999999999</v>
      </c>
      <c r="R2874" s="9">
        <v>33.484442999999999</v>
      </c>
      <c r="S2874" s="9" t="s">
        <v>1510</v>
      </c>
      <c r="T2874" s="9">
        <v>3569.9069760000002</v>
      </c>
      <c r="U2874" s="9">
        <v>450241.33458999998</v>
      </c>
      <c r="V2874" t="s">
        <v>935</v>
      </c>
    </row>
    <row r="2875" spans="1:22" x14ac:dyDescent="0.25">
      <c r="A2875" s="70" t="e">
        <f>VLOOKUP(B2875,'Lake Assessments'!$D$2:$E$52,2,0)</f>
        <v>#N/A</v>
      </c>
      <c r="B2875">
        <v>31077700</v>
      </c>
      <c r="C2875" t="s">
        <v>953</v>
      </c>
      <c r="D2875" t="s">
        <v>878</v>
      </c>
      <c r="E2875" s="107">
        <v>39308</v>
      </c>
      <c r="F2875" s="9">
        <v>22</v>
      </c>
      <c r="G2875" s="9">
        <v>32.619709999999998</v>
      </c>
      <c r="H2875" s="9">
        <v>266.66666700000002</v>
      </c>
      <c r="I2875" s="9">
        <v>152.86596599999999</v>
      </c>
      <c r="J2875" s="9">
        <v>1</v>
      </c>
      <c r="K2875" s="9">
        <v>22</v>
      </c>
      <c r="L2875" s="9">
        <v>22</v>
      </c>
      <c r="M2875" s="9">
        <v>32.619709999999998</v>
      </c>
      <c r="N2875" s="9">
        <v>32.619709999999998</v>
      </c>
      <c r="O2875" s="9">
        <v>266.66666700000002</v>
      </c>
      <c r="P2875" s="9">
        <v>266.66666700000002</v>
      </c>
      <c r="Q2875" s="9">
        <v>152.86596599999999</v>
      </c>
      <c r="R2875" s="9">
        <v>152.86596599999999</v>
      </c>
      <c r="S2875" s="9" t="s">
        <v>1510</v>
      </c>
      <c r="T2875" s="9">
        <v>4468.4971850000002</v>
      </c>
      <c r="U2875" s="9">
        <v>1446265.7197370001</v>
      </c>
      <c r="V2875" t="s">
        <v>935</v>
      </c>
    </row>
    <row r="2876" spans="1:22" x14ac:dyDescent="0.25">
      <c r="A2876" s="70" t="e">
        <f>VLOOKUP(B2876,'Lake Assessments'!$D$2:$E$52,2,0)</f>
        <v>#N/A</v>
      </c>
      <c r="B2876">
        <v>31079500</v>
      </c>
      <c r="C2876" t="s">
        <v>2677</v>
      </c>
      <c r="D2876" t="s">
        <v>878</v>
      </c>
      <c r="E2876" s="107">
        <v>37053</v>
      </c>
      <c r="F2876" s="9">
        <v>17</v>
      </c>
      <c r="G2876" s="9">
        <v>28.861739</v>
      </c>
      <c r="H2876" s="9">
        <v>142.85714300000001</v>
      </c>
      <c r="I2876" s="9">
        <v>73.865899999999996</v>
      </c>
      <c r="J2876" s="9">
        <v>1</v>
      </c>
      <c r="K2876" s="9">
        <v>17</v>
      </c>
      <c r="L2876" s="9">
        <v>17</v>
      </c>
      <c r="M2876" s="9">
        <v>28.861739</v>
      </c>
      <c r="N2876" s="9">
        <v>28.861739</v>
      </c>
      <c r="O2876" s="9">
        <v>142.85714300000001</v>
      </c>
      <c r="P2876" s="9">
        <v>142.85714300000001</v>
      </c>
      <c r="Q2876" s="9">
        <v>73.865899999999996</v>
      </c>
      <c r="R2876" s="9">
        <v>73.865899999999996</v>
      </c>
      <c r="S2876" s="9" t="s">
        <v>1510</v>
      </c>
      <c r="T2876" s="9">
        <v>1125.6666580000001</v>
      </c>
      <c r="U2876" s="9">
        <v>89573.012319000001</v>
      </c>
      <c r="V2876" t="s">
        <v>935</v>
      </c>
    </row>
    <row r="2877" spans="1:22" x14ac:dyDescent="0.25">
      <c r="A2877" s="70" t="e">
        <f>VLOOKUP(B2877,'Lake Assessments'!$D$2:$E$52,2,0)</f>
        <v>#N/A</v>
      </c>
      <c r="B2877">
        <v>31081200</v>
      </c>
      <c r="C2877" t="s">
        <v>2678</v>
      </c>
      <c r="D2877" t="s">
        <v>878</v>
      </c>
      <c r="E2877" s="107">
        <v>39300</v>
      </c>
      <c r="F2877" s="9">
        <v>30</v>
      </c>
      <c r="G2877" s="9">
        <v>33.411076000000001</v>
      </c>
      <c r="H2877" s="9">
        <v>172.727273</v>
      </c>
      <c r="I2877" s="9">
        <v>65.401365999999996</v>
      </c>
      <c r="J2877" s="9">
        <v>2</v>
      </c>
      <c r="K2877" s="9">
        <v>11</v>
      </c>
      <c r="L2877" s="9">
        <v>30</v>
      </c>
      <c r="M2877" s="9">
        <v>23.819396000000001</v>
      </c>
      <c r="N2877" s="9">
        <v>33.411076000000001</v>
      </c>
      <c r="O2877" s="9">
        <v>0</v>
      </c>
      <c r="P2877" s="9">
        <v>172.727273</v>
      </c>
      <c r="Q2877" s="9">
        <v>21.527532000000001</v>
      </c>
      <c r="R2877" s="9">
        <v>65.401365999999996</v>
      </c>
      <c r="S2877" s="9" t="s">
        <v>1510</v>
      </c>
      <c r="T2877" s="9">
        <v>31336.697189999999</v>
      </c>
      <c r="U2877" s="9">
        <v>17544299.097584002</v>
      </c>
      <c r="V2877" t="s">
        <v>935</v>
      </c>
    </row>
    <row r="2878" spans="1:22" x14ac:dyDescent="0.25">
      <c r="A2878" s="70" t="e">
        <f>VLOOKUP(B2878,'Lake Assessments'!$D$2:$E$52,2,0)</f>
        <v>#N/A</v>
      </c>
      <c r="B2878">
        <v>31078000</v>
      </c>
      <c r="C2878" t="s">
        <v>2679</v>
      </c>
      <c r="D2878" t="s">
        <v>878</v>
      </c>
      <c r="E2878" s="107">
        <v>37084</v>
      </c>
      <c r="F2878" s="9">
        <v>13</v>
      </c>
      <c r="G2878" s="9">
        <v>21.910658000000002</v>
      </c>
      <c r="H2878" s="9">
        <v>18.181818</v>
      </c>
      <c r="I2878" s="9">
        <v>11.789070000000001</v>
      </c>
      <c r="J2878" s="9">
        <v>1</v>
      </c>
      <c r="K2878" s="9">
        <v>13</v>
      </c>
      <c r="L2878" s="9">
        <v>13</v>
      </c>
      <c r="M2878" s="9">
        <v>21.910658000000002</v>
      </c>
      <c r="N2878" s="9">
        <v>21.910658000000002</v>
      </c>
      <c r="O2878" s="9">
        <v>18.181818</v>
      </c>
      <c r="P2878" s="9">
        <v>18.181818</v>
      </c>
      <c r="Q2878" s="9">
        <v>11.789070000000001</v>
      </c>
      <c r="R2878" s="9">
        <v>11.789070000000001</v>
      </c>
      <c r="S2878" s="9" t="s">
        <v>1510</v>
      </c>
      <c r="T2878" s="9">
        <v>2040.898244</v>
      </c>
      <c r="U2878" s="9">
        <v>187311.65051199999</v>
      </c>
      <c r="V2878" t="s">
        <v>935</v>
      </c>
    </row>
    <row r="2879" spans="1:22" x14ac:dyDescent="0.25">
      <c r="A2879" s="70" t="e">
        <f>VLOOKUP(B2879,'Lake Assessments'!$D$2:$E$52,2,0)</f>
        <v>#N/A</v>
      </c>
      <c r="B2879">
        <v>31083700</v>
      </c>
      <c r="C2879" t="s">
        <v>2680</v>
      </c>
      <c r="D2879" t="s">
        <v>878</v>
      </c>
      <c r="E2879" s="107">
        <v>37459</v>
      </c>
      <c r="F2879" s="9">
        <v>18</v>
      </c>
      <c r="G2879" s="9">
        <v>28.991378000000001</v>
      </c>
      <c r="H2879" s="9">
        <v>500</v>
      </c>
      <c r="I2879" s="9">
        <v>262.392225</v>
      </c>
      <c r="J2879" s="9">
        <v>2</v>
      </c>
      <c r="K2879" s="9">
        <v>18</v>
      </c>
      <c r="L2879" s="9">
        <v>21</v>
      </c>
      <c r="M2879" s="9">
        <v>28.991378000000001</v>
      </c>
      <c r="N2879" s="9">
        <v>30.114069000000001</v>
      </c>
      <c r="O2879" s="9">
        <v>425</v>
      </c>
      <c r="P2879" s="9">
        <v>500</v>
      </c>
      <c r="Q2879" s="9">
        <v>262.392225</v>
      </c>
      <c r="R2879" s="9">
        <v>271.77862800000003</v>
      </c>
      <c r="S2879" s="9" t="s">
        <v>2662</v>
      </c>
      <c r="T2879" s="9">
        <v>2495.9896739999999</v>
      </c>
      <c r="U2879" s="9">
        <v>244768.21181899999</v>
      </c>
      <c r="V2879" t="s">
        <v>935</v>
      </c>
    </row>
    <row r="2880" spans="1:22" x14ac:dyDescent="0.25">
      <c r="A2880" s="70" t="e">
        <f>VLOOKUP(B2880,'Lake Assessments'!$D$2:$E$52,2,0)</f>
        <v>#N/A</v>
      </c>
      <c r="B2880">
        <v>31077600</v>
      </c>
      <c r="C2880" t="s">
        <v>2265</v>
      </c>
      <c r="D2880" t="s">
        <v>878</v>
      </c>
      <c r="E2880" s="107">
        <v>37068</v>
      </c>
      <c r="F2880" s="9">
        <v>25</v>
      </c>
      <c r="G2880" s="9">
        <v>27.4</v>
      </c>
      <c r="H2880" s="9">
        <v>316.66666700000002</v>
      </c>
      <c r="I2880" s="9">
        <v>95.714286000000001</v>
      </c>
      <c r="J2880" s="9">
        <v>1</v>
      </c>
      <c r="K2880" s="9">
        <v>25</v>
      </c>
      <c r="L2880" s="9">
        <v>25</v>
      </c>
      <c r="M2880" s="9">
        <v>27.4</v>
      </c>
      <c r="N2880" s="9">
        <v>27.4</v>
      </c>
      <c r="O2880" s="9">
        <v>316.66666700000002</v>
      </c>
      <c r="P2880" s="9">
        <v>316.66666700000002</v>
      </c>
      <c r="Q2880" s="9">
        <v>95.714286000000001</v>
      </c>
      <c r="R2880" s="9">
        <v>95.714286000000001</v>
      </c>
      <c r="S2880" s="9" t="s">
        <v>1510</v>
      </c>
      <c r="T2880" s="9">
        <v>13646.454846000001</v>
      </c>
      <c r="U2880" s="9">
        <v>3814058.565769</v>
      </c>
      <c r="V2880" t="s">
        <v>935</v>
      </c>
    </row>
    <row r="2881" spans="1:22" x14ac:dyDescent="0.25">
      <c r="A2881" s="70" t="e">
        <f>VLOOKUP(B2881,'Lake Assessments'!$D$2:$E$52,2,0)</f>
        <v>#N/A</v>
      </c>
      <c r="B2881">
        <v>31080800</v>
      </c>
      <c r="C2881" t="s">
        <v>2499</v>
      </c>
      <c r="D2881" t="s">
        <v>878</v>
      </c>
      <c r="E2881" s="107">
        <v>37103</v>
      </c>
      <c r="F2881" s="9">
        <v>21</v>
      </c>
      <c r="G2881" s="9">
        <v>29.895851</v>
      </c>
      <c r="H2881" s="9">
        <v>250</v>
      </c>
      <c r="I2881" s="9">
        <v>113.541793</v>
      </c>
      <c r="J2881" s="9">
        <v>1</v>
      </c>
      <c r="K2881" s="9">
        <v>21</v>
      </c>
      <c r="L2881" s="9">
        <v>21</v>
      </c>
      <c r="M2881" s="9">
        <v>29.895851</v>
      </c>
      <c r="N2881" s="9">
        <v>29.895851</v>
      </c>
      <c r="O2881" s="9">
        <v>250</v>
      </c>
      <c r="P2881" s="9">
        <v>250</v>
      </c>
      <c r="Q2881" s="9">
        <v>113.541793</v>
      </c>
      <c r="R2881" s="9">
        <v>113.541793</v>
      </c>
      <c r="S2881" s="9" t="s">
        <v>1510</v>
      </c>
      <c r="T2881" s="9">
        <v>1353.2440369999999</v>
      </c>
      <c r="U2881" s="9">
        <v>106112.794093</v>
      </c>
      <c r="V2881" t="s">
        <v>935</v>
      </c>
    </row>
    <row r="2882" spans="1:22" x14ac:dyDescent="0.25">
      <c r="A2882" s="70" t="e">
        <f>VLOOKUP(B2882,'Lake Assessments'!$D$2:$E$52,2,0)</f>
        <v>#N/A</v>
      </c>
      <c r="B2882">
        <v>31084500</v>
      </c>
      <c r="C2882" t="s">
        <v>984</v>
      </c>
      <c r="D2882" t="s">
        <v>878</v>
      </c>
      <c r="E2882" s="107">
        <v>37082</v>
      </c>
      <c r="F2882" s="9">
        <v>18</v>
      </c>
      <c r="G2882" s="9">
        <v>27.10576</v>
      </c>
      <c r="H2882" s="9">
        <v>350</v>
      </c>
      <c r="I2882" s="9">
        <v>234.63901200000001</v>
      </c>
      <c r="J2882" s="9">
        <v>1</v>
      </c>
      <c r="K2882" s="9">
        <v>18</v>
      </c>
      <c r="L2882" s="9">
        <v>18</v>
      </c>
      <c r="M2882" s="9">
        <v>27.10576</v>
      </c>
      <c r="N2882" s="9">
        <v>27.10576</v>
      </c>
      <c r="O2882" s="9">
        <v>350</v>
      </c>
      <c r="P2882" s="9">
        <v>350</v>
      </c>
      <c r="Q2882" s="9">
        <v>234.63901200000001</v>
      </c>
      <c r="R2882" s="9">
        <v>234.63901200000001</v>
      </c>
      <c r="S2882" s="9" t="s">
        <v>2662</v>
      </c>
      <c r="T2882" s="9">
        <v>5398.1861090000002</v>
      </c>
      <c r="U2882" s="9">
        <v>568183.84267000004</v>
      </c>
      <c r="V2882" t="s">
        <v>935</v>
      </c>
    </row>
    <row r="2883" spans="1:22" x14ac:dyDescent="0.25">
      <c r="A2883" s="70" t="e">
        <f>VLOOKUP(B2883,'Lake Assessments'!$D$2:$E$52,2,0)</f>
        <v>#N/A</v>
      </c>
      <c r="B2883">
        <v>31079300</v>
      </c>
      <c r="C2883" t="s">
        <v>2681</v>
      </c>
      <c r="D2883" t="s">
        <v>878</v>
      </c>
      <c r="E2883" s="107">
        <v>37088</v>
      </c>
      <c r="F2883" s="9">
        <v>32</v>
      </c>
      <c r="G2883" s="9">
        <v>34.117902000000001</v>
      </c>
      <c r="H2883" s="9">
        <v>190.90909099999999</v>
      </c>
      <c r="I2883" s="9">
        <v>74.070930000000004</v>
      </c>
      <c r="J2883" s="9">
        <v>1</v>
      </c>
      <c r="K2883" s="9">
        <v>32</v>
      </c>
      <c r="L2883" s="9">
        <v>32</v>
      </c>
      <c r="M2883" s="9">
        <v>34.117902000000001</v>
      </c>
      <c r="N2883" s="9">
        <v>34.117902000000001</v>
      </c>
      <c r="O2883" s="9">
        <v>190.90909099999999</v>
      </c>
      <c r="P2883" s="9">
        <v>190.90909099999999</v>
      </c>
      <c r="Q2883" s="9">
        <v>74.070930000000004</v>
      </c>
      <c r="R2883" s="9">
        <v>74.070930000000004</v>
      </c>
      <c r="S2883" s="9" t="s">
        <v>1510</v>
      </c>
      <c r="T2883" s="9">
        <v>8751.0224760000001</v>
      </c>
      <c r="U2883" s="9">
        <v>1181517.051736</v>
      </c>
      <c r="V2883" t="s">
        <v>935</v>
      </c>
    </row>
    <row r="2884" spans="1:22" x14ac:dyDescent="0.25">
      <c r="A2884" s="70" t="e">
        <f>VLOOKUP(B2884,'Lake Assessments'!$D$2:$E$52,2,0)</f>
        <v>#N/A</v>
      </c>
      <c r="B2884">
        <v>31083200</v>
      </c>
      <c r="C2884" t="s">
        <v>2682</v>
      </c>
      <c r="D2884" t="s">
        <v>878</v>
      </c>
      <c r="E2884" s="107">
        <v>37070</v>
      </c>
      <c r="F2884" s="9">
        <v>18</v>
      </c>
      <c r="G2884" s="9">
        <v>25.220141999999999</v>
      </c>
      <c r="H2884" s="9">
        <v>63.636364</v>
      </c>
      <c r="I2884" s="9">
        <v>28.674192999999999</v>
      </c>
      <c r="J2884" s="9">
        <v>2</v>
      </c>
      <c r="K2884" s="9">
        <v>18</v>
      </c>
      <c r="L2884" s="9">
        <v>26</v>
      </c>
      <c r="M2884" s="9">
        <v>25.220141999999999</v>
      </c>
      <c r="N2884" s="9">
        <v>30.594117000000001</v>
      </c>
      <c r="O2884" s="9">
        <v>63.636364</v>
      </c>
      <c r="P2884" s="9">
        <v>136.36363600000001</v>
      </c>
      <c r="Q2884" s="9">
        <v>28.674192999999999</v>
      </c>
      <c r="R2884" s="9">
        <v>51.456024999999997</v>
      </c>
      <c r="S2884" s="9" t="s">
        <v>1510</v>
      </c>
      <c r="T2884" s="9">
        <v>5264.1354959999999</v>
      </c>
      <c r="U2884" s="9">
        <v>1201036.5162180001</v>
      </c>
      <c r="V2884" t="s">
        <v>935</v>
      </c>
    </row>
    <row r="2885" spans="1:22" x14ac:dyDescent="0.25">
      <c r="A2885" s="70" t="e">
        <f>VLOOKUP(B2885,'Lake Assessments'!$D$2:$E$52,2,0)</f>
        <v>#N/A</v>
      </c>
      <c r="B2885">
        <v>31087700</v>
      </c>
      <c r="C2885" t="s">
        <v>2683</v>
      </c>
      <c r="D2885" t="s">
        <v>878</v>
      </c>
      <c r="E2885" s="107">
        <v>37081</v>
      </c>
      <c r="F2885" s="9">
        <v>27</v>
      </c>
      <c r="G2885" s="9">
        <v>28.675063000000002</v>
      </c>
      <c r="H2885" s="9">
        <v>350</v>
      </c>
      <c r="I2885" s="9">
        <v>104.821881</v>
      </c>
      <c r="J2885" s="9">
        <v>1</v>
      </c>
      <c r="K2885" s="9">
        <v>27</v>
      </c>
      <c r="L2885" s="9">
        <v>27</v>
      </c>
      <c r="M2885" s="9">
        <v>28.675063000000002</v>
      </c>
      <c r="N2885" s="9">
        <v>28.675063000000002</v>
      </c>
      <c r="O2885" s="9">
        <v>350</v>
      </c>
      <c r="P2885" s="9">
        <v>350</v>
      </c>
      <c r="Q2885" s="9">
        <v>104.821881</v>
      </c>
      <c r="R2885" s="9">
        <v>104.821881</v>
      </c>
      <c r="S2885" s="9" t="s">
        <v>1510</v>
      </c>
      <c r="T2885" s="9">
        <v>41806.320689</v>
      </c>
      <c r="U2885" s="9">
        <v>9099938.6391109992</v>
      </c>
      <c r="V2885" t="s">
        <v>935</v>
      </c>
    </row>
    <row r="2886" spans="1:22" x14ac:dyDescent="0.25">
      <c r="A2886" s="70" t="e">
        <f>VLOOKUP(B2886,'Lake Assessments'!$D$2:$E$52,2,0)</f>
        <v>#N/A</v>
      </c>
      <c r="B2886">
        <v>31081300</v>
      </c>
      <c r="C2886" t="s">
        <v>2684</v>
      </c>
      <c r="D2886" t="s">
        <v>878</v>
      </c>
      <c r="E2886" s="107">
        <v>37069</v>
      </c>
      <c r="F2886" s="9">
        <v>30</v>
      </c>
      <c r="G2886" s="9">
        <v>32.315631000000003</v>
      </c>
      <c r="H2886" s="9">
        <v>172.727273</v>
      </c>
      <c r="I2886" s="9">
        <v>64.875668000000005</v>
      </c>
      <c r="J2886" s="9">
        <v>1</v>
      </c>
      <c r="K2886" s="9">
        <v>30</v>
      </c>
      <c r="L2886" s="9">
        <v>30</v>
      </c>
      <c r="M2886" s="9">
        <v>32.315631000000003</v>
      </c>
      <c r="N2886" s="9">
        <v>32.315631000000003</v>
      </c>
      <c r="O2886" s="9">
        <v>172.727273</v>
      </c>
      <c r="P2886" s="9">
        <v>172.727273</v>
      </c>
      <c r="Q2886" s="9">
        <v>64.875668000000005</v>
      </c>
      <c r="R2886" s="9">
        <v>64.875668000000005</v>
      </c>
      <c r="S2886" s="9" t="s">
        <v>1510</v>
      </c>
      <c r="T2886" s="9">
        <v>54884.506788999999</v>
      </c>
      <c r="U2886" s="9">
        <v>38559139.602808997</v>
      </c>
      <c r="V2886" t="s">
        <v>935</v>
      </c>
    </row>
    <row r="2887" spans="1:22" x14ac:dyDescent="0.25">
      <c r="A2887" s="70" t="e">
        <f>VLOOKUP(B2887,'Lake Assessments'!$D$2:$E$52,2,0)</f>
        <v>#N/A</v>
      </c>
      <c r="B2887">
        <v>31079800</v>
      </c>
      <c r="C2887" t="s">
        <v>2685</v>
      </c>
      <c r="D2887" t="s">
        <v>878</v>
      </c>
      <c r="E2887" s="107">
        <v>37083</v>
      </c>
      <c r="F2887" s="9">
        <v>20</v>
      </c>
      <c r="G2887" s="9">
        <v>28.174457</v>
      </c>
      <c r="H2887" s="9">
        <v>81.818181999999993</v>
      </c>
      <c r="I2887" s="9">
        <v>43.747227000000002</v>
      </c>
      <c r="J2887" s="9">
        <v>1</v>
      </c>
      <c r="K2887" s="9">
        <v>20</v>
      </c>
      <c r="L2887" s="9">
        <v>20</v>
      </c>
      <c r="M2887" s="9">
        <v>28.174457</v>
      </c>
      <c r="N2887" s="9">
        <v>28.174457</v>
      </c>
      <c r="O2887" s="9">
        <v>81.818181999999993</v>
      </c>
      <c r="P2887" s="9">
        <v>81.818181999999993</v>
      </c>
      <c r="Q2887" s="9">
        <v>43.747227000000002</v>
      </c>
      <c r="R2887" s="9">
        <v>43.747227000000002</v>
      </c>
      <c r="S2887" s="9" t="s">
        <v>1510</v>
      </c>
      <c r="T2887" s="9">
        <v>3550.7327270000001</v>
      </c>
      <c r="U2887" s="9">
        <v>447987.59370999999</v>
      </c>
      <c r="V2887" t="s">
        <v>935</v>
      </c>
    </row>
    <row r="2888" spans="1:22" x14ac:dyDescent="0.25">
      <c r="A2888" s="70" t="e">
        <f>VLOOKUP(B2888,'Lake Assessments'!$D$2:$E$52,2,0)</f>
        <v>#N/A</v>
      </c>
      <c r="B2888">
        <v>31078200</v>
      </c>
      <c r="C2888" t="s">
        <v>2686</v>
      </c>
      <c r="D2888" t="s">
        <v>878</v>
      </c>
      <c r="E2888" s="107">
        <v>37103</v>
      </c>
      <c r="F2888" s="9">
        <v>25</v>
      </c>
      <c r="G2888" s="9">
        <v>29.8</v>
      </c>
      <c r="H2888" s="9">
        <v>127.272727</v>
      </c>
      <c r="I2888" s="9">
        <v>52.040816</v>
      </c>
      <c r="J2888" s="9">
        <v>1</v>
      </c>
      <c r="K2888" s="9">
        <v>25</v>
      </c>
      <c r="L2888" s="9">
        <v>25</v>
      </c>
      <c r="M2888" s="9">
        <v>29.8</v>
      </c>
      <c r="N2888" s="9">
        <v>29.8</v>
      </c>
      <c r="O2888" s="9">
        <v>127.272727</v>
      </c>
      <c r="P2888" s="9">
        <v>127.272727</v>
      </c>
      <c r="Q2888" s="9">
        <v>52.040816</v>
      </c>
      <c r="R2888" s="9">
        <v>52.040816</v>
      </c>
      <c r="S2888" s="9" t="s">
        <v>1510</v>
      </c>
      <c r="T2888" s="9">
        <v>4371.5624870000001</v>
      </c>
      <c r="U2888" s="9">
        <v>742110.74111299997</v>
      </c>
      <c r="V2888" t="s">
        <v>935</v>
      </c>
    </row>
    <row r="2889" spans="1:22" x14ac:dyDescent="0.25">
      <c r="A2889" s="70" t="e">
        <f>VLOOKUP(B2889,'Lake Assessments'!$D$2:$E$52,2,0)</f>
        <v>#N/A</v>
      </c>
      <c r="B2889">
        <v>31077800</v>
      </c>
      <c r="C2889" t="s">
        <v>2687</v>
      </c>
      <c r="D2889" t="s">
        <v>878</v>
      </c>
      <c r="E2889" s="107">
        <v>37084</v>
      </c>
      <c r="F2889" s="9">
        <v>22</v>
      </c>
      <c r="G2889" s="9">
        <v>28.142495</v>
      </c>
      <c r="H2889" s="9">
        <v>100</v>
      </c>
      <c r="I2889" s="9">
        <v>43.584156</v>
      </c>
      <c r="J2889" s="9">
        <v>1</v>
      </c>
      <c r="K2889" s="9">
        <v>22</v>
      </c>
      <c r="L2889" s="9">
        <v>22</v>
      </c>
      <c r="M2889" s="9">
        <v>28.142495</v>
      </c>
      <c r="N2889" s="9">
        <v>28.142495</v>
      </c>
      <c r="O2889" s="9">
        <v>100</v>
      </c>
      <c r="P2889" s="9">
        <v>100</v>
      </c>
      <c r="Q2889" s="9">
        <v>43.584156</v>
      </c>
      <c r="R2889" s="9">
        <v>43.584156</v>
      </c>
      <c r="S2889" s="9" t="s">
        <v>1510</v>
      </c>
      <c r="T2889" s="9">
        <v>3033.1553079999999</v>
      </c>
      <c r="U2889" s="9">
        <v>317746.265434</v>
      </c>
      <c r="V2889" t="s">
        <v>935</v>
      </c>
    </row>
    <row r="2890" spans="1:22" x14ac:dyDescent="0.25">
      <c r="A2890" s="70" t="e">
        <f>VLOOKUP(B2890,'Lake Assessments'!$D$2:$E$52,2,0)</f>
        <v>#N/A</v>
      </c>
      <c r="B2890">
        <v>31088400</v>
      </c>
      <c r="C2890" t="s">
        <v>2688</v>
      </c>
      <c r="D2890" t="s">
        <v>878</v>
      </c>
      <c r="E2890" s="107">
        <v>41134</v>
      </c>
      <c r="F2890" s="9">
        <v>15</v>
      </c>
      <c r="G2890" s="9">
        <v>22.979700999999999</v>
      </c>
      <c r="H2890" s="9">
        <v>114.285714</v>
      </c>
      <c r="I2890" s="9">
        <v>38.431935000000003</v>
      </c>
      <c r="J2890" s="9">
        <v>1</v>
      </c>
      <c r="K2890" s="9">
        <v>15</v>
      </c>
      <c r="L2890" s="9">
        <v>15</v>
      </c>
      <c r="M2890" s="9">
        <v>22.979700999999999</v>
      </c>
      <c r="N2890" s="9">
        <v>22.979700999999999</v>
      </c>
      <c r="O2890" s="9">
        <v>114.285714</v>
      </c>
      <c r="P2890" s="9">
        <v>114.285714</v>
      </c>
      <c r="Q2890" s="9">
        <v>38.431935000000003</v>
      </c>
      <c r="R2890" s="9">
        <v>38.431935000000003</v>
      </c>
      <c r="S2890" s="9" t="s">
        <v>1510</v>
      </c>
      <c r="T2890" s="9">
        <v>1253.875841</v>
      </c>
      <c r="U2890" s="9">
        <v>97802.521189999999</v>
      </c>
      <c r="V2890" t="s">
        <v>935</v>
      </c>
    </row>
    <row r="2891" spans="1:22" x14ac:dyDescent="0.25">
      <c r="A2891" s="70" t="e">
        <f>VLOOKUP(B2891,'Lake Assessments'!$D$2:$E$52,2,0)</f>
        <v>#N/A</v>
      </c>
      <c r="B2891">
        <v>31081800</v>
      </c>
      <c r="C2891" t="s">
        <v>2689</v>
      </c>
      <c r="D2891" t="s">
        <v>878</v>
      </c>
      <c r="E2891" s="107">
        <v>37063</v>
      </c>
      <c r="F2891" s="9">
        <v>16</v>
      </c>
      <c r="G2891" s="9">
        <v>23.75</v>
      </c>
      <c r="H2891" s="9">
        <v>166.66666699999999</v>
      </c>
      <c r="I2891" s="9">
        <v>69.642857000000006</v>
      </c>
      <c r="J2891" s="9">
        <v>1</v>
      </c>
      <c r="K2891" s="9">
        <v>16</v>
      </c>
      <c r="L2891" s="9">
        <v>16</v>
      </c>
      <c r="M2891" s="9">
        <v>23.75</v>
      </c>
      <c r="N2891" s="9">
        <v>23.75</v>
      </c>
      <c r="O2891" s="9">
        <v>166.66666699999999</v>
      </c>
      <c r="P2891" s="9">
        <v>166.66666699999999</v>
      </c>
      <c r="Q2891" s="9">
        <v>69.642857000000006</v>
      </c>
      <c r="R2891" s="9">
        <v>69.642857000000006</v>
      </c>
      <c r="S2891" s="9" t="s">
        <v>1510</v>
      </c>
      <c r="T2891" s="9">
        <v>10894.324035</v>
      </c>
      <c r="U2891" s="9">
        <v>811362.46035099996</v>
      </c>
      <c r="V2891" t="s">
        <v>935</v>
      </c>
    </row>
    <row r="2892" spans="1:22" x14ac:dyDescent="0.25">
      <c r="A2892" s="70" t="e">
        <f>VLOOKUP(B2892,'Lake Assessments'!$D$2:$E$52,2,0)</f>
        <v>#N/A</v>
      </c>
      <c r="B2892">
        <v>31078400</v>
      </c>
      <c r="C2892" t="s">
        <v>2690</v>
      </c>
      <c r="D2892" t="s">
        <v>878</v>
      </c>
      <c r="E2892" s="107">
        <v>37069</v>
      </c>
      <c r="F2892" s="9">
        <v>16</v>
      </c>
      <c r="G2892" s="9">
        <v>23.5</v>
      </c>
      <c r="H2892" s="9">
        <v>45.454545000000003</v>
      </c>
      <c r="I2892" s="9">
        <v>19.897959</v>
      </c>
      <c r="J2892" s="9">
        <v>1</v>
      </c>
      <c r="K2892" s="9">
        <v>16</v>
      </c>
      <c r="L2892" s="9">
        <v>16</v>
      </c>
      <c r="M2892" s="9">
        <v>23.5</v>
      </c>
      <c r="N2892" s="9">
        <v>23.5</v>
      </c>
      <c r="O2892" s="9">
        <v>45.454545000000003</v>
      </c>
      <c r="P2892" s="9">
        <v>45.454545000000003</v>
      </c>
      <c r="Q2892" s="9">
        <v>19.897959</v>
      </c>
      <c r="R2892" s="9">
        <v>19.897959</v>
      </c>
      <c r="S2892" s="9" t="s">
        <v>1510</v>
      </c>
      <c r="T2892" s="9">
        <v>7755.014013</v>
      </c>
      <c r="U2892" s="9">
        <v>2541151.5764600001</v>
      </c>
      <c r="V2892" t="s">
        <v>935</v>
      </c>
    </row>
    <row r="2893" spans="1:22" x14ac:dyDescent="0.25">
      <c r="A2893" s="70" t="e">
        <f>VLOOKUP(B2893,'Lake Assessments'!$D$2:$E$52,2,0)</f>
        <v>#N/A</v>
      </c>
      <c r="B2893">
        <v>31083600</v>
      </c>
      <c r="C2893" t="s">
        <v>2691</v>
      </c>
      <c r="D2893" t="s">
        <v>878</v>
      </c>
      <c r="E2893" s="107">
        <v>37082</v>
      </c>
      <c r="F2893" s="9">
        <v>23</v>
      </c>
      <c r="G2893" s="9">
        <v>32.319733999999997</v>
      </c>
      <c r="H2893" s="9">
        <v>109.090909</v>
      </c>
      <c r="I2893" s="9">
        <v>64.896602999999999</v>
      </c>
      <c r="J2893" s="9">
        <v>1</v>
      </c>
      <c r="K2893" s="9">
        <v>23</v>
      </c>
      <c r="L2893" s="9">
        <v>23</v>
      </c>
      <c r="M2893" s="9">
        <v>32.319733999999997</v>
      </c>
      <c r="N2893" s="9">
        <v>32.319733999999997</v>
      </c>
      <c r="O2893" s="9">
        <v>109.090909</v>
      </c>
      <c r="P2893" s="9">
        <v>109.090909</v>
      </c>
      <c r="Q2893" s="9">
        <v>64.896602999999999</v>
      </c>
      <c r="R2893" s="9">
        <v>64.896602999999999</v>
      </c>
      <c r="S2893" s="9" t="s">
        <v>1510</v>
      </c>
      <c r="T2893" s="9">
        <v>3674.479632</v>
      </c>
      <c r="U2893" s="9">
        <v>649112.64452199999</v>
      </c>
      <c r="V2893" t="s">
        <v>935</v>
      </c>
    </row>
    <row r="2894" spans="1:22" x14ac:dyDescent="0.25">
      <c r="A2894" s="70" t="e">
        <f>VLOOKUP(B2894,'Lake Assessments'!$D$2:$E$52,2,0)</f>
        <v>#N/A</v>
      </c>
      <c r="B2894">
        <v>31086300</v>
      </c>
      <c r="C2894" t="s">
        <v>2692</v>
      </c>
      <c r="D2894" t="s">
        <v>878</v>
      </c>
      <c r="E2894" s="107">
        <v>37064</v>
      </c>
      <c r="F2894" s="9">
        <v>15</v>
      </c>
      <c r="G2894" s="9">
        <v>23.754297999999999</v>
      </c>
      <c r="H2894" s="9">
        <v>36.363636</v>
      </c>
      <c r="I2894" s="9">
        <v>21.195397</v>
      </c>
      <c r="J2894" s="9">
        <v>1</v>
      </c>
      <c r="K2894" s="9">
        <v>15</v>
      </c>
      <c r="L2894" s="9">
        <v>15</v>
      </c>
      <c r="M2894" s="9">
        <v>23.754297999999999</v>
      </c>
      <c r="N2894" s="9">
        <v>23.754297999999999</v>
      </c>
      <c r="O2894" s="9">
        <v>36.363636</v>
      </c>
      <c r="P2894" s="9">
        <v>36.363636</v>
      </c>
      <c r="Q2894" s="9">
        <v>21.195397</v>
      </c>
      <c r="R2894" s="9">
        <v>21.195397</v>
      </c>
      <c r="S2894" s="9" t="s">
        <v>1510</v>
      </c>
      <c r="T2894" s="9">
        <v>1558.636354</v>
      </c>
      <c r="U2894" s="9">
        <v>93475.721728999997</v>
      </c>
      <c r="V2894" t="s">
        <v>935</v>
      </c>
    </row>
    <row r="2895" spans="1:22" x14ac:dyDescent="0.25">
      <c r="A2895" s="70" t="e">
        <f>VLOOKUP(B2895,'Lake Assessments'!$D$2:$E$52,2,0)</f>
        <v>#N/A</v>
      </c>
      <c r="B2895">
        <v>31086200</v>
      </c>
      <c r="C2895" t="s">
        <v>2693</v>
      </c>
      <c r="D2895" t="s">
        <v>878</v>
      </c>
      <c r="E2895" s="107">
        <v>37064</v>
      </c>
      <c r="F2895" s="9">
        <v>27</v>
      </c>
      <c r="G2895" s="9">
        <v>34.448566</v>
      </c>
      <c r="H2895" s="9">
        <v>350</v>
      </c>
      <c r="I2895" s="9">
        <v>146.06118599999999</v>
      </c>
      <c r="J2895" s="9">
        <v>1</v>
      </c>
      <c r="K2895" s="9">
        <v>27</v>
      </c>
      <c r="L2895" s="9">
        <v>27</v>
      </c>
      <c r="M2895" s="9">
        <v>34.448566</v>
      </c>
      <c r="N2895" s="9">
        <v>34.448566</v>
      </c>
      <c r="O2895" s="9">
        <v>350</v>
      </c>
      <c r="P2895" s="9">
        <v>350</v>
      </c>
      <c r="Q2895" s="9">
        <v>146.06118599999999</v>
      </c>
      <c r="R2895" s="9">
        <v>146.06118599999999</v>
      </c>
      <c r="S2895" s="9" t="s">
        <v>1510</v>
      </c>
      <c r="T2895" s="9">
        <v>6596.5538560000005</v>
      </c>
      <c r="U2895" s="9">
        <v>562895.34454600001</v>
      </c>
      <c r="V2895" t="s">
        <v>935</v>
      </c>
    </row>
    <row r="2896" spans="1:22" x14ac:dyDescent="0.25">
      <c r="A2896" s="70" t="e">
        <f>VLOOKUP(B2896,'Lake Assessments'!$D$2:$E$52,2,0)</f>
        <v>#N/A</v>
      </c>
      <c r="B2896">
        <v>31085200</v>
      </c>
      <c r="C2896" t="s">
        <v>2694</v>
      </c>
      <c r="D2896" t="s">
        <v>878</v>
      </c>
      <c r="E2896" s="107">
        <v>37067</v>
      </c>
      <c r="F2896" s="9">
        <v>18</v>
      </c>
      <c r="G2896" s="9">
        <v>22.391715000000001</v>
      </c>
      <c r="H2896" s="9">
        <v>63.636364</v>
      </c>
      <c r="I2896" s="9">
        <v>14.243442999999999</v>
      </c>
      <c r="J2896" s="9">
        <v>1</v>
      </c>
      <c r="K2896" s="9">
        <v>18</v>
      </c>
      <c r="L2896" s="9">
        <v>18</v>
      </c>
      <c r="M2896" s="9">
        <v>22.391715000000001</v>
      </c>
      <c r="N2896" s="9">
        <v>22.391715000000001</v>
      </c>
      <c r="O2896" s="9">
        <v>63.636364</v>
      </c>
      <c r="P2896" s="9">
        <v>63.636364</v>
      </c>
      <c r="Q2896" s="9">
        <v>14.243442999999999</v>
      </c>
      <c r="R2896" s="9">
        <v>14.243442999999999</v>
      </c>
      <c r="S2896" s="9" t="s">
        <v>1510</v>
      </c>
      <c r="T2896" s="9">
        <v>19949.008314999999</v>
      </c>
      <c r="U2896" s="9">
        <v>2505413.7756889998</v>
      </c>
      <c r="V2896" t="s">
        <v>935</v>
      </c>
    </row>
    <row r="2897" spans="1:22" x14ac:dyDescent="0.25">
      <c r="A2897" s="70" t="e">
        <f>VLOOKUP(B2897,'Lake Assessments'!$D$2:$E$52,2,0)</f>
        <v>#N/A</v>
      </c>
      <c r="B2897">
        <v>31082600</v>
      </c>
      <c r="C2897" t="s">
        <v>1140</v>
      </c>
      <c r="D2897" t="s">
        <v>878</v>
      </c>
      <c r="E2897" s="107">
        <v>41087</v>
      </c>
      <c r="F2897" s="9">
        <v>40</v>
      </c>
      <c r="G2897" s="9">
        <v>38.896014999999998</v>
      </c>
      <c r="H2897" s="9">
        <v>263.63636400000001</v>
      </c>
      <c r="I2897" s="9">
        <v>92.554530999999997</v>
      </c>
      <c r="J2897" s="9">
        <v>2</v>
      </c>
      <c r="K2897" s="9">
        <v>29</v>
      </c>
      <c r="L2897" s="9">
        <v>40</v>
      </c>
      <c r="M2897" s="9">
        <v>33.239466</v>
      </c>
      <c r="N2897" s="9">
        <v>38.896014999999998</v>
      </c>
      <c r="O2897" s="9">
        <v>163.63636399999999</v>
      </c>
      <c r="P2897" s="9">
        <v>263.63636400000001</v>
      </c>
      <c r="Q2897" s="9">
        <v>69.589110000000005</v>
      </c>
      <c r="R2897" s="9">
        <v>92.554530999999997</v>
      </c>
      <c r="S2897" s="9" t="s">
        <v>1510</v>
      </c>
      <c r="T2897" s="9">
        <v>24341.887352000002</v>
      </c>
      <c r="U2897" s="9">
        <v>14468339.487155</v>
      </c>
      <c r="V2897" t="s">
        <v>935</v>
      </c>
    </row>
    <row r="2898" spans="1:22" x14ac:dyDescent="0.25">
      <c r="A2898" s="70" t="e">
        <f>VLOOKUP(B2898,'Lake Assessments'!$D$2:$E$52,2,0)</f>
        <v>#N/A</v>
      </c>
      <c r="B2898">
        <v>31087600</v>
      </c>
      <c r="C2898" t="s">
        <v>411</v>
      </c>
      <c r="D2898" t="s">
        <v>878</v>
      </c>
      <c r="E2898" s="107">
        <v>40345</v>
      </c>
      <c r="F2898" s="9">
        <v>25</v>
      </c>
      <c r="G2898" s="9">
        <v>31</v>
      </c>
      <c r="H2898" s="9">
        <v>127.272727</v>
      </c>
      <c r="I2898" s="9">
        <v>53.465347000000001</v>
      </c>
      <c r="J2898" s="9">
        <v>2</v>
      </c>
      <c r="K2898" s="9">
        <v>25</v>
      </c>
      <c r="L2898" s="9">
        <v>28</v>
      </c>
      <c r="M2898" s="9">
        <v>29.481228999999999</v>
      </c>
      <c r="N2898" s="9">
        <v>31</v>
      </c>
      <c r="O2898" s="9">
        <v>127.272727</v>
      </c>
      <c r="P2898" s="9">
        <v>154.545455</v>
      </c>
      <c r="Q2898" s="9">
        <v>50.414433000000002</v>
      </c>
      <c r="R2898" s="9">
        <v>53.465347000000001</v>
      </c>
      <c r="S2898" s="9" t="s">
        <v>1510</v>
      </c>
      <c r="T2898" s="9">
        <v>12992.040338999999</v>
      </c>
      <c r="U2898" s="9">
        <v>3199098.4722270002</v>
      </c>
      <c r="V2898" t="s">
        <v>935</v>
      </c>
    </row>
    <row r="2899" spans="1:22" x14ac:dyDescent="0.25">
      <c r="A2899" s="70" t="e">
        <f>VLOOKUP(B2899,'Lake Assessments'!$D$2:$E$52,2,0)</f>
        <v>#N/A</v>
      </c>
      <c r="B2899">
        <v>31082400</v>
      </c>
      <c r="C2899" t="s">
        <v>1849</v>
      </c>
      <c r="D2899" t="s">
        <v>878</v>
      </c>
      <c r="E2899" s="107">
        <v>41086</v>
      </c>
      <c r="F2899" s="9">
        <v>31</v>
      </c>
      <c r="G2899" s="9">
        <v>33.945402000000001</v>
      </c>
      <c r="H2899" s="9">
        <v>181.81818200000001</v>
      </c>
      <c r="I2899" s="9">
        <v>68.046544999999995</v>
      </c>
      <c r="J2899" s="9">
        <v>1</v>
      </c>
      <c r="K2899" s="9">
        <v>31</v>
      </c>
      <c r="L2899" s="9">
        <v>31</v>
      </c>
      <c r="M2899" s="9">
        <v>33.945402000000001</v>
      </c>
      <c r="N2899" s="9">
        <v>33.945402000000001</v>
      </c>
      <c r="O2899" s="9">
        <v>181.81818200000001</v>
      </c>
      <c r="P2899" s="9">
        <v>181.81818200000001</v>
      </c>
      <c r="Q2899" s="9">
        <v>68.046544999999995</v>
      </c>
      <c r="R2899" s="9">
        <v>68.046544999999995</v>
      </c>
      <c r="S2899" s="9" t="s">
        <v>1510</v>
      </c>
      <c r="T2899" s="9">
        <v>16378.818724999999</v>
      </c>
      <c r="U2899" s="9">
        <v>2890507.1806950001</v>
      </c>
      <c r="V2899" t="s">
        <v>935</v>
      </c>
    </row>
    <row r="2900" spans="1:22" x14ac:dyDescent="0.25">
      <c r="A2900" s="70" t="e">
        <f>VLOOKUP(B2900,'Lake Assessments'!$D$2:$E$52,2,0)</f>
        <v>#N/A</v>
      </c>
      <c r="B2900">
        <v>31085300</v>
      </c>
      <c r="C2900" t="s">
        <v>2219</v>
      </c>
      <c r="D2900" t="s">
        <v>878</v>
      </c>
      <c r="E2900" s="107">
        <v>41108</v>
      </c>
      <c r="F2900" s="9">
        <v>28</v>
      </c>
      <c r="G2900" s="9">
        <v>34.016803000000003</v>
      </c>
      <c r="H2900" s="9">
        <v>154.545455</v>
      </c>
      <c r="I2900" s="9">
        <v>68.400013000000001</v>
      </c>
      <c r="J2900" s="9">
        <v>2</v>
      </c>
      <c r="K2900" s="9">
        <v>24</v>
      </c>
      <c r="L2900" s="9">
        <v>28</v>
      </c>
      <c r="M2900" s="9">
        <v>27.148510999999999</v>
      </c>
      <c r="N2900" s="9">
        <v>34.016803000000003</v>
      </c>
      <c r="O2900" s="9">
        <v>118.18181800000001</v>
      </c>
      <c r="P2900" s="9">
        <v>154.545455</v>
      </c>
      <c r="Q2900" s="9">
        <v>38.512813000000001</v>
      </c>
      <c r="R2900" s="9">
        <v>68.400013000000001</v>
      </c>
      <c r="S2900" s="9" t="s">
        <v>1510</v>
      </c>
      <c r="T2900" s="9">
        <v>5846.9198759999999</v>
      </c>
      <c r="U2900" s="9">
        <v>1427797.170409</v>
      </c>
      <c r="V2900" t="s">
        <v>935</v>
      </c>
    </row>
    <row r="2901" spans="1:22" x14ac:dyDescent="0.25">
      <c r="A2901" s="70" t="e">
        <f>VLOOKUP(B2901,'Lake Assessments'!$D$2:$E$52,2,0)</f>
        <v>#N/A</v>
      </c>
      <c r="B2901">
        <v>31083400</v>
      </c>
      <c r="C2901" t="s">
        <v>2695</v>
      </c>
      <c r="D2901" t="s">
        <v>878</v>
      </c>
      <c r="E2901" s="107">
        <v>41101</v>
      </c>
      <c r="F2901" s="9">
        <v>25</v>
      </c>
      <c r="G2901" s="9">
        <v>29.6</v>
      </c>
      <c r="H2901" s="9">
        <v>127.272727</v>
      </c>
      <c r="I2901" s="9">
        <v>46.534652999999999</v>
      </c>
      <c r="J2901" s="9">
        <v>1</v>
      </c>
      <c r="K2901" s="9">
        <v>25</v>
      </c>
      <c r="L2901" s="9">
        <v>25</v>
      </c>
      <c r="M2901" s="9">
        <v>29.6</v>
      </c>
      <c r="N2901" s="9">
        <v>29.6</v>
      </c>
      <c r="O2901" s="9">
        <v>127.272727</v>
      </c>
      <c r="P2901" s="9">
        <v>127.272727</v>
      </c>
      <c r="Q2901" s="9">
        <v>46.534652999999999</v>
      </c>
      <c r="R2901" s="9">
        <v>46.534652999999999</v>
      </c>
      <c r="S2901" s="9" t="s">
        <v>1510</v>
      </c>
      <c r="T2901" s="9">
        <v>3301.3435340000001</v>
      </c>
      <c r="U2901" s="9">
        <v>323550.11132899998</v>
      </c>
      <c r="V2901" t="s">
        <v>935</v>
      </c>
    </row>
    <row r="2902" spans="1:22" x14ac:dyDescent="0.25">
      <c r="A2902" s="70" t="e">
        <f>VLOOKUP(B2902,'Lake Assessments'!$D$2:$E$52,2,0)</f>
        <v>#N/A</v>
      </c>
      <c r="B2902">
        <v>31077300</v>
      </c>
      <c r="C2902" t="s">
        <v>1328</v>
      </c>
      <c r="D2902" t="s">
        <v>878</v>
      </c>
      <c r="E2902" s="107">
        <v>39622</v>
      </c>
      <c r="F2902" s="9">
        <v>23</v>
      </c>
      <c r="G2902" s="9">
        <v>31.277162000000001</v>
      </c>
      <c r="H2902" s="9">
        <v>109.090909</v>
      </c>
      <c r="I2902" s="9">
        <v>54.837435999999997</v>
      </c>
      <c r="J2902" s="9">
        <v>2</v>
      </c>
      <c r="K2902" s="9">
        <v>23</v>
      </c>
      <c r="L2902" s="9">
        <v>27</v>
      </c>
      <c r="M2902" s="9">
        <v>31.277162000000001</v>
      </c>
      <c r="N2902" s="9">
        <v>32.139164999999998</v>
      </c>
      <c r="O2902" s="9">
        <v>109.090909</v>
      </c>
      <c r="P2902" s="9">
        <v>145.454545</v>
      </c>
      <c r="Q2902" s="9">
        <v>54.837435999999997</v>
      </c>
      <c r="R2902" s="9">
        <v>63.975332000000002</v>
      </c>
      <c r="S2902" s="9" t="s">
        <v>1510</v>
      </c>
      <c r="T2902" s="9">
        <v>5686.3335960000004</v>
      </c>
      <c r="U2902" s="9">
        <v>1030135.164878</v>
      </c>
      <c r="V2902" t="s">
        <v>935</v>
      </c>
    </row>
    <row r="2903" spans="1:22" x14ac:dyDescent="0.25">
      <c r="A2903" s="70" t="e">
        <f>VLOOKUP(B2903,'Lake Assessments'!$D$2:$E$52,2,0)</f>
        <v>#N/A</v>
      </c>
      <c r="B2903">
        <v>31075400</v>
      </c>
      <c r="C2903" t="s">
        <v>1167</v>
      </c>
      <c r="D2903" t="s">
        <v>878</v>
      </c>
      <c r="E2903" s="107">
        <v>41820</v>
      </c>
      <c r="F2903" s="9">
        <v>22</v>
      </c>
      <c r="G2903" s="9">
        <v>27.289691999999999</v>
      </c>
      <c r="H2903" s="9">
        <v>100</v>
      </c>
      <c r="I2903" s="9">
        <v>35.097484000000001</v>
      </c>
      <c r="J2903" s="9">
        <v>2</v>
      </c>
      <c r="K2903" s="9">
        <v>22</v>
      </c>
      <c r="L2903" s="9">
        <v>22</v>
      </c>
      <c r="M2903" s="9">
        <v>27.289691999999999</v>
      </c>
      <c r="N2903" s="9">
        <v>28.782097</v>
      </c>
      <c r="O2903" s="9">
        <v>100</v>
      </c>
      <c r="P2903" s="9">
        <v>100</v>
      </c>
      <c r="Q2903" s="9">
        <v>35.097484000000001</v>
      </c>
      <c r="R2903" s="9">
        <v>46.847431999999998</v>
      </c>
      <c r="S2903" s="9" t="s">
        <v>1510</v>
      </c>
      <c r="T2903" s="9">
        <v>8601.4498660000008</v>
      </c>
      <c r="U2903" s="9">
        <v>1154533.925425</v>
      </c>
      <c r="V2903" t="s">
        <v>935</v>
      </c>
    </row>
    <row r="2904" spans="1:22" x14ac:dyDescent="0.25">
      <c r="A2904" s="70" t="e">
        <f>VLOOKUP(B2904,'Lake Assessments'!$D$2:$E$52,2,0)</f>
        <v>#N/A</v>
      </c>
      <c r="B2904">
        <v>31058600</v>
      </c>
      <c r="C2904" t="s">
        <v>116</v>
      </c>
      <c r="D2904" t="s">
        <v>878</v>
      </c>
      <c r="E2904" s="107">
        <v>36739</v>
      </c>
      <c r="F2904" s="9">
        <v>27</v>
      </c>
      <c r="G2904" s="9">
        <v>37.912667999999996</v>
      </c>
      <c r="H2904" s="9">
        <v>145.454545</v>
      </c>
      <c r="I2904" s="9">
        <v>93.431978000000001</v>
      </c>
      <c r="J2904" s="9">
        <v>1</v>
      </c>
      <c r="K2904" s="9">
        <v>27</v>
      </c>
      <c r="L2904" s="9">
        <v>27</v>
      </c>
      <c r="M2904" s="9">
        <v>37.912667999999996</v>
      </c>
      <c r="N2904" s="9">
        <v>37.912667999999996</v>
      </c>
      <c r="O2904" s="9">
        <v>145.454545</v>
      </c>
      <c r="P2904" s="9">
        <v>145.454545</v>
      </c>
      <c r="Q2904" s="9">
        <v>93.431978000000001</v>
      </c>
      <c r="R2904" s="9">
        <v>93.431978000000001</v>
      </c>
      <c r="S2904" s="9" t="s">
        <v>1510</v>
      </c>
      <c r="T2904" s="9">
        <v>11881.207227999999</v>
      </c>
      <c r="U2904" s="9">
        <v>1756472.9102340001</v>
      </c>
      <c r="V2904" t="s">
        <v>935</v>
      </c>
    </row>
    <row r="2905" spans="1:22" x14ac:dyDescent="0.25">
      <c r="A2905" s="70" t="e">
        <f>VLOOKUP(B2905,'Lake Assessments'!$D$2:$E$52,2,0)</f>
        <v>#N/A</v>
      </c>
      <c r="B2905">
        <v>31075800</v>
      </c>
      <c r="C2905" t="s">
        <v>2696</v>
      </c>
      <c r="D2905" t="s">
        <v>878</v>
      </c>
      <c r="E2905" s="107">
        <v>37112</v>
      </c>
      <c r="F2905" s="9">
        <v>24</v>
      </c>
      <c r="G2905" s="9">
        <v>27.965008000000001</v>
      </c>
      <c r="H2905" s="9">
        <v>118.18181800000001</v>
      </c>
      <c r="I2905" s="9">
        <v>42.678612000000001</v>
      </c>
      <c r="J2905" s="9">
        <v>2</v>
      </c>
      <c r="K2905" s="9">
        <v>24</v>
      </c>
      <c r="L2905" s="9">
        <v>30</v>
      </c>
      <c r="M2905" s="9">
        <v>27.965008000000001</v>
      </c>
      <c r="N2905" s="9">
        <v>32.680779000000001</v>
      </c>
      <c r="O2905" s="9">
        <v>118.18181800000001</v>
      </c>
      <c r="P2905" s="9">
        <v>172.727273</v>
      </c>
      <c r="Q2905" s="9">
        <v>42.678612000000001</v>
      </c>
      <c r="R2905" s="9">
        <v>61.786036000000003</v>
      </c>
      <c r="S2905" s="9" t="s">
        <v>1510</v>
      </c>
      <c r="T2905" s="9">
        <v>5326.8290450000004</v>
      </c>
      <c r="U2905" s="9">
        <v>1321639.015286</v>
      </c>
      <c r="V2905" t="s">
        <v>935</v>
      </c>
    </row>
    <row r="2906" spans="1:22" x14ac:dyDescent="0.25">
      <c r="A2906" s="70" t="e">
        <f>VLOOKUP(B2906,'Lake Assessments'!$D$2:$E$52,2,0)</f>
        <v>#N/A</v>
      </c>
      <c r="B2906">
        <v>31041000</v>
      </c>
      <c r="C2906" t="s">
        <v>2228</v>
      </c>
      <c r="D2906" t="s">
        <v>878</v>
      </c>
      <c r="E2906" s="107">
        <v>36745</v>
      </c>
      <c r="F2906" s="9">
        <v>25</v>
      </c>
      <c r="G2906" s="9">
        <v>29.4</v>
      </c>
      <c r="H2906" s="9">
        <v>127.272727</v>
      </c>
      <c r="I2906" s="9">
        <v>50</v>
      </c>
      <c r="J2906" s="9">
        <v>1</v>
      </c>
      <c r="K2906" s="9">
        <v>25</v>
      </c>
      <c r="L2906" s="9">
        <v>25</v>
      </c>
      <c r="M2906" s="9">
        <v>29.4</v>
      </c>
      <c r="N2906" s="9">
        <v>29.4</v>
      </c>
      <c r="O2906" s="9">
        <v>127.272727</v>
      </c>
      <c r="P2906" s="9">
        <v>127.272727</v>
      </c>
      <c r="Q2906" s="9">
        <v>50</v>
      </c>
      <c r="R2906" s="9">
        <v>50</v>
      </c>
      <c r="S2906" s="9" t="s">
        <v>1510</v>
      </c>
      <c r="T2906" s="9">
        <v>21420.196599999999</v>
      </c>
      <c r="U2906" s="9">
        <v>7055333.0439409995</v>
      </c>
      <c r="V2906" t="s">
        <v>935</v>
      </c>
    </row>
    <row r="2907" spans="1:22" x14ac:dyDescent="0.25">
      <c r="A2907" s="70" t="e">
        <f>VLOOKUP(B2907,'Lake Assessments'!$D$2:$E$52,2,0)</f>
        <v>#N/A</v>
      </c>
      <c r="B2907">
        <v>31059400</v>
      </c>
      <c r="C2907" t="s">
        <v>951</v>
      </c>
      <c r="D2907" t="s">
        <v>878</v>
      </c>
      <c r="E2907" s="107">
        <v>36738</v>
      </c>
      <c r="F2907" s="9">
        <v>25</v>
      </c>
      <c r="G2907" s="9">
        <v>31</v>
      </c>
      <c r="H2907" s="9">
        <v>127.272727</v>
      </c>
      <c r="I2907" s="9">
        <v>58.163265000000003</v>
      </c>
      <c r="J2907" s="9">
        <v>1</v>
      </c>
      <c r="K2907" s="9">
        <v>25</v>
      </c>
      <c r="L2907" s="9">
        <v>25</v>
      </c>
      <c r="M2907" s="9">
        <v>31</v>
      </c>
      <c r="N2907" s="9">
        <v>31</v>
      </c>
      <c r="O2907" s="9">
        <v>127.272727</v>
      </c>
      <c r="P2907" s="9">
        <v>127.272727</v>
      </c>
      <c r="Q2907" s="9">
        <v>58.163265000000003</v>
      </c>
      <c r="R2907" s="9">
        <v>58.163265000000003</v>
      </c>
      <c r="S2907" s="9" t="s">
        <v>1510</v>
      </c>
      <c r="T2907" s="9">
        <v>4563.0361590000002</v>
      </c>
      <c r="U2907" s="9">
        <v>536880.03385200002</v>
      </c>
      <c r="V2907" t="s">
        <v>935</v>
      </c>
    </row>
    <row r="2908" spans="1:22" x14ac:dyDescent="0.25">
      <c r="A2908" s="70" t="e">
        <f>VLOOKUP(B2908,'Lake Assessments'!$D$2:$E$52,2,0)</f>
        <v>#N/A</v>
      </c>
      <c r="B2908">
        <v>31065400</v>
      </c>
      <c r="C2908" t="s">
        <v>1404</v>
      </c>
      <c r="D2908" t="s">
        <v>878</v>
      </c>
      <c r="E2908" s="107">
        <v>37098</v>
      </c>
      <c r="F2908" s="9">
        <v>18</v>
      </c>
      <c r="G2908" s="9">
        <v>27.812867000000001</v>
      </c>
      <c r="H2908" s="9">
        <v>63.636364</v>
      </c>
      <c r="I2908" s="9">
        <v>41.902380999999998</v>
      </c>
      <c r="J2908" s="9">
        <v>1</v>
      </c>
      <c r="K2908" s="9">
        <v>18</v>
      </c>
      <c r="L2908" s="9">
        <v>18</v>
      </c>
      <c r="M2908" s="9">
        <v>27.812867000000001</v>
      </c>
      <c r="N2908" s="9">
        <v>27.812867000000001</v>
      </c>
      <c r="O2908" s="9">
        <v>63.636364</v>
      </c>
      <c r="P2908" s="9">
        <v>63.636364</v>
      </c>
      <c r="Q2908" s="9">
        <v>41.902380999999998</v>
      </c>
      <c r="R2908" s="9">
        <v>41.902380999999998</v>
      </c>
      <c r="S2908" s="9" t="s">
        <v>1510</v>
      </c>
      <c r="T2908" s="9">
        <v>6850.9816549999996</v>
      </c>
      <c r="U2908" s="9">
        <v>733642.39760899998</v>
      </c>
      <c r="V2908" t="s">
        <v>935</v>
      </c>
    </row>
    <row r="2909" spans="1:22" x14ac:dyDescent="0.25">
      <c r="A2909" s="70" t="e">
        <f>VLOOKUP(B2909,'Lake Assessments'!$D$2:$E$52,2,0)</f>
        <v>#N/A</v>
      </c>
      <c r="B2909">
        <v>31060200</v>
      </c>
      <c r="C2909" t="s">
        <v>2697</v>
      </c>
      <c r="D2909" t="s">
        <v>878</v>
      </c>
      <c r="E2909" s="107">
        <v>36739</v>
      </c>
      <c r="F2909" s="9">
        <v>27</v>
      </c>
      <c r="G2909" s="9">
        <v>37.912667999999996</v>
      </c>
      <c r="H2909" s="9">
        <v>145.454545</v>
      </c>
      <c r="I2909" s="9">
        <v>93.431978000000001</v>
      </c>
      <c r="J2909" s="9">
        <v>1</v>
      </c>
      <c r="K2909" s="9">
        <v>27</v>
      </c>
      <c r="L2909" s="9">
        <v>27</v>
      </c>
      <c r="M2909" s="9">
        <v>37.912667999999996</v>
      </c>
      <c r="N2909" s="9">
        <v>37.912667999999996</v>
      </c>
      <c r="O2909" s="9">
        <v>145.454545</v>
      </c>
      <c r="P2909" s="9">
        <v>145.454545</v>
      </c>
      <c r="Q2909" s="9">
        <v>93.431978000000001</v>
      </c>
      <c r="R2909" s="9">
        <v>93.431978000000001</v>
      </c>
      <c r="S2909" s="9" t="s">
        <v>1510</v>
      </c>
      <c r="T2909" s="9">
        <v>6516.4110110000001</v>
      </c>
      <c r="U2909" s="9">
        <v>640081.92860500002</v>
      </c>
      <c r="V2909" t="s">
        <v>935</v>
      </c>
    </row>
    <row r="2910" spans="1:22" x14ac:dyDescent="0.25">
      <c r="A2910" s="70" t="e">
        <f>VLOOKUP(B2910,'Lake Assessments'!$D$2:$E$52,2,0)</f>
        <v>#N/A</v>
      </c>
      <c r="B2910">
        <v>31064100</v>
      </c>
      <c r="C2910" t="s">
        <v>2698</v>
      </c>
      <c r="D2910" t="s">
        <v>878</v>
      </c>
      <c r="E2910" s="107">
        <v>37109</v>
      </c>
      <c r="F2910" s="9">
        <v>11</v>
      </c>
      <c r="G2910" s="9">
        <v>20.201260000000001</v>
      </c>
      <c r="H2910" s="9">
        <v>0</v>
      </c>
      <c r="I2910" s="9">
        <v>3.0676540000000001</v>
      </c>
      <c r="J2910" s="9">
        <v>1</v>
      </c>
      <c r="K2910" s="9">
        <v>11</v>
      </c>
      <c r="L2910" s="9">
        <v>11</v>
      </c>
      <c r="M2910" s="9">
        <v>20.201260000000001</v>
      </c>
      <c r="N2910" s="9">
        <v>20.201260000000001</v>
      </c>
      <c r="O2910" s="9">
        <v>0</v>
      </c>
      <c r="P2910" s="9">
        <v>0</v>
      </c>
      <c r="Q2910" s="9">
        <v>3.0676540000000001</v>
      </c>
      <c r="R2910" s="9">
        <v>3.0676540000000001</v>
      </c>
      <c r="S2910" s="9" t="s">
        <v>1510</v>
      </c>
      <c r="T2910" s="9">
        <v>2478.4655010000001</v>
      </c>
      <c r="U2910" s="9">
        <v>156016.204688</v>
      </c>
      <c r="V2910" t="s">
        <v>935</v>
      </c>
    </row>
    <row r="2911" spans="1:22" x14ac:dyDescent="0.25">
      <c r="A2911" s="70" t="e">
        <f>VLOOKUP(B2911,'Lake Assessments'!$D$2:$E$52,2,0)</f>
        <v>#N/A</v>
      </c>
      <c r="B2911">
        <v>31067900</v>
      </c>
      <c r="C2911" t="s">
        <v>2699</v>
      </c>
      <c r="D2911" t="s">
        <v>878</v>
      </c>
      <c r="E2911" s="107">
        <v>37112</v>
      </c>
      <c r="F2911" s="9">
        <v>14</v>
      </c>
      <c r="G2911" s="9">
        <v>24.320772999999999</v>
      </c>
      <c r="H2911" s="9">
        <v>27.272727</v>
      </c>
      <c r="I2911" s="9">
        <v>24.085577000000001</v>
      </c>
      <c r="J2911" s="9">
        <v>1</v>
      </c>
      <c r="K2911" s="9">
        <v>14</v>
      </c>
      <c r="L2911" s="9">
        <v>14</v>
      </c>
      <c r="M2911" s="9">
        <v>24.320772999999999</v>
      </c>
      <c r="N2911" s="9">
        <v>24.320772999999999</v>
      </c>
      <c r="O2911" s="9">
        <v>27.272727</v>
      </c>
      <c r="P2911" s="9">
        <v>27.272727</v>
      </c>
      <c r="Q2911" s="9">
        <v>24.085577000000001</v>
      </c>
      <c r="R2911" s="9">
        <v>24.085577000000001</v>
      </c>
      <c r="S2911" s="9" t="s">
        <v>1510</v>
      </c>
      <c r="T2911" s="9">
        <v>1829.5363769999999</v>
      </c>
      <c r="U2911" s="9">
        <v>160244.91780600001</v>
      </c>
      <c r="V2911" t="s">
        <v>935</v>
      </c>
    </row>
    <row r="2912" spans="1:22" x14ac:dyDescent="0.25">
      <c r="A2912" s="70" t="e">
        <f>VLOOKUP(B2912,'Lake Assessments'!$D$2:$E$52,2,0)</f>
        <v>#N/A</v>
      </c>
      <c r="B2912">
        <v>31071000</v>
      </c>
      <c r="C2912" t="s">
        <v>2700</v>
      </c>
      <c r="D2912" t="s">
        <v>878</v>
      </c>
      <c r="E2912" s="107">
        <v>37103</v>
      </c>
      <c r="F2912" s="9">
        <v>29</v>
      </c>
      <c r="G2912" s="9">
        <v>35.096418999999997</v>
      </c>
      <c r="H2912" s="9">
        <v>625</v>
      </c>
      <c r="I2912" s="9">
        <v>333.28912200000002</v>
      </c>
      <c r="J2912" s="9">
        <v>1</v>
      </c>
      <c r="K2912" s="9">
        <v>29</v>
      </c>
      <c r="L2912" s="9">
        <v>29</v>
      </c>
      <c r="M2912" s="9">
        <v>35.096418999999997</v>
      </c>
      <c r="N2912" s="9">
        <v>35.096418999999997</v>
      </c>
      <c r="O2912" s="9">
        <v>625</v>
      </c>
      <c r="P2912" s="9">
        <v>625</v>
      </c>
      <c r="Q2912" s="9">
        <v>333.28912200000002</v>
      </c>
      <c r="R2912" s="9">
        <v>333.28912200000002</v>
      </c>
      <c r="S2912" s="9" t="s">
        <v>2662</v>
      </c>
      <c r="T2912" s="9">
        <v>4514.5507429999998</v>
      </c>
      <c r="U2912" s="9">
        <v>573681.13721900003</v>
      </c>
      <c r="V2912" t="s">
        <v>935</v>
      </c>
    </row>
    <row r="2913" spans="1:22" x14ac:dyDescent="0.25">
      <c r="A2913" s="70" t="e">
        <f>VLOOKUP(B2913,'Lake Assessments'!$D$2:$E$52,2,0)</f>
        <v>#N/A</v>
      </c>
      <c r="B2913">
        <v>31066800</v>
      </c>
      <c r="C2913" t="s">
        <v>2701</v>
      </c>
      <c r="D2913" t="s">
        <v>878</v>
      </c>
      <c r="E2913" s="107">
        <v>37118</v>
      </c>
      <c r="F2913" s="9">
        <v>10</v>
      </c>
      <c r="G2913" s="9">
        <v>25.298221000000002</v>
      </c>
      <c r="H2913" s="9">
        <v>66.666667000000004</v>
      </c>
      <c r="I2913" s="9">
        <v>80.701581000000004</v>
      </c>
      <c r="J2913" s="9">
        <v>1</v>
      </c>
      <c r="K2913" s="9">
        <v>10</v>
      </c>
      <c r="L2913" s="9">
        <v>10</v>
      </c>
      <c r="M2913" s="9">
        <v>25.298221000000002</v>
      </c>
      <c r="N2913" s="9">
        <v>25.298221000000002</v>
      </c>
      <c r="O2913" s="9">
        <v>66.666667000000004</v>
      </c>
      <c r="P2913" s="9">
        <v>66.666667000000004</v>
      </c>
      <c r="Q2913" s="9">
        <v>80.701581000000004</v>
      </c>
      <c r="R2913" s="9">
        <v>80.701581000000004</v>
      </c>
      <c r="S2913" s="9" t="s">
        <v>1510</v>
      </c>
      <c r="T2913" s="9">
        <v>753.26067499999999</v>
      </c>
      <c r="U2913" s="9">
        <v>30697.283194</v>
      </c>
      <c r="V2913" t="s">
        <v>935</v>
      </c>
    </row>
    <row r="2914" spans="1:22" x14ac:dyDescent="0.25">
      <c r="A2914" s="70" t="e">
        <f>VLOOKUP(B2914,'Lake Assessments'!$D$2:$E$52,2,0)</f>
        <v>#N/A</v>
      </c>
      <c r="B2914">
        <v>31066300</v>
      </c>
      <c r="C2914" t="s">
        <v>1492</v>
      </c>
      <c r="D2914" t="s">
        <v>878</v>
      </c>
      <c r="E2914" s="107">
        <v>37105</v>
      </c>
      <c r="F2914" s="9">
        <v>29</v>
      </c>
      <c r="G2914" s="9">
        <v>33.425161000000003</v>
      </c>
      <c r="H2914" s="9">
        <v>163.63636399999999</v>
      </c>
      <c r="I2914" s="9">
        <v>70.536535000000001</v>
      </c>
      <c r="J2914" s="9">
        <v>1</v>
      </c>
      <c r="K2914" s="9">
        <v>29</v>
      </c>
      <c r="L2914" s="9">
        <v>29</v>
      </c>
      <c r="M2914" s="9">
        <v>33.425161000000003</v>
      </c>
      <c r="N2914" s="9">
        <v>33.425161000000003</v>
      </c>
      <c r="O2914" s="9">
        <v>163.63636399999999</v>
      </c>
      <c r="P2914" s="9">
        <v>163.63636399999999</v>
      </c>
      <c r="Q2914" s="9">
        <v>70.536535000000001</v>
      </c>
      <c r="R2914" s="9">
        <v>70.536535000000001</v>
      </c>
      <c r="S2914" s="9" t="s">
        <v>1510</v>
      </c>
      <c r="T2914" s="9">
        <v>2221.245312</v>
      </c>
      <c r="U2914" s="9">
        <v>158321.348745</v>
      </c>
      <c r="V2914" t="s">
        <v>935</v>
      </c>
    </row>
    <row r="2915" spans="1:22" x14ac:dyDescent="0.25">
      <c r="A2915" s="70" t="e">
        <f>VLOOKUP(B2915,'Lake Assessments'!$D$2:$E$52,2,0)</f>
        <v>#N/A</v>
      </c>
      <c r="B2915">
        <v>31043400</v>
      </c>
      <c r="C2915" t="s">
        <v>2702</v>
      </c>
      <c r="D2915" t="s">
        <v>878</v>
      </c>
      <c r="E2915" s="107">
        <v>37449</v>
      </c>
      <c r="F2915" s="9">
        <v>12</v>
      </c>
      <c r="G2915" s="9">
        <v>21.650635000000001</v>
      </c>
      <c r="H2915" s="9">
        <v>100</v>
      </c>
      <c r="I2915" s="9">
        <v>54.647393999999998</v>
      </c>
      <c r="J2915" s="9">
        <v>1</v>
      </c>
      <c r="K2915" s="9">
        <v>12</v>
      </c>
      <c r="L2915" s="9">
        <v>12</v>
      </c>
      <c r="M2915" s="9">
        <v>21.650635000000001</v>
      </c>
      <c r="N2915" s="9">
        <v>21.650635000000001</v>
      </c>
      <c r="O2915" s="9">
        <v>100</v>
      </c>
      <c r="P2915" s="9">
        <v>100</v>
      </c>
      <c r="Q2915" s="9">
        <v>54.647393999999998</v>
      </c>
      <c r="R2915" s="9">
        <v>54.647393999999998</v>
      </c>
      <c r="S2915" s="9" t="s">
        <v>1510</v>
      </c>
      <c r="T2915" s="9">
        <v>1425.576419</v>
      </c>
      <c r="U2915" s="9">
        <v>95388.193908999994</v>
      </c>
      <c r="V2915" t="s">
        <v>935</v>
      </c>
    </row>
    <row r="2916" spans="1:22" x14ac:dyDescent="0.25">
      <c r="A2916" s="70" t="e">
        <f>VLOOKUP(B2916,'Lake Assessments'!$D$2:$E$52,2,0)</f>
        <v>#N/A</v>
      </c>
      <c r="B2916">
        <v>31057600</v>
      </c>
      <c r="C2916" t="s">
        <v>1019</v>
      </c>
      <c r="D2916" t="s">
        <v>878</v>
      </c>
      <c r="E2916" s="107">
        <v>41120</v>
      </c>
      <c r="F2916" s="9">
        <v>47</v>
      </c>
      <c r="G2916" s="9">
        <v>43.467767000000002</v>
      </c>
      <c r="H2916" s="9">
        <v>327.27272699999997</v>
      </c>
      <c r="I2916" s="9">
        <v>115.18696799999999</v>
      </c>
      <c r="J2916" s="9">
        <v>3</v>
      </c>
      <c r="K2916" s="9">
        <v>30</v>
      </c>
      <c r="L2916" s="9">
        <v>47</v>
      </c>
      <c r="M2916" s="9">
        <v>31.950482999999998</v>
      </c>
      <c r="N2916" s="9">
        <v>43.467767000000002</v>
      </c>
      <c r="O2916" s="9">
        <v>172.727273</v>
      </c>
      <c r="P2916" s="9">
        <v>327.27272699999997</v>
      </c>
      <c r="Q2916" s="9">
        <v>63.012666000000003</v>
      </c>
      <c r="R2916" s="9">
        <v>115.18696799999999</v>
      </c>
      <c r="S2916" s="9" t="s">
        <v>1510</v>
      </c>
      <c r="T2916" s="9">
        <v>39299.944122000001</v>
      </c>
      <c r="U2916" s="9">
        <v>10981696.847355001</v>
      </c>
      <c r="V2916" t="s">
        <v>935</v>
      </c>
    </row>
    <row r="2917" spans="1:22" x14ac:dyDescent="0.25">
      <c r="A2917" s="70" t="e">
        <f>VLOOKUP(B2917,'Lake Assessments'!$D$2:$E$52,2,0)</f>
        <v>#N/A</v>
      </c>
      <c r="B2917">
        <v>31060900</v>
      </c>
      <c r="C2917" t="s">
        <v>1523</v>
      </c>
      <c r="D2917" t="s">
        <v>878</v>
      </c>
      <c r="E2917" s="107">
        <v>37490</v>
      </c>
      <c r="F2917" s="9">
        <v>28</v>
      </c>
      <c r="G2917" s="9">
        <v>33.827820000000003</v>
      </c>
      <c r="H2917" s="9">
        <v>154.545455</v>
      </c>
      <c r="I2917" s="9">
        <v>72.590919999999997</v>
      </c>
      <c r="J2917" s="9">
        <v>1</v>
      </c>
      <c r="K2917" s="9">
        <v>28</v>
      </c>
      <c r="L2917" s="9">
        <v>28</v>
      </c>
      <c r="M2917" s="9">
        <v>33.827820000000003</v>
      </c>
      <c r="N2917" s="9">
        <v>33.827820000000003</v>
      </c>
      <c r="O2917" s="9">
        <v>154.545455</v>
      </c>
      <c r="P2917" s="9">
        <v>154.545455</v>
      </c>
      <c r="Q2917" s="9">
        <v>72.590919999999997</v>
      </c>
      <c r="R2917" s="9">
        <v>72.590919999999997</v>
      </c>
      <c r="S2917" s="9" t="s">
        <v>1510</v>
      </c>
      <c r="T2917" s="9">
        <v>6357.9646860000003</v>
      </c>
      <c r="U2917" s="9">
        <v>770189.11664400005</v>
      </c>
      <c r="V2917" t="s">
        <v>935</v>
      </c>
    </row>
    <row r="2918" spans="1:22" x14ac:dyDescent="0.25">
      <c r="A2918" s="70" t="e">
        <f>VLOOKUP(B2918,'Lake Assessments'!$D$2:$E$52,2,0)</f>
        <v>#N/A</v>
      </c>
      <c r="B2918">
        <v>31060000</v>
      </c>
      <c r="C2918" t="s">
        <v>1993</v>
      </c>
      <c r="D2918" t="s">
        <v>878</v>
      </c>
      <c r="E2918" s="107">
        <v>37510</v>
      </c>
      <c r="F2918" s="9">
        <v>16</v>
      </c>
      <c r="G2918" s="9">
        <v>29.25</v>
      </c>
      <c r="H2918" s="9">
        <v>45.454545000000003</v>
      </c>
      <c r="I2918" s="9">
        <v>49.234693999999998</v>
      </c>
      <c r="J2918" s="9">
        <v>1</v>
      </c>
      <c r="K2918" s="9">
        <v>16</v>
      </c>
      <c r="L2918" s="9">
        <v>16</v>
      </c>
      <c r="M2918" s="9">
        <v>29.25</v>
      </c>
      <c r="N2918" s="9">
        <v>29.25</v>
      </c>
      <c r="O2918" s="9">
        <v>45.454545000000003</v>
      </c>
      <c r="P2918" s="9">
        <v>45.454545000000003</v>
      </c>
      <c r="Q2918" s="9">
        <v>49.234693999999998</v>
      </c>
      <c r="R2918" s="9">
        <v>49.234693999999998</v>
      </c>
      <c r="S2918" s="9" t="s">
        <v>1510</v>
      </c>
      <c r="T2918" s="9">
        <v>2931.7500620000001</v>
      </c>
      <c r="U2918" s="9">
        <v>186839.43113700001</v>
      </c>
      <c r="V2918" t="s">
        <v>935</v>
      </c>
    </row>
    <row r="2919" spans="1:22" x14ac:dyDescent="0.25">
      <c r="A2919" s="70" t="e">
        <f>VLOOKUP(B2919,'Lake Assessments'!$D$2:$E$52,2,0)</f>
        <v>#N/A</v>
      </c>
      <c r="B2919">
        <v>31038400</v>
      </c>
      <c r="C2919" t="s">
        <v>1766</v>
      </c>
      <c r="D2919" t="s">
        <v>878</v>
      </c>
      <c r="E2919" s="107">
        <v>39653</v>
      </c>
      <c r="F2919" s="9">
        <v>33</v>
      </c>
      <c r="G2919" s="9">
        <v>36.904463</v>
      </c>
      <c r="H2919" s="9">
        <v>200</v>
      </c>
      <c r="I2919" s="9">
        <v>82.695362000000003</v>
      </c>
      <c r="J2919" s="9">
        <v>2</v>
      </c>
      <c r="K2919" s="9">
        <v>32</v>
      </c>
      <c r="L2919" s="9">
        <v>33</v>
      </c>
      <c r="M2919" s="9">
        <v>36.239223000000003</v>
      </c>
      <c r="N2919" s="9">
        <v>36.904463</v>
      </c>
      <c r="O2919" s="9">
        <v>190.90909099999999</v>
      </c>
      <c r="P2919" s="9">
        <v>200</v>
      </c>
      <c r="Q2919" s="9">
        <v>82.695362000000003</v>
      </c>
      <c r="R2919" s="9">
        <v>84.893992999999995</v>
      </c>
      <c r="S2919" s="9" t="s">
        <v>1510</v>
      </c>
      <c r="T2919" s="9">
        <v>34557.186049000004</v>
      </c>
      <c r="U2919" s="9">
        <v>5386841.4788480001</v>
      </c>
      <c r="V2919" t="s">
        <v>935</v>
      </c>
    </row>
    <row r="2920" spans="1:22" x14ac:dyDescent="0.25">
      <c r="A2920" s="70" t="e">
        <f>VLOOKUP(B2920,'Lake Assessments'!$D$2:$E$52,2,0)</f>
        <v>#N/A</v>
      </c>
      <c r="B2920">
        <v>31053600</v>
      </c>
      <c r="C2920" t="s">
        <v>2703</v>
      </c>
      <c r="D2920" t="s">
        <v>878</v>
      </c>
      <c r="E2920" s="107">
        <v>37459</v>
      </c>
      <c r="F2920" s="9">
        <v>15</v>
      </c>
      <c r="G2920" s="9">
        <v>26.594486</v>
      </c>
      <c r="H2920" s="9">
        <v>36.363636</v>
      </c>
      <c r="I2920" s="9">
        <v>35.686151000000002</v>
      </c>
      <c r="J2920" s="9">
        <v>1</v>
      </c>
      <c r="K2920" s="9">
        <v>15</v>
      </c>
      <c r="L2920" s="9">
        <v>15</v>
      </c>
      <c r="M2920" s="9">
        <v>26.594486</v>
      </c>
      <c r="N2920" s="9">
        <v>26.594486</v>
      </c>
      <c r="O2920" s="9">
        <v>36.363636</v>
      </c>
      <c r="P2920" s="9">
        <v>36.363636</v>
      </c>
      <c r="Q2920" s="9">
        <v>35.686151000000002</v>
      </c>
      <c r="R2920" s="9">
        <v>35.686151000000002</v>
      </c>
      <c r="S2920" s="9" t="s">
        <v>1510</v>
      </c>
      <c r="T2920" s="9">
        <v>2818.1566029999999</v>
      </c>
      <c r="U2920" s="9">
        <v>394815.062898</v>
      </c>
      <c r="V2920" t="s">
        <v>935</v>
      </c>
    </row>
    <row r="2921" spans="1:22" x14ac:dyDescent="0.25">
      <c r="A2921" s="70" t="e">
        <f>VLOOKUP(B2921,'Lake Assessments'!$D$2:$E$52,2,0)</f>
        <v>#N/A</v>
      </c>
      <c r="B2921">
        <v>31124600</v>
      </c>
      <c r="C2921" t="s">
        <v>2704</v>
      </c>
      <c r="D2921" t="s">
        <v>878</v>
      </c>
      <c r="E2921" s="107">
        <v>37109</v>
      </c>
      <c r="F2921" s="9">
        <v>11</v>
      </c>
      <c r="G2921" s="9">
        <v>21.708817</v>
      </c>
      <c r="H2921" s="9">
        <v>83.333332999999996</v>
      </c>
      <c r="I2921" s="9">
        <v>55.062976999999997</v>
      </c>
      <c r="J2921" s="9">
        <v>1</v>
      </c>
      <c r="K2921" s="9">
        <v>11</v>
      </c>
      <c r="L2921" s="9">
        <v>11</v>
      </c>
      <c r="M2921" s="9">
        <v>21.708817</v>
      </c>
      <c r="N2921" s="9">
        <v>21.708817</v>
      </c>
      <c r="O2921" s="9">
        <v>83.333332999999996</v>
      </c>
      <c r="P2921" s="9">
        <v>83.333332999999996</v>
      </c>
      <c r="Q2921" s="9">
        <v>55.062976999999997</v>
      </c>
      <c r="R2921" s="9">
        <v>55.062976999999997</v>
      </c>
      <c r="S2921" s="9" t="s">
        <v>1510</v>
      </c>
      <c r="T2921" s="9">
        <v>870.09631200000001</v>
      </c>
      <c r="U2921" s="9">
        <v>17929.018343</v>
      </c>
      <c r="V2921" t="s">
        <v>935</v>
      </c>
    </row>
    <row r="2922" spans="1:22" x14ac:dyDescent="0.25">
      <c r="A2922" s="70" t="e">
        <f>VLOOKUP(B2922,'Lake Assessments'!$D$2:$E$52,2,0)</f>
        <v>#N/A</v>
      </c>
      <c r="B2922">
        <v>31062300</v>
      </c>
      <c r="C2922" t="s">
        <v>2273</v>
      </c>
      <c r="D2922" t="s">
        <v>878</v>
      </c>
      <c r="E2922" s="107">
        <v>37112</v>
      </c>
      <c r="F2922" s="9">
        <v>27</v>
      </c>
      <c r="G2922" s="9">
        <v>32.908965000000002</v>
      </c>
      <c r="H2922" s="9">
        <v>145.454545</v>
      </c>
      <c r="I2922" s="9">
        <v>67.902884</v>
      </c>
      <c r="J2922" s="9">
        <v>1</v>
      </c>
      <c r="K2922" s="9">
        <v>27</v>
      </c>
      <c r="L2922" s="9">
        <v>27</v>
      </c>
      <c r="M2922" s="9">
        <v>32.908965000000002</v>
      </c>
      <c r="N2922" s="9">
        <v>32.908965000000002</v>
      </c>
      <c r="O2922" s="9">
        <v>145.454545</v>
      </c>
      <c r="P2922" s="9">
        <v>145.454545</v>
      </c>
      <c r="Q2922" s="9">
        <v>67.902884</v>
      </c>
      <c r="R2922" s="9">
        <v>67.902884</v>
      </c>
      <c r="S2922" s="9" t="s">
        <v>1510</v>
      </c>
      <c r="T2922" s="9">
        <v>2066.8008439999999</v>
      </c>
      <c r="U2922" s="9">
        <v>173469.735586</v>
      </c>
      <c r="V2922" t="s">
        <v>935</v>
      </c>
    </row>
    <row r="2923" spans="1:22" x14ac:dyDescent="0.25">
      <c r="A2923" s="70" t="e">
        <f>VLOOKUP(B2923,'Lake Assessments'!$D$2:$E$52,2,0)</f>
        <v>#N/A</v>
      </c>
      <c r="B2923">
        <v>31065000</v>
      </c>
      <c r="C2923" t="s">
        <v>1315</v>
      </c>
      <c r="D2923" t="s">
        <v>878</v>
      </c>
      <c r="E2923" s="107">
        <v>37111</v>
      </c>
      <c r="F2923" s="9">
        <v>21</v>
      </c>
      <c r="G2923" s="9">
        <v>34.041991000000003</v>
      </c>
      <c r="H2923" s="9">
        <v>90.909091000000004</v>
      </c>
      <c r="I2923" s="9">
        <v>73.683627000000001</v>
      </c>
      <c r="J2923" s="9">
        <v>1</v>
      </c>
      <c r="K2923" s="9">
        <v>21</v>
      </c>
      <c r="L2923" s="9">
        <v>21</v>
      </c>
      <c r="M2923" s="9">
        <v>34.041991000000003</v>
      </c>
      <c r="N2923" s="9">
        <v>34.041991000000003</v>
      </c>
      <c r="O2923" s="9">
        <v>90.909091000000004</v>
      </c>
      <c r="P2923" s="9">
        <v>90.909091000000004</v>
      </c>
      <c r="Q2923" s="9">
        <v>73.683627000000001</v>
      </c>
      <c r="R2923" s="9">
        <v>73.683627000000001</v>
      </c>
      <c r="S2923" s="9" t="s">
        <v>1510</v>
      </c>
      <c r="T2923" s="9">
        <v>8214.1864060000007</v>
      </c>
      <c r="U2923" s="9">
        <v>843935.96199900005</v>
      </c>
      <c r="V2923" t="s">
        <v>935</v>
      </c>
    </row>
    <row r="2924" spans="1:22" x14ac:dyDescent="0.25">
      <c r="A2924" s="70" t="e">
        <f>VLOOKUP(B2924,'Lake Assessments'!$D$2:$E$52,2,0)</f>
        <v>#N/A</v>
      </c>
      <c r="B2924">
        <v>31040600</v>
      </c>
      <c r="C2924" t="s">
        <v>1167</v>
      </c>
      <c r="D2924" t="s">
        <v>878</v>
      </c>
      <c r="E2924" s="107">
        <v>36731</v>
      </c>
      <c r="F2924" s="9">
        <v>26</v>
      </c>
      <c r="G2924" s="9">
        <v>29.221304</v>
      </c>
      <c r="H2924" s="9">
        <v>136.36363600000001</v>
      </c>
      <c r="I2924" s="9">
        <v>49.088285999999997</v>
      </c>
      <c r="J2924" s="9">
        <v>1</v>
      </c>
      <c r="K2924" s="9">
        <v>26</v>
      </c>
      <c r="L2924" s="9">
        <v>26</v>
      </c>
      <c r="M2924" s="9">
        <v>29.221304</v>
      </c>
      <c r="N2924" s="9">
        <v>29.221304</v>
      </c>
      <c r="O2924" s="9">
        <v>136.36363600000001</v>
      </c>
      <c r="P2924" s="9">
        <v>136.36363600000001</v>
      </c>
      <c r="Q2924" s="9">
        <v>49.088285999999997</v>
      </c>
      <c r="R2924" s="9">
        <v>49.088285999999997</v>
      </c>
      <c r="S2924" s="9" t="s">
        <v>1510</v>
      </c>
      <c r="T2924" s="9">
        <v>4223.2365110000001</v>
      </c>
      <c r="U2924" s="9">
        <v>269220.37909100001</v>
      </c>
      <c r="V2924" t="s">
        <v>935</v>
      </c>
    </row>
    <row r="2925" spans="1:22" x14ac:dyDescent="0.25">
      <c r="A2925" s="70" t="e">
        <f>VLOOKUP(B2925,'Lake Assessments'!$D$2:$E$52,2,0)</f>
        <v>#N/A</v>
      </c>
      <c r="B2925">
        <v>31064900</v>
      </c>
      <c r="C2925" t="s">
        <v>2705</v>
      </c>
      <c r="D2925" t="s">
        <v>878</v>
      </c>
      <c r="E2925" s="107">
        <v>37117</v>
      </c>
      <c r="F2925" s="9">
        <v>18</v>
      </c>
      <c r="G2925" s="9">
        <v>31.348400999999999</v>
      </c>
      <c r="H2925" s="9">
        <v>63.636364</v>
      </c>
      <c r="I2925" s="9">
        <v>59.940820000000002</v>
      </c>
      <c r="J2925" s="9">
        <v>1</v>
      </c>
      <c r="K2925" s="9">
        <v>18</v>
      </c>
      <c r="L2925" s="9">
        <v>18</v>
      </c>
      <c r="M2925" s="9">
        <v>31.348400999999999</v>
      </c>
      <c r="N2925" s="9">
        <v>31.348400999999999</v>
      </c>
      <c r="O2925" s="9">
        <v>63.636364</v>
      </c>
      <c r="P2925" s="9">
        <v>63.636364</v>
      </c>
      <c r="Q2925" s="9">
        <v>59.940820000000002</v>
      </c>
      <c r="R2925" s="9">
        <v>59.940820000000002</v>
      </c>
      <c r="S2925" s="9" t="s">
        <v>1510</v>
      </c>
      <c r="T2925" s="9">
        <v>1796.330068</v>
      </c>
      <c r="U2925" s="9">
        <v>123183.595649</v>
      </c>
      <c r="V2925" t="s">
        <v>935</v>
      </c>
    </row>
    <row r="2926" spans="1:22" x14ac:dyDescent="0.25">
      <c r="A2926" s="70" t="e">
        <f>VLOOKUP(B2926,'Lake Assessments'!$D$2:$E$52,2,0)</f>
        <v>#N/A</v>
      </c>
      <c r="B2926">
        <v>31040300</v>
      </c>
      <c r="C2926" t="s">
        <v>2706</v>
      </c>
      <c r="D2926" t="s">
        <v>878</v>
      </c>
      <c r="E2926" s="107">
        <v>37459</v>
      </c>
      <c r="F2926" s="9">
        <v>3</v>
      </c>
      <c r="G2926" s="9">
        <v>9.2376039999999993</v>
      </c>
      <c r="H2926" s="9">
        <v>-50</v>
      </c>
      <c r="I2926" s="9">
        <v>-34.017111999999997</v>
      </c>
      <c r="J2926" s="9">
        <v>1</v>
      </c>
      <c r="K2926" s="9">
        <v>3</v>
      </c>
      <c r="L2926" s="9">
        <v>3</v>
      </c>
      <c r="M2926" s="9">
        <v>9.2376039999999993</v>
      </c>
      <c r="N2926" s="9">
        <v>9.2376039999999993</v>
      </c>
      <c r="O2926" s="9">
        <v>-50</v>
      </c>
      <c r="P2926" s="9">
        <v>-50</v>
      </c>
      <c r="Q2926" s="9">
        <v>-34.017111999999997</v>
      </c>
      <c r="R2926" s="9">
        <v>-34.017111999999997</v>
      </c>
      <c r="S2926" s="9" t="s">
        <v>1510</v>
      </c>
      <c r="T2926" s="9">
        <v>1845.2339239999999</v>
      </c>
      <c r="U2926" s="9">
        <v>162817.92623400001</v>
      </c>
      <c r="V2926" t="s">
        <v>932</v>
      </c>
    </row>
    <row r="2927" spans="1:22" x14ac:dyDescent="0.25">
      <c r="A2927" s="70" t="e">
        <f>VLOOKUP(B2927,'Lake Assessments'!$D$2:$E$52,2,0)</f>
        <v>#N/A</v>
      </c>
      <c r="B2927">
        <v>31049700</v>
      </c>
      <c r="C2927" t="s">
        <v>2707</v>
      </c>
      <c r="D2927" t="s">
        <v>878</v>
      </c>
      <c r="E2927" s="107">
        <v>37117</v>
      </c>
      <c r="F2927" s="9">
        <v>33</v>
      </c>
      <c r="G2927" s="9">
        <v>38.123007000000001</v>
      </c>
      <c r="H2927" s="9">
        <v>450</v>
      </c>
      <c r="I2927" s="9">
        <v>172.30718999999999</v>
      </c>
      <c r="J2927" s="9">
        <v>1</v>
      </c>
      <c r="K2927" s="9">
        <v>33</v>
      </c>
      <c r="L2927" s="9">
        <v>33</v>
      </c>
      <c r="M2927" s="9">
        <v>38.123007000000001</v>
      </c>
      <c r="N2927" s="9">
        <v>38.123007000000001</v>
      </c>
      <c r="O2927" s="9">
        <v>450</v>
      </c>
      <c r="P2927" s="9">
        <v>450</v>
      </c>
      <c r="Q2927" s="9">
        <v>172.30718999999999</v>
      </c>
      <c r="R2927" s="9">
        <v>172.30718999999999</v>
      </c>
      <c r="S2927" s="9" t="s">
        <v>1510</v>
      </c>
      <c r="T2927" s="9">
        <v>4528.8341049999999</v>
      </c>
      <c r="U2927" s="9">
        <v>405246.89812099998</v>
      </c>
      <c r="V2927" t="s">
        <v>935</v>
      </c>
    </row>
    <row r="2928" spans="1:22" x14ac:dyDescent="0.25">
      <c r="A2928" s="70" t="e">
        <f>VLOOKUP(B2928,'Lake Assessments'!$D$2:$E$52,2,0)</f>
        <v>#N/A</v>
      </c>
      <c r="B2928">
        <v>31071900</v>
      </c>
      <c r="C2928" t="s">
        <v>1349</v>
      </c>
      <c r="D2928" t="s">
        <v>878</v>
      </c>
      <c r="E2928" s="107">
        <v>39647</v>
      </c>
      <c r="F2928" s="9">
        <v>31</v>
      </c>
      <c r="G2928" s="9">
        <v>35.56185</v>
      </c>
      <c r="H2928" s="9">
        <v>181.81818200000001</v>
      </c>
      <c r="I2928" s="9">
        <v>76.048760999999999</v>
      </c>
      <c r="J2928" s="9">
        <v>3</v>
      </c>
      <c r="K2928" s="9">
        <v>30</v>
      </c>
      <c r="L2928" s="9">
        <v>37</v>
      </c>
      <c r="M2928" s="9">
        <v>34.506520999999999</v>
      </c>
      <c r="N2928" s="9">
        <v>37.154170999999998</v>
      </c>
      <c r="O2928" s="9">
        <v>172.727273</v>
      </c>
      <c r="P2928" s="9">
        <v>236.36363600000001</v>
      </c>
      <c r="Q2928" s="9">
        <v>76.048760999999999</v>
      </c>
      <c r="R2928" s="9">
        <v>83.931539999999998</v>
      </c>
      <c r="S2928" s="9" t="s">
        <v>1510</v>
      </c>
      <c r="T2928" s="9">
        <v>42008.267513999999</v>
      </c>
      <c r="U2928" s="9">
        <v>16568713.866951</v>
      </c>
      <c r="V2928" t="s">
        <v>935</v>
      </c>
    </row>
    <row r="2929" spans="1:22" x14ac:dyDescent="0.25">
      <c r="A2929" s="70" t="e">
        <f>VLOOKUP(B2929,'Lake Assessments'!$D$2:$E$52,2,0)</f>
        <v>#N/A</v>
      </c>
      <c r="B2929">
        <v>31053500</v>
      </c>
      <c r="C2929" t="s">
        <v>1432</v>
      </c>
      <c r="D2929" t="s">
        <v>878</v>
      </c>
      <c r="E2929" s="107">
        <v>37459</v>
      </c>
      <c r="F2929" s="9">
        <v>25</v>
      </c>
      <c r="G2929" s="9">
        <v>36.200000000000003</v>
      </c>
      <c r="H2929" s="9">
        <v>127.272727</v>
      </c>
      <c r="I2929" s="9">
        <v>84.693877999999998</v>
      </c>
      <c r="J2929" s="9">
        <v>1</v>
      </c>
      <c r="K2929" s="9">
        <v>25</v>
      </c>
      <c r="L2929" s="9">
        <v>25</v>
      </c>
      <c r="M2929" s="9">
        <v>36.200000000000003</v>
      </c>
      <c r="N2929" s="9">
        <v>36.200000000000003</v>
      </c>
      <c r="O2929" s="9">
        <v>127.272727</v>
      </c>
      <c r="P2929" s="9">
        <v>127.272727</v>
      </c>
      <c r="Q2929" s="9">
        <v>84.693877999999998</v>
      </c>
      <c r="R2929" s="9">
        <v>84.693877999999998</v>
      </c>
      <c r="S2929" s="9" t="s">
        <v>1510</v>
      </c>
      <c r="T2929" s="9">
        <v>4904.2671190000001</v>
      </c>
      <c r="U2929" s="9">
        <v>391963.96274400002</v>
      </c>
      <c r="V2929" t="s">
        <v>935</v>
      </c>
    </row>
    <row r="2930" spans="1:22" x14ac:dyDescent="0.25">
      <c r="A2930" s="70" t="e">
        <f>VLOOKUP(B2930,'Lake Assessments'!$D$2:$E$52,2,0)</f>
        <v>#N/A</v>
      </c>
      <c r="B2930">
        <v>31058800</v>
      </c>
      <c r="C2930" t="s">
        <v>2708</v>
      </c>
      <c r="D2930" t="s">
        <v>878</v>
      </c>
      <c r="E2930" s="107">
        <v>37460</v>
      </c>
      <c r="F2930" s="9">
        <v>12</v>
      </c>
      <c r="G2930" s="9">
        <v>25.403411999999999</v>
      </c>
      <c r="H2930" s="9">
        <v>9.0909089999999999</v>
      </c>
      <c r="I2930" s="9">
        <v>29.609244</v>
      </c>
      <c r="J2930" s="9">
        <v>1</v>
      </c>
      <c r="K2930" s="9">
        <v>12</v>
      </c>
      <c r="L2930" s="9">
        <v>12</v>
      </c>
      <c r="M2930" s="9">
        <v>25.403411999999999</v>
      </c>
      <c r="N2930" s="9">
        <v>25.403411999999999</v>
      </c>
      <c r="O2930" s="9">
        <v>9.0909089999999999</v>
      </c>
      <c r="P2930" s="9">
        <v>9.0909089999999999</v>
      </c>
      <c r="Q2930" s="9">
        <v>29.609244</v>
      </c>
      <c r="R2930" s="9">
        <v>29.609244</v>
      </c>
      <c r="S2930" s="9" t="s">
        <v>1510</v>
      </c>
      <c r="T2930" s="9">
        <v>2198.289589</v>
      </c>
      <c r="U2930" s="9">
        <v>164729.57927700001</v>
      </c>
      <c r="V2930" t="s">
        <v>935</v>
      </c>
    </row>
    <row r="2931" spans="1:22" x14ac:dyDescent="0.25">
      <c r="A2931" s="70" t="e">
        <f>VLOOKUP(B2931,'Lake Assessments'!$D$2:$E$52,2,0)</f>
        <v>#N/A</v>
      </c>
      <c r="B2931">
        <v>31050600</v>
      </c>
      <c r="C2931" t="s">
        <v>2709</v>
      </c>
      <c r="D2931" t="s">
        <v>878</v>
      </c>
      <c r="E2931" s="107">
        <v>37104</v>
      </c>
      <c r="F2931" s="9">
        <v>27</v>
      </c>
      <c r="G2931" s="9">
        <v>32.524065</v>
      </c>
      <c r="H2931" s="9">
        <v>145.454545</v>
      </c>
      <c r="I2931" s="9">
        <v>65.939108000000004</v>
      </c>
      <c r="J2931" s="9">
        <v>2</v>
      </c>
      <c r="K2931" s="9">
        <v>27</v>
      </c>
      <c r="L2931" s="9">
        <v>28</v>
      </c>
      <c r="M2931" s="9">
        <v>32.524065</v>
      </c>
      <c r="N2931" s="9">
        <v>34.772731999999998</v>
      </c>
      <c r="O2931" s="9">
        <v>145.454545</v>
      </c>
      <c r="P2931" s="9">
        <v>154.545455</v>
      </c>
      <c r="Q2931" s="9">
        <v>65.939108000000004</v>
      </c>
      <c r="R2931" s="9">
        <v>72.142234999999999</v>
      </c>
      <c r="S2931" s="9" t="s">
        <v>1510</v>
      </c>
      <c r="T2931" s="9">
        <v>3740.1524169999998</v>
      </c>
      <c r="U2931" s="9">
        <v>281741.87470599997</v>
      </c>
      <c r="V2931" t="s">
        <v>935</v>
      </c>
    </row>
    <row r="2932" spans="1:22" x14ac:dyDescent="0.25">
      <c r="A2932" s="70" t="e">
        <f>VLOOKUP(B2932,'Lake Assessments'!$D$2:$E$52,2,0)</f>
        <v>#N/A</v>
      </c>
      <c r="B2932">
        <v>31052400</v>
      </c>
      <c r="C2932" t="s">
        <v>2710</v>
      </c>
      <c r="D2932" t="s">
        <v>878</v>
      </c>
      <c r="E2932" s="107">
        <v>37104</v>
      </c>
      <c r="F2932" s="9">
        <v>46</v>
      </c>
      <c r="G2932" s="9">
        <v>46.296773999999999</v>
      </c>
      <c r="H2932" s="9">
        <v>318.18181800000002</v>
      </c>
      <c r="I2932" s="9">
        <v>136.208032</v>
      </c>
      <c r="J2932" s="9">
        <v>1</v>
      </c>
      <c r="K2932" s="9">
        <v>46</v>
      </c>
      <c r="L2932" s="9">
        <v>46</v>
      </c>
      <c r="M2932" s="9">
        <v>46.296773999999999</v>
      </c>
      <c r="N2932" s="9">
        <v>46.296773999999999</v>
      </c>
      <c r="O2932" s="9">
        <v>318.18181800000002</v>
      </c>
      <c r="P2932" s="9">
        <v>318.18181800000002</v>
      </c>
      <c r="Q2932" s="9">
        <v>136.208032</v>
      </c>
      <c r="R2932" s="9">
        <v>136.208032</v>
      </c>
      <c r="S2932" s="9" t="s">
        <v>1510</v>
      </c>
      <c r="T2932" s="9">
        <v>14973.323966</v>
      </c>
      <c r="U2932" s="9">
        <v>2402081.5908789998</v>
      </c>
      <c r="V2932" t="s">
        <v>935</v>
      </c>
    </row>
    <row r="2933" spans="1:22" x14ac:dyDescent="0.25">
      <c r="A2933" s="70" t="e">
        <f>VLOOKUP(B2933,'Lake Assessments'!$D$2:$E$52,2,0)</f>
        <v>#N/A</v>
      </c>
      <c r="B2933">
        <v>31042400</v>
      </c>
      <c r="C2933" t="s">
        <v>2711</v>
      </c>
      <c r="D2933" t="s">
        <v>878</v>
      </c>
      <c r="E2933" s="107">
        <v>36745</v>
      </c>
      <c r="F2933" s="9">
        <v>30</v>
      </c>
      <c r="G2933" s="9">
        <v>37.427708000000003</v>
      </c>
      <c r="H2933" s="9">
        <v>172.727273</v>
      </c>
      <c r="I2933" s="9">
        <v>90.957694000000004</v>
      </c>
      <c r="J2933" s="9">
        <v>1</v>
      </c>
      <c r="K2933" s="9">
        <v>30</v>
      </c>
      <c r="L2933" s="9">
        <v>30</v>
      </c>
      <c r="M2933" s="9">
        <v>37.427708000000003</v>
      </c>
      <c r="N2933" s="9">
        <v>37.427708000000003</v>
      </c>
      <c r="O2933" s="9">
        <v>172.727273</v>
      </c>
      <c r="P2933" s="9">
        <v>172.727273</v>
      </c>
      <c r="Q2933" s="9">
        <v>90.957694000000004</v>
      </c>
      <c r="R2933" s="9">
        <v>90.957694000000004</v>
      </c>
      <c r="S2933" s="9" t="s">
        <v>1510</v>
      </c>
      <c r="T2933" s="9">
        <v>8433.0541819999999</v>
      </c>
      <c r="U2933" s="9">
        <v>802951.78133100003</v>
      </c>
      <c r="V2933" t="s">
        <v>935</v>
      </c>
    </row>
    <row r="2934" spans="1:22" x14ac:dyDescent="0.25">
      <c r="A2934" s="70" t="e">
        <f>VLOOKUP(B2934,'Lake Assessments'!$D$2:$E$52,2,0)</f>
        <v>#N/A</v>
      </c>
      <c r="B2934">
        <v>31068300</v>
      </c>
      <c r="C2934" t="s">
        <v>2712</v>
      </c>
      <c r="D2934" t="s">
        <v>878</v>
      </c>
      <c r="E2934" s="107">
        <v>37111</v>
      </c>
      <c r="F2934" s="9">
        <v>16</v>
      </c>
      <c r="G2934" s="9">
        <v>28</v>
      </c>
      <c r="H2934" s="9">
        <v>166.66666699999999</v>
      </c>
      <c r="I2934" s="9">
        <v>100</v>
      </c>
      <c r="J2934" s="9">
        <v>1</v>
      </c>
      <c r="K2934" s="9">
        <v>16</v>
      </c>
      <c r="L2934" s="9">
        <v>16</v>
      </c>
      <c r="M2934" s="9">
        <v>28</v>
      </c>
      <c r="N2934" s="9">
        <v>28</v>
      </c>
      <c r="O2934" s="9">
        <v>166.66666699999999</v>
      </c>
      <c r="P2934" s="9">
        <v>166.66666699999999</v>
      </c>
      <c r="Q2934" s="9">
        <v>100</v>
      </c>
      <c r="R2934" s="9">
        <v>100</v>
      </c>
      <c r="S2934" s="9" t="s">
        <v>1510</v>
      </c>
      <c r="T2934" s="9">
        <v>1356.5100580000001</v>
      </c>
      <c r="U2934" s="9">
        <v>66119.865256999998</v>
      </c>
      <c r="V2934" t="s">
        <v>935</v>
      </c>
    </row>
    <row r="2935" spans="1:22" x14ac:dyDescent="0.25">
      <c r="A2935" s="70" t="e">
        <f>VLOOKUP(B2935,'Lake Assessments'!$D$2:$E$52,2,0)</f>
        <v>#N/A</v>
      </c>
      <c r="B2935">
        <v>31072700</v>
      </c>
      <c r="C2935" t="s">
        <v>1300</v>
      </c>
      <c r="D2935" t="s">
        <v>878</v>
      </c>
      <c r="E2935" s="107">
        <v>37097</v>
      </c>
      <c r="F2935" s="9">
        <v>23</v>
      </c>
      <c r="G2935" s="9">
        <v>31.068648</v>
      </c>
      <c r="H2935" s="9">
        <v>109.090909</v>
      </c>
      <c r="I2935" s="9">
        <v>58.513508999999999</v>
      </c>
      <c r="J2935" s="9">
        <v>1</v>
      </c>
      <c r="K2935" s="9">
        <v>23</v>
      </c>
      <c r="L2935" s="9">
        <v>23</v>
      </c>
      <c r="M2935" s="9">
        <v>31.068648</v>
      </c>
      <c r="N2935" s="9">
        <v>31.068648</v>
      </c>
      <c r="O2935" s="9">
        <v>109.090909</v>
      </c>
      <c r="P2935" s="9">
        <v>109.090909</v>
      </c>
      <c r="Q2935" s="9">
        <v>58.513508999999999</v>
      </c>
      <c r="R2935" s="9">
        <v>58.513508999999999</v>
      </c>
      <c r="S2935" s="9" t="s">
        <v>1510</v>
      </c>
      <c r="T2935" s="9">
        <v>5123.9561450000001</v>
      </c>
      <c r="U2935" s="9">
        <v>483790.28995000001</v>
      </c>
      <c r="V2935" t="s">
        <v>935</v>
      </c>
    </row>
    <row r="2936" spans="1:22" x14ac:dyDescent="0.25">
      <c r="A2936" s="70" t="e">
        <f>VLOOKUP(B2936,'Lake Assessments'!$D$2:$E$52,2,0)</f>
        <v>#N/A</v>
      </c>
      <c r="B2936">
        <v>31063700</v>
      </c>
      <c r="C2936" t="s">
        <v>2713</v>
      </c>
      <c r="D2936" t="s">
        <v>878</v>
      </c>
      <c r="E2936" s="107">
        <v>37830</v>
      </c>
      <c r="F2936" s="9">
        <v>19</v>
      </c>
      <c r="G2936" s="9">
        <v>28.906382000000001</v>
      </c>
      <c r="H2936" s="9">
        <v>72.727272999999997</v>
      </c>
      <c r="I2936" s="9">
        <v>43.100903000000002</v>
      </c>
      <c r="J2936" s="9">
        <v>2</v>
      </c>
      <c r="K2936" s="9">
        <v>19</v>
      </c>
      <c r="L2936" s="9">
        <v>20</v>
      </c>
      <c r="M2936" s="9">
        <v>28.906382000000001</v>
      </c>
      <c r="N2936" s="9">
        <v>31.528558</v>
      </c>
      <c r="O2936" s="9">
        <v>72.727272999999997</v>
      </c>
      <c r="P2936" s="9">
        <v>81.818181999999993</v>
      </c>
      <c r="Q2936" s="9">
        <v>43.100903000000002</v>
      </c>
      <c r="R2936" s="9">
        <v>60.859991999999998</v>
      </c>
      <c r="S2936" s="9" t="s">
        <v>1510</v>
      </c>
      <c r="T2936" s="9">
        <v>2855.246243</v>
      </c>
      <c r="U2936" s="9">
        <v>199670.889291</v>
      </c>
      <c r="V2936" t="s">
        <v>935</v>
      </c>
    </row>
    <row r="2937" spans="1:22" x14ac:dyDescent="0.25">
      <c r="A2937" s="70" t="e">
        <f>VLOOKUP(B2937,'Lake Assessments'!$D$2:$E$52,2,0)</f>
        <v>#N/A</v>
      </c>
      <c r="B2937">
        <v>31061300</v>
      </c>
      <c r="C2937" t="s">
        <v>885</v>
      </c>
      <c r="D2937" t="s">
        <v>878</v>
      </c>
      <c r="E2937" s="107">
        <v>37454</v>
      </c>
      <c r="F2937" s="9">
        <v>31</v>
      </c>
      <c r="G2937" s="9">
        <v>36.459876000000001</v>
      </c>
      <c r="H2937" s="9">
        <v>181.81818200000001</v>
      </c>
      <c r="I2937" s="9">
        <v>86.019777000000005</v>
      </c>
      <c r="J2937" s="9">
        <v>1</v>
      </c>
      <c r="K2937" s="9">
        <v>31</v>
      </c>
      <c r="L2937" s="9">
        <v>31</v>
      </c>
      <c r="M2937" s="9">
        <v>36.459876000000001</v>
      </c>
      <c r="N2937" s="9">
        <v>36.459876000000001</v>
      </c>
      <c r="O2937" s="9">
        <v>181.81818200000001</v>
      </c>
      <c r="P2937" s="9">
        <v>181.81818200000001</v>
      </c>
      <c r="Q2937" s="9">
        <v>86.019777000000005</v>
      </c>
      <c r="R2937" s="9">
        <v>86.019777000000005</v>
      </c>
      <c r="S2937" s="9" t="s">
        <v>1510</v>
      </c>
      <c r="T2937" s="9">
        <v>11973.604151</v>
      </c>
      <c r="U2937" s="9">
        <v>1232474.88155</v>
      </c>
      <c r="V2937" t="s">
        <v>935</v>
      </c>
    </row>
    <row r="2938" spans="1:22" x14ac:dyDescent="0.25">
      <c r="A2938" s="70" t="e">
        <f>VLOOKUP(B2938,'Lake Assessments'!$D$2:$E$52,2,0)</f>
        <v>#N/A</v>
      </c>
      <c r="B2938">
        <v>31058700</v>
      </c>
      <c r="C2938" t="s">
        <v>2714</v>
      </c>
      <c r="D2938" t="s">
        <v>878</v>
      </c>
      <c r="E2938" s="107">
        <v>37454</v>
      </c>
      <c r="F2938" s="9">
        <v>18</v>
      </c>
      <c r="G2938" s="9">
        <v>31.819804999999999</v>
      </c>
      <c r="H2938" s="9">
        <v>63.636364</v>
      </c>
      <c r="I2938" s="9">
        <v>62.345945</v>
      </c>
      <c r="J2938" s="9">
        <v>1</v>
      </c>
      <c r="K2938" s="9">
        <v>18</v>
      </c>
      <c r="L2938" s="9">
        <v>18</v>
      </c>
      <c r="M2938" s="9">
        <v>31.819804999999999</v>
      </c>
      <c r="N2938" s="9">
        <v>31.819804999999999</v>
      </c>
      <c r="O2938" s="9">
        <v>63.636364</v>
      </c>
      <c r="P2938" s="9">
        <v>63.636364</v>
      </c>
      <c r="Q2938" s="9">
        <v>62.345945</v>
      </c>
      <c r="R2938" s="9">
        <v>62.345945</v>
      </c>
      <c r="S2938" s="9" t="s">
        <v>1510</v>
      </c>
      <c r="T2938" s="9">
        <v>3753.7988300000002</v>
      </c>
      <c r="U2938" s="9">
        <v>421355.06678499997</v>
      </c>
      <c r="V2938" t="s">
        <v>935</v>
      </c>
    </row>
    <row r="2939" spans="1:22" x14ac:dyDescent="0.25">
      <c r="A2939" s="70" t="e">
        <f>VLOOKUP(B2939,'Lake Assessments'!$D$2:$E$52,2,0)</f>
        <v>#N/A</v>
      </c>
      <c r="B2939">
        <v>31070400</v>
      </c>
      <c r="C2939" t="s">
        <v>2715</v>
      </c>
      <c r="D2939" t="s">
        <v>878</v>
      </c>
      <c r="E2939" s="107">
        <v>37098</v>
      </c>
      <c r="F2939" s="9">
        <v>29</v>
      </c>
      <c r="G2939" s="9">
        <v>31.753903000000001</v>
      </c>
      <c r="H2939" s="9">
        <v>163.63636399999999</v>
      </c>
      <c r="I2939" s="9">
        <v>62.009708000000003</v>
      </c>
      <c r="J2939" s="9">
        <v>1</v>
      </c>
      <c r="K2939" s="9">
        <v>29</v>
      </c>
      <c r="L2939" s="9">
        <v>29</v>
      </c>
      <c r="M2939" s="9">
        <v>31.753903000000001</v>
      </c>
      <c r="N2939" s="9">
        <v>31.753903000000001</v>
      </c>
      <c r="O2939" s="9">
        <v>163.63636399999999</v>
      </c>
      <c r="P2939" s="9">
        <v>163.63636399999999</v>
      </c>
      <c r="Q2939" s="9">
        <v>62.009708000000003</v>
      </c>
      <c r="R2939" s="9">
        <v>62.009708000000003</v>
      </c>
      <c r="S2939" s="9" t="s">
        <v>1510</v>
      </c>
      <c r="T2939" s="9">
        <v>2929.9294300000001</v>
      </c>
      <c r="U2939" s="9">
        <v>461734.322292</v>
      </c>
      <c r="V2939" t="s">
        <v>935</v>
      </c>
    </row>
    <row r="2940" spans="1:22" x14ac:dyDescent="0.25">
      <c r="A2940" s="70" t="e">
        <f>VLOOKUP(B2940,'Lake Assessments'!$D$2:$E$52,2,0)</f>
        <v>#N/A</v>
      </c>
      <c r="B2940">
        <v>31063500</v>
      </c>
      <c r="C2940" t="s">
        <v>2716</v>
      </c>
      <c r="D2940" t="s">
        <v>878</v>
      </c>
      <c r="E2940" s="107">
        <v>37460</v>
      </c>
      <c r="F2940" s="9">
        <v>24</v>
      </c>
      <c r="G2940" s="9">
        <v>35.721724999999999</v>
      </c>
      <c r="H2940" s="9">
        <v>300</v>
      </c>
      <c r="I2940" s="9">
        <v>155.155182</v>
      </c>
      <c r="J2940" s="9">
        <v>1</v>
      </c>
      <c r="K2940" s="9">
        <v>24</v>
      </c>
      <c r="L2940" s="9">
        <v>24</v>
      </c>
      <c r="M2940" s="9">
        <v>35.721724999999999</v>
      </c>
      <c r="N2940" s="9">
        <v>35.721724999999999</v>
      </c>
      <c r="O2940" s="9">
        <v>300</v>
      </c>
      <c r="P2940" s="9">
        <v>300</v>
      </c>
      <c r="Q2940" s="9">
        <v>155.155182</v>
      </c>
      <c r="R2940" s="9">
        <v>155.155182</v>
      </c>
      <c r="S2940" s="9" t="s">
        <v>1510</v>
      </c>
      <c r="T2940" s="9">
        <v>961.86153899999999</v>
      </c>
      <c r="U2940" s="9">
        <v>52684.069196999997</v>
      </c>
      <c r="V2940" t="s">
        <v>935</v>
      </c>
    </row>
    <row r="2941" spans="1:22" x14ac:dyDescent="0.25">
      <c r="A2941" s="70" t="e">
        <f>VLOOKUP(B2941,'Lake Assessments'!$D$2:$E$52,2,0)</f>
        <v>#N/A</v>
      </c>
      <c r="B2941">
        <v>31047800</v>
      </c>
      <c r="C2941" t="s">
        <v>1509</v>
      </c>
      <c r="D2941" t="s">
        <v>878</v>
      </c>
      <c r="E2941" s="107">
        <v>38966</v>
      </c>
      <c r="F2941" s="9">
        <v>14</v>
      </c>
      <c r="G2941" s="9">
        <v>30.200520000000001</v>
      </c>
      <c r="H2941" s="9">
        <v>27.272727</v>
      </c>
      <c r="I2941" s="9">
        <v>54.084287000000003</v>
      </c>
      <c r="J2941" s="9">
        <v>1</v>
      </c>
      <c r="K2941" s="9">
        <v>14</v>
      </c>
      <c r="L2941" s="9">
        <v>14</v>
      </c>
      <c r="M2941" s="9">
        <v>30.200520000000001</v>
      </c>
      <c r="N2941" s="9">
        <v>30.200520000000001</v>
      </c>
      <c r="O2941" s="9">
        <v>27.272727</v>
      </c>
      <c r="P2941" s="9">
        <v>27.272727</v>
      </c>
      <c r="Q2941" s="9">
        <v>54.084287000000003</v>
      </c>
      <c r="R2941" s="9">
        <v>54.084287000000003</v>
      </c>
      <c r="S2941" s="9" t="s">
        <v>1510</v>
      </c>
      <c r="T2941" s="9">
        <v>3573.214195</v>
      </c>
      <c r="U2941" s="9">
        <v>297590.12054199999</v>
      </c>
      <c r="V2941" t="s">
        <v>935</v>
      </c>
    </row>
    <row r="2942" spans="1:22" x14ac:dyDescent="0.25">
      <c r="A2942" s="70" t="e">
        <f>VLOOKUP(B2942,'Lake Assessments'!$D$2:$E$52,2,0)</f>
        <v>#N/A</v>
      </c>
      <c r="B2942">
        <v>31039200</v>
      </c>
      <c r="C2942" t="s">
        <v>2717</v>
      </c>
      <c r="D2942" t="s">
        <v>878</v>
      </c>
      <c r="E2942" s="107">
        <v>39636</v>
      </c>
      <c r="F2942" s="9">
        <v>29</v>
      </c>
      <c r="G2942" s="9">
        <v>35.096418999999997</v>
      </c>
      <c r="H2942" s="9">
        <v>163.63636399999999</v>
      </c>
      <c r="I2942" s="9">
        <v>73.744647999999998</v>
      </c>
      <c r="J2942" s="9">
        <v>2</v>
      </c>
      <c r="K2942" s="9">
        <v>29</v>
      </c>
      <c r="L2942" s="9">
        <v>35</v>
      </c>
      <c r="M2942" s="9">
        <v>35.096418999999997</v>
      </c>
      <c r="N2942" s="9">
        <v>37.017755999999999</v>
      </c>
      <c r="O2942" s="9">
        <v>163.63636399999999</v>
      </c>
      <c r="P2942" s="9">
        <v>218.18181799999999</v>
      </c>
      <c r="Q2942" s="9">
        <v>73.744647999999998</v>
      </c>
      <c r="R2942" s="9">
        <v>88.866104000000007</v>
      </c>
      <c r="S2942" s="9" t="s">
        <v>1510</v>
      </c>
      <c r="T2942" s="9">
        <v>40738.184771</v>
      </c>
      <c r="U2942" s="9">
        <v>8988804.7699859999</v>
      </c>
      <c r="V2942" t="s">
        <v>935</v>
      </c>
    </row>
    <row r="2943" spans="1:22" x14ac:dyDescent="0.25">
      <c r="A2943" s="70" t="e">
        <f>VLOOKUP(B2943,'Lake Assessments'!$D$2:$E$52,2,0)</f>
        <v>#N/A</v>
      </c>
      <c r="B2943">
        <v>31061200</v>
      </c>
      <c r="C2943" t="s">
        <v>2718</v>
      </c>
      <c r="D2943" t="s">
        <v>878</v>
      </c>
      <c r="E2943" s="107">
        <v>37488</v>
      </c>
      <c r="F2943" s="9">
        <v>18</v>
      </c>
      <c r="G2943" s="9">
        <v>29.227080000000001</v>
      </c>
      <c r="H2943" s="9">
        <v>200</v>
      </c>
      <c r="I2943" s="9">
        <v>108.764859</v>
      </c>
      <c r="J2943" s="9">
        <v>1</v>
      </c>
      <c r="K2943" s="9">
        <v>18</v>
      </c>
      <c r="L2943" s="9">
        <v>18</v>
      </c>
      <c r="M2943" s="9">
        <v>29.227080000000001</v>
      </c>
      <c r="N2943" s="9">
        <v>29.227080000000001</v>
      </c>
      <c r="O2943" s="9">
        <v>200</v>
      </c>
      <c r="P2943" s="9">
        <v>200</v>
      </c>
      <c r="Q2943" s="9">
        <v>108.764859</v>
      </c>
      <c r="R2943" s="9">
        <v>108.764859</v>
      </c>
      <c r="S2943" s="9" t="s">
        <v>1510</v>
      </c>
      <c r="T2943" s="9">
        <v>1236.2175930000001</v>
      </c>
      <c r="U2943" s="9">
        <v>108337.32647</v>
      </c>
      <c r="V2943" t="s">
        <v>935</v>
      </c>
    </row>
    <row r="2944" spans="1:22" x14ac:dyDescent="0.25">
      <c r="A2944" s="70" t="e">
        <f>VLOOKUP(B2944,'Lake Assessments'!$D$2:$E$52,2,0)</f>
        <v>#N/A</v>
      </c>
      <c r="B2944">
        <v>31062000</v>
      </c>
      <c r="C2944" t="s">
        <v>2135</v>
      </c>
      <c r="D2944" t="s">
        <v>878</v>
      </c>
      <c r="E2944" s="107">
        <v>35697</v>
      </c>
      <c r="F2944" s="9">
        <v>24</v>
      </c>
      <c r="G2944" s="9">
        <v>34.088732</v>
      </c>
      <c r="H2944" s="9">
        <v>118.18181800000001</v>
      </c>
      <c r="I2944" s="9">
        <v>73.922103000000007</v>
      </c>
      <c r="J2944" s="9">
        <v>1</v>
      </c>
      <c r="K2944" s="9">
        <v>24</v>
      </c>
      <c r="L2944" s="9">
        <v>24</v>
      </c>
      <c r="M2944" s="9">
        <v>34.088732</v>
      </c>
      <c r="N2944" s="9">
        <v>34.088732</v>
      </c>
      <c r="O2944" s="9">
        <v>118.18181800000001</v>
      </c>
      <c r="P2944" s="9">
        <v>118.18181800000001</v>
      </c>
      <c r="Q2944" s="9">
        <v>73.922103000000007</v>
      </c>
      <c r="R2944" s="9">
        <v>73.922103000000007</v>
      </c>
      <c r="S2944" s="9" t="s">
        <v>1510</v>
      </c>
      <c r="T2944" s="9">
        <v>5664.4241380000003</v>
      </c>
      <c r="U2944" s="9">
        <v>997536.29015699995</v>
      </c>
      <c r="V2944" t="s">
        <v>935</v>
      </c>
    </row>
    <row r="2945" spans="1:22" x14ac:dyDescent="0.25">
      <c r="A2945" s="70" t="e">
        <f>VLOOKUP(B2945,'Lake Assessments'!$D$2:$E$52,2,0)</f>
        <v>#N/A</v>
      </c>
      <c r="B2945">
        <v>31060500</v>
      </c>
      <c r="C2945" t="s">
        <v>615</v>
      </c>
      <c r="D2945" t="s">
        <v>878</v>
      </c>
      <c r="E2945" s="107">
        <v>37454</v>
      </c>
      <c r="F2945" s="9">
        <v>23</v>
      </c>
      <c r="G2945" s="9">
        <v>31.277162000000001</v>
      </c>
      <c r="H2945" s="9">
        <v>109.090909</v>
      </c>
      <c r="I2945" s="9">
        <v>59.577357999999997</v>
      </c>
      <c r="J2945" s="9">
        <v>1</v>
      </c>
      <c r="K2945" s="9">
        <v>23</v>
      </c>
      <c r="L2945" s="9">
        <v>23</v>
      </c>
      <c r="M2945" s="9">
        <v>31.277162000000001</v>
      </c>
      <c r="N2945" s="9">
        <v>31.277162000000001</v>
      </c>
      <c r="O2945" s="9">
        <v>109.090909</v>
      </c>
      <c r="P2945" s="9">
        <v>109.090909</v>
      </c>
      <c r="Q2945" s="9">
        <v>59.577357999999997</v>
      </c>
      <c r="R2945" s="9">
        <v>59.577357999999997</v>
      </c>
      <c r="S2945" s="9" t="s">
        <v>1510</v>
      </c>
      <c r="T2945" s="9">
        <v>2937.3492070000002</v>
      </c>
      <c r="U2945" s="9">
        <v>186644.93356</v>
      </c>
      <c r="V2945" t="s">
        <v>935</v>
      </c>
    </row>
    <row r="2946" spans="1:22" x14ac:dyDescent="0.25">
      <c r="A2946" s="70" t="e">
        <f>VLOOKUP(B2946,'Lake Assessments'!$D$2:$E$52,2,0)</f>
        <v>#N/A</v>
      </c>
      <c r="B2946">
        <v>31068700</v>
      </c>
      <c r="C2946" t="s">
        <v>116</v>
      </c>
      <c r="D2946" t="s">
        <v>878</v>
      </c>
      <c r="E2946" s="107">
        <v>37097</v>
      </c>
      <c r="F2946" s="9">
        <v>21</v>
      </c>
      <c r="G2946" s="9">
        <v>26.404364999999999</v>
      </c>
      <c r="H2946" s="9">
        <v>90.909091000000004</v>
      </c>
      <c r="I2946" s="9">
        <v>34.716146999999999</v>
      </c>
      <c r="J2946" s="9">
        <v>2</v>
      </c>
      <c r="K2946" s="9">
        <v>20</v>
      </c>
      <c r="L2946" s="9">
        <v>21</v>
      </c>
      <c r="M2946" s="9">
        <v>26.404364999999999</v>
      </c>
      <c r="N2946" s="9">
        <v>27.280028999999999</v>
      </c>
      <c r="O2946" s="9">
        <v>81.818181999999993</v>
      </c>
      <c r="P2946" s="9">
        <v>90.909091000000004</v>
      </c>
      <c r="Q2946" s="9">
        <v>34.716146999999999</v>
      </c>
      <c r="R2946" s="9">
        <v>35.04965</v>
      </c>
      <c r="S2946" s="9" t="s">
        <v>1510</v>
      </c>
      <c r="T2946" s="9">
        <v>6025.3702300000004</v>
      </c>
      <c r="U2946" s="9">
        <v>1231753.0287810001</v>
      </c>
      <c r="V2946" t="s">
        <v>935</v>
      </c>
    </row>
    <row r="2947" spans="1:22" x14ac:dyDescent="0.25">
      <c r="A2947" s="70" t="e">
        <f>VLOOKUP(B2947,'Lake Assessments'!$D$2:$E$52,2,0)</f>
        <v>#N/A</v>
      </c>
      <c r="B2947">
        <v>31063400</v>
      </c>
      <c r="C2947" t="s">
        <v>2719</v>
      </c>
      <c r="D2947" t="s">
        <v>878</v>
      </c>
      <c r="E2947" s="107">
        <v>37460</v>
      </c>
      <c r="F2947" s="9">
        <v>30</v>
      </c>
      <c r="G2947" s="9">
        <v>37.245134</v>
      </c>
      <c r="H2947" s="9">
        <v>400</v>
      </c>
      <c r="I2947" s="9">
        <v>166.03667100000001</v>
      </c>
      <c r="J2947" s="9">
        <v>1</v>
      </c>
      <c r="K2947" s="9">
        <v>30</v>
      </c>
      <c r="L2947" s="9">
        <v>30</v>
      </c>
      <c r="M2947" s="9">
        <v>37.245134</v>
      </c>
      <c r="N2947" s="9">
        <v>37.245134</v>
      </c>
      <c r="O2947" s="9">
        <v>400</v>
      </c>
      <c r="P2947" s="9">
        <v>400</v>
      </c>
      <c r="Q2947" s="9">
        <v>166.03667100000001</v>
      </c>
      <c r="R2947" s="9">
        <v>166.03667100000001</v>
      </c>
      <c r="S2947" s="9" t="s">
        <v>1510</v>
      </c>
      <c r="T2947" s="9">
        <v>8760.3033450000003</v>
      </c>
      <c r="U2947" s="9">
        <v>1325548.8970079999</v>
      </c>
      <c r="V2947" t="s">
        <v>935</v>
      </c>
    </row>
    <row r="2948" spans="1:22" x14ac:dyDescent="0.25">
      <c r="A2948" s="70" t="e">
        <f>VLOOKUP(B2948,'Lake Assessments'!$D$2:$E$52,2,0)</f>
        <v>#N/A</v>
      </c>
      <c r="B2948">
        <v>31096400</v>
      </c>
      <c r="C2948" t="s">
        <v>2720</v>
      </c>
      <c r="D2948" t="s">
        <v>878</v>
      </c>
      <c r="E2948" s="107">
        <v>37490</v>
      </c>
      <c r="F2948" s="9">
        <v>17</v>
      </c>
      <c r="G2948" s="9">
        <v>29.346810999999999</v>
      </c>
      <c r="H2948" s="9">
        <v>183.33333300000001</v>
      </c>
      <c r="I2948" s="9">
        <v>109.620076</v>
      </c>
      <c r="J2948" s="9">
        <v>1</v>
      </c>
      <c r="K2948" s="9">
        <v>17</v>
      </c>
      <c r="L2948" s="9">
        <v>17</v>
      </c>
      <c r="M2948" s="9">
        <v>29.346810999999999</v>
      </c>
      <c r="N2948" s="9">
        <v>29.346810999999999</v>
      </c>
      <c r="O2948" s="9">
        <v>183.33333300000001</v>
      </c>
      <c r="P2948" s="9">
        <v>183.33333300000001</v>
      </c>
      <c r="Q2948" s="9">
        <v>109.620076</v>
      </c>
      <c r="R2948" s="9">
        <v>109.620076</v>
      </c>
      <c r="S2948" s="9" t="s">
        <v>1510</v>
      </c>
      <c r="T2948" s="9">
        <v>728.94668799999999</v>
      </c>
      <c r="U2948" s="9">
        <v>31736.352863</v>
      </c>
      <c r="V2948" t="s">
        <v>935</v>
      </c>
    </row>
    <row r="2949" spans="1:22" x14ac:dyDescent="0.25">
      <c r="A2949" s="70" t="e">
        <f>VLOOKUP(B2949,'Lake Assessments'!$D$2:$E$52,2,0)</f>
        <v>#N/A</v>
      </c>
      <c r="B2949">
        <v>31064500</v>
      </c>
      <c r="C2949" t="s">
        <v>2721</v>
      </c>
      <c r="D2949" t="s">
        <v>878</v>
      </c>
      <c r="E2949" s="107">
        <v>37455</v>
      </c>
      <c r="F2949" s="9">
        <v>12</v>
      </c>
      <c r="G2949" s="9">
        <v>25.114737000000002</v>
      </c>
      <c r="H2949" s="9">
        <v>9.0909089999999999</v>
      </c>
      <c r="I2949" s="9">
        <v>28.136412</v>
      </c>
      <c r="J2949" s="9">
        <v>1</v>
      </c>
      <c r="K2949" s="9">
        <v>12</v>
      </c>
      <c r="L2949" s="9">
        <v>12</v>
      </c>
      <c r="M2949" s="9">
        <v>25.114737000000002</v>
      </c>
      <c r="N2949" s="9">
        <v>25.114737000000002</v>
      </c>
      <c r="O2949" s="9">
        <v>9.0909089999999999</v>
      </c>
      <c r="P2949" s="9">
        <v>9.0909089999999999</v>
      </c>
      <c r="Q2949" s="9">
        <v>28.136412</v>
      </c>
      <c r="R2949" s="9">
        <v>28.136412</v>
      </c>
      <c r="S2949" s="9" t="s">
        <v>1510</v>
      </c>
      <c r="T2949" s="9">
        <v>3495.5241820000001</v>
      </c>
      <c r="U2949" s="9">
        <v>315038.06893399998</v>
      </c>
      <c r="V2949" t="s">
        <v>935</v>
      </c>
    </row>
    <row r="2950" spans="1:22" x14ac:dyDescent="0.25">
      <c r="A2950" s="70" t="e">
        <f>VLOOKUP(B2950,'Lake Assessments'!$D$2:$E$52,2,0)</f>
        <v>#N/A</v>
      </c>
      <c r="B2950">
        <v>31063600</v>
      </c>
      <c r="C2950" t="s">
        <v>986</v>
      </c>
      <c r="D2950" t="s">
        <v>878</v>
      </c>
      <c r="E2950" s="107">
        <v>37460</v>
      </c>
      <c r="F2950" s="9">
        <v>22</v>
      </c>
      <c r="G2950" s="9">
        <v>31.980107</v>
      </c>
      <c r="H2950" s="9">
        <v>266.66666700000002</v>
      </c>
      <c r="I2950" s="9">
        <v>128.429339</v>
      </c>
      <c r="J2950" s="9">
        <v>1</v>
      </c>
      <c r="K2950" s="9">
        <v>22</v>
      </c>
      <c r="L2950" s="9">
        <v>22</v>
      </c>
      <c r="M2950" s="9">
        <v>31.980107</v>
      </c>
      <c r="N2950" s="9">
        <v>31.980107</v>
      </c>
      <c r="O2950" s="9">
        <v>266.66666700000002</v>
      </c>
      <c r="P2950" s="9">
        <v>266.66666700000002</v>
      </c>
      <c r="Q2950" s="9">
        <v>128.429339</v>
      </c>
      <c r="R2950" s="9">
        <v>128.429339</v>
      </c>
      <c r="S2950" s="9" t="s">
        <v>1510</v>
      </c>
      <c r="T2950" s="9">
        <v>6130.7349180000001</v>
      </c>
      <c r="U2950" s="9">
        <v>928849.00510199997</v>
      </c>
      <c r="V2950" t="s">
        <v>935</v>
      </c>
    </row>
    <row r="2951" spans="1:22" x14ac:dyDescent="0.25">
      <c r="A2951" s="70" t="e">
        <f>VLOOKUP(B2951,'Lake Assessments'!$D$2:$E$52,2,0)</f>
        <v>#N/A</v>
      </c>
      <c r="B2951">
        <v>31067100</v>
      </c>
      <c r="C2951" t="s">
        <v>2722</v>
      </c>
      <c r="D2951" t="s">
        <v>878</v>
      </c>
      <c r="E2951" s="107">
        <v>38551</v>
      </c>
      <c r="F2951" s="9">
        <v>30</v>
      </c>
      <c r="G2951" s="9">
        <v>38.340578999999998</v>
      </c>
      <c r="H2951" s="9">
        <v>172.727273</v>
      </c>
      <c r="I2951" s="9">
        <v>89.804846999999995</v>
      </c>
      <c r="J2951" s="9">
        <v>2</v>
      </c>
      <c r="K2951" s="9">
        <v>30</v>
      </c>
      <c r="L2951" s="9">
        <v>34</v>
      </c>
      <c r="M2951" s="9">
        <v>38.340578999999998</v>
      </c>
      <c r="N2951" s="9">
        <v>41.502657999999997</v>
      </c>
      <c r="O2951" s="9">
        <v>172.727273</v>
      </c>
      <c r="P2951" s="9">
        <v>209.09090900000001</v>
      </c>
      <c r="Q2951" s="9">
        <v>89.804846999999995</v>
      </c>
      <c r="R2951" s="9">
        <v>111.74825300000001</v>
      </c>
      <c r="S2951" s="9" t="s">
        <v>1510</v>
      </c>
      <c r="T2951" s="9">
        <v>12532.548339999999</v>
      </c>
      <c r="U2951" s="9">
        <v>981951.97448900004</v>
      </c>
      <c r="V2951" t="s">
        <v>935</v>
      </c>
    </row>
    <row r="2952" spans="1:22" x14ac:dyDescent="0.25">
      <c r="A2952" s="70" t="e">
        <f>VLOOKUP(B2952,'Lake Assessments'!$D$2:$E$52,2,0)</f>
        <v>#N/A</v>
      </c>
      <c r="B2952">
        <v>31053800</v>
      </c>
      <c r="C2952" t="s">
        <v>1501</v>
      </c>
      <c r="D2952" t="s">
        <v>878</v>
      </c>
      <c r="E2952" s="107">
        <v>37449</v>
      </c>
      <c r="F2952" s="9">
        <v>29</v>
      </c>
      <c r="G2952" s="9">
        <v>34.910724000000002</v>
      </c>
      <c r="H2952" s="9">
        <v>163.63636399999999</v>
      </c>
      <c r="I2952" s="9">
        <v>78.115937000000002</v>
      </c>
      <c r="J2952" s="9">
        <v>1</v>
      </c>
      <c r="K2952" s="9">
        <v>29</v>
      </c>
      <c r="L2952" s="9">
        <v>29</v>
      </c>
      <c r="M2952" s="9">
        <v>34.910724000000002</v>
      </c>
      <c r="N2952" s="9">
        <v>34.910724000000002</v>
      </c>
      <c r="O2952" s="9">
        <v>163.63636399999999</v>
      </c>
      <c r="P2952" s="9">
        <v>163.63636399999999</v>
      </c>
      <c r="Q2952" s="9">
        <v>78.115937000000002</v>
      </c>
      <c r="R2952" s="9">
        <v>78.115937000000002</v>
      </c>
      <c r="S2952" s="9" t="s">
        <v>1510</v>
      </c>
      <c r="T2952" s="9">
        <v>33211.977370000001</v>
      </c>
      <c r="U2952" s="9">
        <v>5635090.1793980002</v>
      </c>
      <c r="V2952" t="s">
        <v>935</v>
      </c>
    </row>
    <row r="2953" spans="1:22" x14ac:dyDescent="0.25">
      <c r="A2953" s="70" t="e">
        <f>VLOOKUP(B2953,'Lake Assessments'!$D$2:$E$52,2,0)</f>
        <v>#N/A</v>
      </c>
      <c r="B2953">
        <v>31057800</v>
      </c>
      <c r="C2953" t="s">
        <v>2723</v>
      </c>
      <c r="D2953" t="s">
        <v>878</v>
      </c>
      <c r="E2953" s="107">
        <v>37469</v>
      </c>
      <c r="F2953" s="9">
        <v>22</v>
      </c>
      <c r="G2953" s="9">
        <v>33.685713</v>
      </c>
      <c r="H2953" s="9">
        <v>100</v>
      </c>
      <c r="I2953" s="9">
        <v>71.865883999999994</v>
      </c>
      <c r="J2953" s="9">
        <v>1</v>
      </c>
      <c r="K2953" s="9">
        <v>22</v>
      </c>
      <c r="L2953" s="9">
        <v>22</v>
      </c>
      <c r="M2953" s="9">
        <v>33.685713</v>
      </c>
      <c r="N2953" s="9">
        <v>33.685713</v>
      </c>
      <c r="O2953" s="9">
        <v>100</v>
      </c>
      <c r="P2953" s="9">
        <v>100</v>
      </c>
      <c r="Q2953" s="9">
        <v>71.865883999999994</v>
      </c>
      <c r="R2953" s="9">
        <v>71.865883999999994</v>
      </c>
      <c r="S2953" s="9" t="s">
        <v>1510</v>
      </c>
      <c r="T2953" s="9">
        <v>2357.202538</v>
      </c>
      <c r="U2953" s="9">
        <v>141989.42090900001</v>
      </c>
      <c r="V2953" t="s">
        <v>935</v>
      </c>
    </row>
    <row r="2954" spans="1:22" x14ac:dyDescent="0.25">
      <c r="A2954" s="70" t="e">
        <f>VLOOKUP(B2954,'Lake Assessments'!$D$2:$E$52,2,0)</f>
        <v>#N/A</v>
      </c>
      <c r="B2954">
        <v>31069600</v>
      </c>
      <c r="C2954" t="s">
        <v>1112</v>
      </c>
      <c r="D2954" t="s">
        <v>878</v>
      </c>
      <c r="E2954" s="107">
        <v>37455</v>
      </c>
      <c r="F2954" s="9">
        <v>22</v>
      </c>
      <c r="G2954" s="9">
        <v>31.766907</v>
      </c>
      <c r="H2954" s="9">
        <v>100</v>
      </c>
      <c r="I2954" s="9">
        <v>62.076054999999997</v>
      </c>
      <c r="J2954" s="9">
        <v>1</v>
      </c>
      <c r="K2954" s="9">
        <v>22</v>
      </c>
      <c r="L2954" s="9">
        <v>22</v>
      </c>
      <c r="M2954" s="9">
        <v>31.766907</v>
      </c>
      <c r="N2954" s="9">
        <v>31.766907</v>
      </c>
      <c r="O2954" s="9">
        <v>100</v>
      </c>
      <c r="P2954" s="9">
        <v>100</v>
      </c>
      <c r="Q2954" s="9">
        <v>62.076054999999997</v>
      </c>
      <c r="R2954" s="9">
        <v>62.076054999999997</v>
      </c>
      <c r="S2954" s="9" t="s">
        <v>1510</v>
      </c>
      <c r="T2954" s="9">
        <v>5197.1561709999996</v>
      </c>
      <c r="U2954" s="9">
        <v>1053073.5595229999</v>
      </c>
      <c r="V2954" t="s">
        <v>935</v>
      </c>
    </row>
    <row r="2955" spans="1:22" x14ac:dyDescent="0.25">
      <c r="A2955" s="70" t="e">
        <f>VLOOKUP(B2955,'Lake Assessments'!$D$2:$E$52,2,0)</f>
        <v>#N/A</v>
      </c>
      <c r="B2955">
        <v>31053400</v>
      </c>
      <c r="C2955" t="s">
        <v>2724</v>
      </c>
      <c r="D2955" t="s">
        <v>878</v>
      </c>
      <c r="E2955" s="107">
        <v>37495</v>
      </c>
      <c r="F2955" s="9">
        <v>8</v>
      </c>
      <c r="G2955" s="9">
        <v>16.970562999999999</v>
      </c>
      <c r="H2955" s="9">
        <v>14.285714</v>
      </c>
      <c r="I2955" s="9">
        <v>2.2323059999999999</v>
      </c>
      <c r="J2955" s="9">
        <v>1</v>
      </c>
      <c r="K2955" s="9">
        <v>8</v>
      </c>
      <c r="L2955" s="9">
        <v>8</v>
      </c>
      <c r="M2955" s="9">
        <v>16.970562999999999</v>
      </c>
      <c r="N2955" s="9">
        <v>16.970562999999999</v>
      </c>
      <c r="O2955" s="9">
        <v>14.285714</v>
      </c>
      <c r="P2955" s="9">
        <v>14.285714</v>
      </c>
      <c r="Q2955" s="9">
        <v>2.2323059999999999</v>
      </c>
      <c r="R2955" s="9">
        <v>2.2323059999999999</v>
      </c>
      <c r="S2955" s="9" t="s">
        <v>1510</v>
      </c>
      <c r="T2955" s="9">
        <v>7443.3105969999997</v>
      </c>
      <c r="U2955" s="9">
        <v>2735080.7333510001</v>
      </c>
      <c r="V2955" t="s">
        <v>935</v>
      </c>
    </row>
    <row r="2956" spans="1:22" x14ac:dyDescent="0.25">
      <c r="A2956" s="70" t="e">
        <f>VLOOKUP(B2956,'Lake Assessments'!$D$2:$E$52,2,0)</f>
        <v>#N/A</v>
      </c>
      <c r="B2956">
        <v>31042200</v>
      </c>
      <c r="C2956" t="s">
        <v>2725</v>
      </c>
      <c r="D2956" t="s">
        <v>878</v>
      </c>
      <c r="E2956" s="107">
        <v>37490</v>
      </c>
      <c r="F2956" s="9">
        <v>24</v>
      </c>
      <c r="G2956" s="9">
        <v>33.47636</v>
      </c>
      <c r="H2956" s="9">
        <v>118.18181800000001</v>
      </c>
      <c r="I2956" s="9">
        <v>70.797753999999998</v>
      </c>
      <c r="J2956" s="9">
        <v>2</v>
      </c>
      <c r="K2956" s="9">
        <v>24</v>
      </c>
      <c r="L2956" s="9">
        <v>31</v>
      </c>
      <c r="M2956" s="9">
        <v>33.47636</v>
      </c>
      <c r="N2956" s="9">
        <v>37.537508000000003</v>
      </c>
      <c r="O2956" s="9">
        <v>118.18181800000001</v>
      </c>
      <c r="P2956" s="9">
        <v>181.81818200000001</v>
      </c>
      <c r="Q2956" s="9">
        <v>70.797753999999998</v>
      </c>
      <c r="R2956" s="9">
        <v>85.829248000000007</v>
      </c>
      <c r="S2956" s="9" t="s">
        <v>1510</v>
      </c>
      <c r="T2956" s="9">
        <v>7031.1496669999997</v>
      </c>
      <c r="U2956" s="9">
        <v>951700.91610100004</v>
      </c>
      <c r="V2956" t="s">
        <v>935</v>
      </c>
    </row>
    <row r="2957" spans="1:22" x14ac:dyDescent="0.25">
      <c r="A2957" s="70" t="e">
        <f>VLOOKUP(B2957,'Lake Assessments'!$D$2:$E$52,2,0)</f>
        <v>#N/A</v>
      </c>
      <c r="B2957">
        <v>31065600</v>
      </c>
      <c r="C2957" t="s">
        <v>2726</v>
      </c>
      <c r="D2957" t="s">
        <v>878</v>
      </c>
      <c r="E2957" s="107">
        <v>37118</v>
      </c>
      <c r="F2957" s="9">
        <v>22</v>
      </c>
      <c r="G2957" s="9">
        <v>30.914103999999998</v>
      </c>
      <c r="H2957" s="9">
        <v>100</v>
      </c>
      <c r="I2957" s="9">
        <v>57.725020000000001</v>
      </c>
      <c r="J2957" s="9">
        <v>1</v>
      </c>
      <c r="K2957" s="9">
        <v>22</v>
      </c>
      <c r="L2957" s="9">
        <v>22</v>
      </c>
      <c r="M2957" s="9">
        <v>30.914103999999998</v>
      </c>
      <c r="N2957" s="9">
        <v>30.914103999999998</v>
      </c>
      <c r="O2957" s="9">
        <v>100</v>
      </c>
      <c r="P2957" s="9">
        <v>100</v>
      </c>
      <c r="Q2957" s="9">
        <v>57.725020000000001</v>
      </c>
      <c r="R2957" s="9">
        <v>57.725020000000001</v>
      </c>
      <c r="S2957" s="9" t="s">
        <v>1510</v>
      </c>
      <c r="T2957" s="9">
        <v>4987.4129780000003</v>
      </c>
      <c r="U2957" s="9">
        <v>1050286.651263</v>
      </c>
      <c r="V2957" t="s">
        <v>935</v>
      </c>
    </row>
    <row r="2958" spans="1:22" x14ac:dyDescent="0.25">
      <c r="A2958" s="70" t="e">
        <f>VLOOKUP(B2958,'Lake Assessments'!$D$2:$E$52,2,0)</f>
        <v>#N/A</v>
      </c>
      <c r="B2958">
        <v>31062200</v>
      </c>
      <c r="C2958" t="s">
        <v>2727</v>
      </c>
      <c r="D2958" t="s">
        <v>878</v>
      </c>
      <c r="E2958" s="107">
        <v>37112</v>
      </c>
      <c r="F2958" s="9">
        <v>23</v>
      </c>
      <c r="G2958" s="9">
        <v>31.902705000000001</v>
      </c>
      <c r="H2958" s="9">
        <v>109.090909</v>
      </c>
      <c r="I2958" s="9">
        <v>62.768904999999997</v>
      </c>
      <c r="J2958" s="9">
        <v>2</v>
      </c>
      <c r="K2958" s="9">
        <v>23</v>
      </c>
      <c r="L2958" s="9">
        <v>27</v>
      </c>
      <c r="M2958" s="9">
        <v>31.902705000000001</v>
      </c>
      <c r="N2958" s="9">
        <v>34.641016</v>
      </c>
      <c r="O2958" s="9">
        <v>109.090909</v>
      </c>
      <c r="P2958" s="9">
        <v>145.454545</v>
      </c>
      <c r="Q2958" s="9">
        <v>62.768904999999997</v>
      </c>
      <c r="R2958" s="9">
        <v>71.490178999999998</v>
      </c>
      <c r="S2958" s="9" t="s">
        <v>1510</v>
      </c>
      <c r="T2958" s="9">
        <v>3051.6788769999998</v>
      </c>
      <c r="U2958" s="9">
        <v>426061.91990799998</v>
      </c>
      <c r="V2958" t="s">
        <v>935</v>
      </c>
    </row>
    <row r="2959" spans="1:22" x14ac:dyDescent="0.25">
      <c r="A2959" s="70" t="e">
        <f>VLOOKUP(B2959,'Lake Assessments'!$D$2:$E$52,2,0)</f>
        <v>#N/A</v>
      </c>
      <c r="B2959">
        <v>31072200</v>
      </c>
      <c r="C2959" t="s">
        <v>1306</v>
      </c>
      <c r="D2959" t="s">
        <v>878</v>
      </c>
      <c r="E2959" s="107">
        <v>40000</v>
      </c>
      <c r="F2959" s="9">
        <v>28</v>
      </c>
      <c r="G2959" s="9">
        <v>32.315961999999999</v>
      </c>
      <c r="H2959" s="9">
        <v>154.545455</v>
      </c>
      <c r="I2959" s="9">
        <v>59.980012000000002</v>
      </c>
      <c r="J2959" s="9">
        <v>2</v>
      </c>
      <c r="K2959" s="9">
        <v>18</v>
      </c>
      <c r="L2959" s="9">
        <v>28</v>
      </c>
      <c r="M2959" s="9">
        <v>23.098821999999998</v>
      </c>
      <c r="N2959" s="9">
        <v>32.315961999999999</v>
      </c>
      <c r="O2959" s="9">
        <v>63.636364</v>
      </c>
      <c r="P2959" s="9">
        <v>154.545455</v>
      </c>
      <c r="Q2959" s="9">
        <v>17.851130000000001</v>
      </c>
      <c r="R2959" s="9">
        <v>59.980012000000002</v>
      </c>
      <c r="S2959" s="9" t="s">
        <v>1510</v>
      </c>
      <c r="T2959" s="9">
        <v>12073.923193000001</v>
      </c>
      <c r="U2959" s="9">
        <v>5154944.8100180002</v>
      </c>
      <c r="V2959" t="s">
        <v>935</v>
      </c>
    </row>
    <row r="2960" spans="1:22" x14ac:dyDescent="0.25">
      <c r="A2960" s="70" t="e">
        <f>VLOOKUP(B2960,'Lake Assessments'!$D$2:$E$52,2,0)</f>
        <v>#N/A</v>
      </c>
      <c r="B2960">
        <v>31061000</v>
      </c>
      <c r="C2960" t="s">
        <v>2728</v>
      </c>
      <c r="D2960" t="s">
        <v>878</v>
      </c>
      <c r="E2960" s="107">
        <v>36735</v>
      </c>
      <c r="F2960" s="9">
        <v>25</v>
      </c>
      <c r="G2960" s="9">
        <v>29.4</v>
      </c>
      <c r="H2960" s="9">
        <v>127.272727</v>
      </c>
      <c r="I2960" s="9">
        <v>50</v>
      </c>
      <c r="J2960" s="9">
        <v>1</v>
      </c>
      <c r="K2960" s="9">
        <v>25</v>
      </c>
      <c r="L2960" s="9">
        <v>25</v>
      </c>
      <c r="M2960" s="9">
        <v>29.4</v>
      </c>
      <c r="N2960" s="9">
        <v>29.4</v>
      </c>
      <c r="O2960" s="9">
        <v>127.272727</v>
      </c>
      <c r="P2960" s="9">
        <v>127.272727</v>
      </c>
      <c r="Q2960" s="9">
        <v>50</v>
      </c>
      <c r="R2960" s="9">
        <v>50</v>
      </c>
      <c r="S2960" s="9" t="s">
        <v>1510</v>
      </c>
      <c r="T2960" s="9">
        <v>7230.4714800000002</v>
      </c>
      <c r="U2960" s="9">
        <v>1168394.07904</v>
      </c>
      <c r="V2960" t="s">
        <v>935</v>
      </c>
    </row>
    <row r="2961" spans="1:22" x14ac:dyDescent="0.25">
      <c r="A2961" s="70" t="e">
        <f>VLOOKUP(B2961,'Lake Assessments'!$D$2:$E$52,2,0)</f>
        <v>#N/A</v>
      </c>
      <c r="B2961">
        <v>31072600</v>
      </c>
      <c r="C2961" t="s">
        <v>2729</v>
      </c>
      <c r="D2961" t="s">
        <v>878</v>
      </c>
      <c r="E2961" s="107">
        <v>37455</v>
      </c>
      <c r="F2961" s="9">
        <v>26</v>
      </c>
      <c r="G2961" s="9">
        <v>32.163046000000001</v>
      </c>
      <c r="H2961" s="9">
        <v>136.36363600000001</v>
      </c>
      <c r="I2961" s="9">
        <v>64.097173999999995</v>
      </c>
      <c r="J2961" s="9">
        <v>1</v>
      </c>
      <c r="K2961" s="9">
        <v>26</v>
      </c>
      <c r="L2961" s="9">
        <v>26</v>
      </c>
      <c r="M2961" s="9">
        <v>32.163046000000001</v>
      </c>
      <c r="N2961" s="9">
        <v>32.163046000000001</v>
      </c>
      <c r="O2961" s="9">
        <v>136.36363600000001</v>
      </c>
      <c r="P2961" s="9">
        <v>136.36363600000001</v>
      </c>
      <c r="Q2961" s="9">
        <v>64.097173999999995</v>
      </c>
      <c r="R2961" s="9">
        <v>64.097173999999995</v>
      </c>
      <c r="S2961" s="9" t="s">
        <v>1510</v>
      </c>
      <c r="T2961" s="9">
        <v>13598.762444</v>
      </c>
      <c r="U2961" s="9">
        <v>2134363.8855710002</v>
      </c>
      <c r="V2961" t="s">
        <v>935</v>
      </c>
    </row>
    <row r="2962" spans="1:22" x14ac:dyDescent="0.25">
      <c r="A2962" s="70" t="e">
        <f>VLOOKUP(B2962,'Lake Assessments'!$D$2:$E$52,2,0)</f>
        <v>#N/A</v>
      </c>
      <c r="B2962">
        <v>31072300</v>
      </c>
      <c r="C2962" t="s">
        <v>1970</v>
      </c>
      <c r="D2962" t="s">
        <v>878</v>
      </c>
      <c r="E2962" s="107">
        <v>36735</v>
      </c>
      <c r="F2962" s="9">
        <v>30</v>
      </c>
      <c r="G2962" s="9">
        <v>33.593649999999997</v>
      </c>
      <c r="H2962" s="9">
        <v>400</v>
      </c>
      <c r="I2962" s="9">
        <v>139.954644</v>
      </c>
      <c r="J2962" s="9">
        <v>1</v>
      </c>
      <c r="K2962" s="9">
        <v>30</v>
      </c>
      <c r="L2962" s="9">
        <v>30</v>
      </c>
      <c r="M2962" s="9">
        <v>33.593649999999997</v>
      </c>
      <c r="N2962" s="9">
        <v>33.593649999999997</v>
      </c>
      <c r="O2962" s="9">
        <v>400</v>
      </c>
      <c r="P2962" s="9">
        <v>400</v>
      </c>
      <c r="Q2962" s="9">
        <v>139.954644</v>
      </c>
      <c r="R2962" s="9">
        <v>139.954644</v>
      </c>
      <c r="S2962" s="9" t="s">
        <v>1510</v>
      </c>
      <c r="T2962" s="9">
        <v>1293.39843</v>
      </c>
      <c r="U2962" s="9">
        <v>67331.556465000001</v>
      </c>
      <c r="V2962" t="s">
        <v>935</v>
      </c>
    </row>
    <row r="2963" spans="1:22" x14ac:dyDescent="0.25">
      <c r="A2963" s="70" t="e">
        <f>VLOOKUP(B2963,'Lake Assessments'!$D$2:$E$52,2,0)</f>
        <v>#N/A</v>
      </c>
      <c r="B2963">
        <v>31064600</v>
      </c>
      <c r="C2963" t="s">
        <v>2730</v>
      </c>
      <c r="D2963" t="s">
        <v>878</v>
      </c>
      <c r="E2963" s="107">
        <v>37109</v>
      </c>
      <c r="F2963" s="9">
        <v>8</v>
      </c>
      <c r="G2963" s="9">
        <v>19.091882999999999</v>
      </c>
      <c r="H2963" s="9">
        <v>-27.272727</v>
      </c>
      <c r="I2963" s="9">
        <v>-2.5924330000000002</v>
      </c>
      <c r="J2963" s="9">
        <v>1</v>
      </c>
      <c r="K2963" s="9">
        <v>8</v>
      </c>
      <c r="L2963" s="9">
        <v>8</v>
      </c>
      <c r="M2963" s="9">
        <v>19.091882999999999</v>
      </c>
      <c r="N2963" s="9">
        <v>19.091882999999999</v>
      </c>
      <c r="O2963" s="9">
        <v>-27.272727</v>
      </c>
      <c r="P2963" s="9">
        <v>-27.272727</v>
      </c>
      <c r="Q2963" s="9">
        <v>-2.5924330000000002</v>
      </c>
      <c r="R2963" s="9">
        <v>-2.5924330000000002</v>
      </c>
      <c r="S2963" s="9" t="s">
        <v>1510</v>
      </c>
      <c r="T2963" s="9">
        <v>975.31230000000005</v>
      </c>
      <c r="U2963" s="9">
        <v>46232.255852000002</v>
      </c>
      <c r="V2963" t="s">
        <v>932</v>
      </c>
    </row>
    <row r="2964" spans="1:22" x14ac:dyDescent="0.25">
      <c r="A2964" s="70" t="e">
        <f>VLOOKUP(B2964,'Lake Assessments'!$D$2:$E$52,2,0)</f>
        <v>#N/A</v>
      </c>
      <c r="B2964">
        <v>31065700</v>
      </c>
      <c r="C2964" t="s">
        <v>2731</v>
      </c>
      <c r="D2964" t="s">
        <v>878</v>
      </c>
      <c r="E2964" s="107">
        <v>38180</v>
      </c>
      <c r="F2964" s="9">
        <v>32</v>
      </c>
      <c r="G2964" s="9">
        <v>35.708891999999999</v>
      </c>
      <c r="H2964" s="9">
        <v>190.90909099999999</v>
      </c>
      <c r="I2964" s="9">
        <v>76.776695000000004</v>
      </c>
      <c r="J2964" s="9">
        <v>2</v>
      </c>
      <c r="K2964" s="9">
        <v>28</v>
      </c>
      <c r="L2964" s="9">
        <v>32</v>
      </c>
      <c r="M2964" s="9">
        <v>34.394767000000002</v>
      </c>
      <c r="N2964" s="9">
        <v>35.708891999999999</v>
      </c>
      <c r="O2964" s="9">
        <v>154.545455</v>
      </c>
      <c r="P2964" s="9">
        <v>190.90909099999999</v>
      </c>
      <c r="Q2964" s="9">
        <v>75.483504999999994</v>
      </c>
      <c r="R2964" s="9">
        <v>76.776695000000004</v>
      </c>
      <c r="S2964" s="9" t="s">
        <v>1510</v>
      </c>
      <c r="T2964" s="9">
        <v>13429.244626</v>
      </c>
      <c r="U2964" s="9">
        <v>1470962.891976</v>
      </c>
      <c r="V2964" t="s">
        <v>935</v>
      </c>
    </row>
    <row r="2965" spans="1:22" x14ac:dyDescent="0.25">
      <c r="A2965" s="70" t="e">
        <f>VLOOKUP(B2965,'Lake Assessments'!$D$2:$E$52,2,0)</f>
        <v>#N/A</v>
      </c>
      <c r="B2965">
        <v>31061600</v>
      </c>
      <c r="C2965" t="s">
        <v>2732</v>
      </c>
      <c r="D2965" t="s">
        <v>878</v>
      </c>
      <c r="E2965" s="107">
        <v>37111</v>
      </c>
      <c r="F2965" s="9">
        <v>29</v>
      </c>
      <c r="G2965" s="9">
        <v>38.810326000000003</v>
      </c>
      <c r="H2965" s="9">
        <v>163.63636399999999</v>
      </c>
      <c r="I2965" s="9">
        <v>98.011865999999998</v>
      </c>
      <c r="J2965" s="9">
        <v>1</v>
      </c>
      <c r="K2965" s="9">
        <v>29</v>
      </c>
      <c r="L2965" s="9">
        <v>29</v>
      </c>
      <c r="M2965" s="9">
        <v>38.810326000000003</v>
      </c>
      <c r="N2965" s="9">
        <v>38.810326000000003</v>
      </c>
      <c r="O2965" s="9">
        <v>163.63636399999999</v>
      </c>
      <c r="P2965" s="9">
        <v>163.63636399999999</v>
      </c>
      <c r="Q2965" s="9">
        <v>98.011865999999998</v>
      </c>
      <c r="R2965" s="9">
        <v>98.011865999999998</v>
      </c>
      <c r="S2965" s="9" t="s">
        <v>1510</v>
      </c>
      <c r="T2965" s="9">
        <v>8064.4550079999999</v>
      </c>
      <c r="U2965" s="9">
        <v>614240.25144599995</v>
      </c>
      <c r="V2965" t="s">
        <v>935</v>
      </c>
    </row>
    <row r="2966" spans="1:22" x14ac:dyDescent="0.25">
      <c r="A2966" s="70" t="e">
        <f>VLOOKUP(B2966,'Lake Assessments'!$D$2:$E$52,2,0)</f>
        <v>#N/A</v>
      </c>
      <c r="B2966">
        <v>31058500</v>
      </c>
      <c r="C2966" t="s">
        <v>2733</v>
      </c>
      <c r="D2966" t="s">
        <v>878</v>
      </c>
      <c r="E2966" s="107">
        <v>37488</v>
      </c>
      <c r="F2966" s="9">
        <v>30</v>
      </c>
      <c r="G2966" s="9">
        <v>34.323946999999997</v>
      </c>
      <c r="H2966" s="9">
        <v>172.727273</v>
      </c>
      <c r="I2966" s="9">
        <v>75.122178000000005</v>
      </c>
      <c r="J2966" s="9">
        <v>1</v>
      </c>
      <c r="K2966" s="9">
        <v>30</v>
      </c>
      <c r="L2966" s="9">
        <v>30</v>
      </c>
      <c r="M2966" s="9">
        <v>34.323946999999997</v>
      </c>
      <c r="N2966" s="9">
        <v>34.323946999999997</v>
      </c>
      <c r="O2966" s="9">
        <v>172.727273</v>
      </c>
      <c r="P2966" s="9">
        <v>172.727273</v>
      </c>
      <c r="Q2966" s="9">
        <v>75.122178000000005</v>
      </c>
      <c r="R2966" s="9">
        <v>75.122178000000005</v>
      </c>
      <c r="S2966" s="9" t="s">
        <v>1510</v>
      </c>
      <c r="T2966" s="9">
        <v>5521.8218969999998</v>
      </c>
      <c r="U2966" s="9">
        <v>594898.98276599997</v>
      </c>
      <c r="V2966" t="s">
        <v>935</v>
      </c>
    </row>
    <row r="2967" spans="1:22" x14ac:dyDescent="0.25">
      <c r="A2967" s="70" t="e">
        <f>VLOOKUP(B2967,'Lake Assessments'!$D$2:$E$52,2,0)</f>
        <v>#N/A</v>
      </c>
      <c r="B2967">
        <v>31069200</v>
      </c>
      <c r="C2967" t="s">
        <v>2734</v>
      </c>
      <c r="D2967" t="s">
        <v>878</v>
      </c>
      <c r="E2967" s="107">
        <v>37455</v>
      </c>
      <c r="F2967" s="9">
        <v>21</v>
      </c>
      <c r="G2967" s="9">
        <v>24.658622000000001</v>
      </c>
      <c r="H2967" s="9">
        <v>90.909091000000004</v>
      </c>
      <c r="I2967" s="9">
        <v>25.809294000000001</v>
      </c>
      <c r="J2967" s="9">
        <v>1</v>
      </c>
      <c r="K2967" s="9">
        <v>21</v>
      </c>
      <c r="L2967" s="9">
        <v>21</v>
      </c>
      <c r="M2967" s="9">
        <v>24.658622000000001</v>
      </c>
      <c r="N2967" s="9">
        <v>24.658622000000001</v>
      </c>
      <c r="O2967" s="9">
        <v>90.909091000000004</v>
      </c>
      <c r="P2967" s="9">
        <v>90.909091000000004</v>
      </c>
      <c r="Q2967" s="9">
        <v>25.809294000000001</v>
      </c>
      <c r="R2967" s="9">
        <v>25.809294000000001</v>
      </c>
      <c r="S2967" s="9" t="s">
        <v>1510</v>
      </c>
      <c r="T2967" s="9">
        <v>2074.1729329999998</v>
      </c>
      <c r="U2967" s="9">
        <v>174805.77147499999</v>
      </c>
      <c r="V2967" t="s">
        <v>935</v>
      </c>
    </row>
    <row r="2968" spans="1:22" x14ac:dyDescent="0.25">
      <c r="A2968" s="70" t="e">
        <f>VLOOKUP(B2968,'Lake Assessments'!$D$2:$E$52,2,0)</f>
        <v>#N/A</v>
      </c>
      <c r="B2968">
        <v>31065500</v>
      </c>
      <c r="C2968" t="s">
        <v>2735</v>
      </c>
      <c r="D2968" t="s">
        <v>878</v>
      </c>
      <c r="E2968" s="107">
        <v>37098</v>
      </c>
      <c r="F2968" s="9">
        <v>16</v>
      </c>
      <c r="G2968" s="9">
        <v>28</v>
      </c>
      <c r="H2968" s="9">
        <v>166.66666699999999</v>
      </c>
      <c r="I2968" s="9">
        <v>100</v>
      </c>
      <c r="J2968" s="9">
        <v>1</v>
      </c>
      <c r="K2968" s="9">
        <v>16</v>
      </c>
      <c r="L2968" s="9">
        <v>16</v>
      </c>
      <c r="M2968" s="9">
        <v>28</v>
      </c>
      <c r="N2968" s="9">
        <v>28</v>
      </c>
      <c r="O2968" s="9">
        <v>166.66666699999999</v>
      </c>
      <c r="P2968" s="9">
        <v>166.66666699999999</v>
      </c>
      <c r="Q2968" s="9">
        <v>100</v>
      </c>
      <c r="R2968" s="9">
        <v>100</v>
      </c>
      <c r="S2968" s="9" t="s">
        <v>1510</v>
      </c>
      <c r="T2968" s="9">
        <v>1236.6805919999999</v>
      </c>
      <c r="U2968" s="9">
        <v>72080.842554999996</v>
      </c>
      <c r="V2968" t="s">
        <v>935</v>
      </c>
    </row>
    <row r="2969" spans="1:22" x14ac:dyDescent="0.25">
      <c r="A2969" s="70" t="e">
        <f>VLOOKUP(B2969,'Lake Assessments'!$D$2:$E$52,2,0)</f>
        <v>#N/A</v>
      </c>
      <c r="B2969">
        <v>31059700</v>
      </c>
      <c r="C2969" t="s">
        <v>2736</v>
      </c>
      <c r="D2969" t="s">
        <v>878</v>
      </c>
      <c r="E2969" s="107">
        <v>37454</v>
      </c>
      <c r="F2969" s="9">
        <v>20</v>
      </c>
      <c r="G2969" s="9">
        <v>29.963311000000001</v>
      </c>
      <c r="H2969" s="9">
        <v>81.818181999999993</v>
      </c>
      <c r="I2969" s="9">
        <v>52.874034999999999</v>
      </c>
      <c r="J2969" s="9">
        <v>1</v>
      </c>
      <c r="K2969" s="9">
        <v>20</v>
      </c>
      <c r="L2969" s="9">
        <v>20</v>
      </c>
      <c r="M2969" s="9">
        <v>29.963311000000001</v>
      </c>
      <c r="N2969" s="9">
        <v>29.963311000000001</v>
      </c>
      <c r="O2969" s="9">
        <v>81.818181999999993</v>
      </c>
      <c r="P2969" s="9">
        <v>81.818181999999993</v>
      </c>
      <c r="Q2969" s="9">
        <v>52.874034999999999</v>
      </c>
      <c r="R2969" s="9">
        <v>52.874034999999999</v>
      </c>
      <c r="S2969" s="9" t="s">
        <v>1510</v>
      </c>
      <c r="T2969" s="9">
        <v>7937.6974469999996</v>
      </c>
      <c r="U2969" s="9">
        <v>868676.34564399999</v>
      </c>
      <c r="V2969" t="s">
        <v>935</v>
      </c>
    </row>
    <row r="2970" spans="1:22" x14ac:dyDescent="0.25">
      <c r="A2970" s="70" t="e">
        <f>VLOOKUP(B2970,'Lake Assessments'!$D$2:$E$52,2,0)</f>
        <v>#N/A</v>
      </c>
      <c r="B2970">
        <v>31068000</v>
      </c>
      <c r="C2970" t="s">
        <v>2737</v>
      </c>
      <c r="D2970" t="s">
        <v>878</v>
      </c>
      <c r="E2970" s="107">
        <v>37117</v>
      </c>
      <c r="F2970" s="9">
        <v>29</v>
      </c>
      <c r="G2970" s="9">
        <v>34.910724000000002</v>
      </c>
      <c r="H2970" s="9">
        <v>163.63636399999999</v>
      </c>
      <c r="I2970" s="9">
        <v>78.115937000000002</v>
      </c>
      <c r="J2970" s="9">
        <v>1</v>
      </c>
      <c r="K2970" s="9">
        <v>29</v>
      </c>
      <c r="L2970" s="9">
        <v>29</v>
      </c>
      <c r="M2970" s="9">
        <v>34.910724000000002</v>
      </c>
      <c r="N2970" s="9">
        <v>34.910724000000002</v>
      </c>
      <c r="O2970" s="9">
        <v>163.63636399999999</v>
      </c>
      <c r="P2970" s="9">
        <v>163.63636399999999</v>
      </c>
      <c r="Q2970" s="9">
        <v>78.115937000000002</v>
      </c>
      <c r="R2970" s="9">
        <v>78.115937000000002</v>
      </c>
      <c r="S2970" s="9" t="s">
        <v>1510</v>
      </c>
      <c r="T2970" s="9">
        <v>2992.1311040000001</v>
      </c>
      <c r="U2970" s="9">
        <v>138990.461109</v>
      </c>
      <c r="V2970" t="s">
        <v>935</v>
      </c>
    </row>
    <row r="2971" spans="1:22" x14ac:dyDescent="0.25">
      <c r="A2971" s="70" t="e">
        <f>VLOOKUP(B2971,'Lake Assessments'!$D$2:$E$52,2,0)</f>
        <v>#N/A</v>
      </c>
      <c r="B2971">
        <v>31058900</v>
      </c>
      <c r="C2971" t="s">
        <v>2738</v>
      </c>
      <c r="D2971" t="s">
        <v>878</v>
      </c>
      <c r="E2971" s="107">
        <v>37109</v>
      </c>
      <c r="F2971" s="9">
        <v>8</v>
      </c>
      <c r="G2971" s="9">
        <v>20.152543000000001</v>
      </c>
      <c r="H2971" s="9">
        <v>-27.272727</v>
      </c>
      <c r="I2971" s="9">
        <v>2.8190979999999999</v>
      </c>
      <c r="J2971" s="9">
        <v>1</v>
      </c>
      <c r="K2971" s="9">
        <v>8</v>
      </c>
      <c r="L2971" s="9">
        <v>8</v>
      </c>
      <c r="M2971" s="9">
        <v>20.152543000000001</v>
      </c>
      <c r="N2971" s="9">
        <v>20.152543000000001</v>
      </c>
      <c r="O2971" s="9">
        <v>-27.272727</v>
      </c>
      <c r="P2971" s="9">
        <v>-27.272727</v>
      </c>
      <c r="Q2971" s="9">
        <v>2.8190979999999999</v>
      </c>
      <c r="R2971" s="9">
        <v>2.8190979999999999</v>
      </c>
      <c r="S2971" s="9" t="s">
        <v>1510</v>
      </c>
      <c r="T2971" s="9">
        <v>584.42668500000002</v>
      </c>
      <c r="U2971" s="9">
        <v>22667.787246</v>
      </c>
      <c r="V2971" t="s">
        <v>932</v>
      </c>
    </row>
    <row r="2972" spans="1:22" x14ac:dyDescent="0.25">
      <c r="A2972" s="70" t="e">
        <f>VLOOKUP(B2972,'Lake Assessments'!$D$2:$E$52,2,0)</f>
        <v>#N/A</v>
      </c>
      <c r="B2972">
        <v>31062400</v>
      </c>
      <c r="C2972" t="s">
        <v>1982</v>
      </c>
      <c r="D2972" t="s">
        <v>878</v>
      </c>
      <c r="E2972" s="107">
        <v>37112</v>
      </c>
      <c r="F2972" s="9">
        <v>26</v>
      </c>
      <c r="G2972" s="9">
        <v>30.398001000000001</v>
      </c>
      <c r="H2972" s="9">
        <v>136.36363600000001</v>
      </c>
      <c r="I2972" s="9">
        <v>55.091842</v>
      </c>
      <c r="J2972" s="9">
        <v>2</v>
      </c>
      <c r="K2972" s="9">
        <v>26</v>
      </c>
      <c r="L2972" s="9">
        <v>28</v>
      </c>
      <c r="M2972" s="9">
        <v>30.398001000000001</v>
      </c>
      <c r="N2972" s="9">
        <v>32.504944999999999</v>
      </c>
      <c r="O2972" s="9">
        <v>136.36363600000001</v>
      </c>
      <c r="P2972" s="9">
        <v>154.545455</v>
      </c>
      <c r="Q2972" s="9">
        <v>55.091842</v>
      </c>
      <c r="R2972" s="9">
        <v>60.915568</v>
      </c>
      <c r="S2972" s="9" t="s">
        <v>1510</v>
      </c>
      <c r="T2972" s="9">
        <v>12391.790360999999</v>
      </c>
      <c r="U2972" s="9">
        <v>2123195.290083</v>
      </c>
      <c r="V2972" t="s">
        <v>935</v>
      </c>
    </row>
    <row r="2973" spans="1:22" x14ac:dyDescent="0.25">
      <c r="A2973" s="70" t="e">
        <f>VLOOKUP(B2973,'Lake Assessments'!$D$2:$E$52,2,0)</f>
        <v>#N/A</v>
      </c>
      <c r="B2973">
        <v>31070600</v>
      </c>
      <c r="C2973" t="s">
        <v>2739</v>
      </c>
      <c r="D2973" t="s">
        <v>878</v>
      </c>
      <c r="E2973" s="107">
        <v>37096</v>
      </c>
      <c r="F2973" s="9">
        <v>16</v>
      </c>
      <c r="G2973" s="9">
        <v>26.5</v>
      </c>
      <c r="H2973" s="9">
        <v>45.454545000000003</v>
      </c>
      <c r="I2973" s="9">
        <v>35.204082</v>
      </c>
      <c r="J2973" s="9">
        <v>1</v>
      </c>
      <c r="K2973" s="9">
        <v>16</v>
      </c>
      <c r="L2973" s="9">
        <v>16</v>
      </c>
      <c r="M2973" s="9">
        <v>26.5</v>
      </c>
      <c r="N2973" s="9">
        <v>26.5</v>
      </c>
      <c r="O2973" s="9">
        <v>45.454545000000003</v>
      </c>
      <c r="P2973" s="9">
        <v>45.454545000000003</v>
      </c>
      <c r="Q2973" s="9">
        <v>35.204082</v>
      </c>
      <c r="R2973" s="9">
        <v>35.204082</v>
      </c>
      <c r="S2973" s="9" t="s">
        <v>1510</v>
      </c>
      <c r="T2973" s="9">
        <v>4121.0585019999999</v>
      </c>
      <c r="U2973" s="9">
        <v>440701.90880799998</v>
      </c>
      <c r="V2973" t="s">
        <v>935</v>
      </c>
    </row>
    <row r="2974" spans="1:22" x14ac:dyDescent="0.25">
      <c r="A2974" s="70" t="e">
        <f>VLOOKUP(B2974,'Lake Assessments'!$D$2:$E$52,2,0)</f>
        <v>#N/A</v>
      </c>
      <c r="B2974">
        <v>31067000</v>
      </c>
      <c r="C2974" t="s">
        <v>2740</v>
      </c>
      <c r="D2974" t="s">
        <v>878</v>
      </c>
      <c r="E2974" s="107">
        <v>37105</v>
      </c>
      <c r="F2974" s="9">
        <v>22</v>
      </c>
      <c r="G2974" s="9">
        <v>34.325315000000003</v>
      </c>
      <c r="H2974" s="9">
        <v>100</v>
      </c>
      <c r="I2974" s="9">
        <v>75.129159999999999</v>
      </c>
      <c r="J2974" s="9">
        <v>1</v>
      </c>
      <c r="K2974" s="9">
        <v>22</v>
      </c>
      <c r="L2974" s="9">
        <v>22</v>
      </c>
      <c r="M2974" s="9">
        <v>34.325315000000003</v>
      </c>
      <c r="N2974" s="9">
        <v>34.325315000000003</v>
      </c>
      <c r="O2974" s="9">
        <v>100</v>
      </c>
      <c r="P2974" s="9">
        <v>100</v>
      </c>
      <c r="Q2974" s="9">
        <v>75.129159999999999</v>
      </c>
      <c r="R2974" s="9">
        <v>75.129159999999999</v>
      </c>
      <c r="S2974" s="9" t="s">
        <v>1510</v>
      </c>
      <c r="T2974" s="9">
        <v>7593.1719469999998</v>
      </c>
      <c r="U2974" s="9">
        <v>877975.17222099996</v>
      </c>
      <c r="V2974" t="s">
        <v>935</v>
      </c>
    </row>
    <row r="2975" spans="1:22" x14ac:dyDescent="0.25">
      <c r="A2975" s="70" t="e">
        <f>VLOOKUP(B2975,'Lake Assessments'!$D$2:$E$52,2,0)</f>
        <v>#N/A</v>
      </c>
      <c r="B2975">
        <v>31074900</v>
      </c>
      <c r="C2975" t="s">
        <v>2741</v>
      </c>
      <c r="D2975" t="s">
        <v>878</v>
      </c>
      <c r="E2975" s="107">
        <v>36738</v>
      </c>
      <c r="F2975" s="9">
        <v>33</v>
      </c>
      <c r="G2975" s="9">
        <v>37.774850999999998</v>
      </c>
      <c r="H2975" s="9">
        <v>200</v>
      </c>
      <c r="I2975" s="9">
        <v>92.728832999999995</v>
      </c>
      <c r="J2975" s="9">
        <v>1</v>
      </c>
      <c r="K2975" s="9">
        <v>33</v>
      </c>
      <c r="L2975" s="9">
        <v>33</v>
      </c>
      <c r="M2975" s="9">
        <v>37.774850999999998</v>
      </c>
      <c r="N2975" s="9">
        <v>37.774850999999998</v>
      </c>
      <c r="O2975" s="9">
        <v>200</v>
      </c>
      <c r="P2975" s="9">
        <v>200</v>
      </c>
      <c r="Q2975" s="9">
        <v>92.728832999999995</v>
      </c>
      <c r="R2975" s="9">
        <v>92.728832999999995</v>
      </c>
      <c r="S2975" s="9" t="s">
        <v>1510</v>
      </c>
      <c r="T2975" s="9">
        <v>4702.0405890000002</v>
      </c>
      <c r="U2975" s="9">
        <v>855260.76345099998</v>
      </c>
      <c r="V2975" t="s">
        <v>935</v>
      </c>
    </row>
    <row r="2976" spans="1:22" x14ac:dyDescent="0.25">
      <c r="A2976" s="70" t="e">
        <f>VLOOKUP(B2976,'Lake Assessments'!$D$2:$E$52,2,0)</f>
        <v>#N/A</v>
      </c>
      <c r="B2976">
        <v>31057500</v>
      </c>
      <c r="C2976" t="s">
        <v>2041</v>
      </c>
      <c r="D2976" t="s">
        <v>878</v>
      </c>
      <c r="E2976" s="107">
        <v>41815</v>
      </c>
      <c r="F2976" s="9">
        <v>20</v>
      </c>
      <c r="G2976" s="9">
        <v>25.938389000000001</v>
      </c>
      <c r="H2976" s="9">
        <v>81.818181999999993</v>
      </c>
      <c r="I2976" s="9">
        <v>28.407864</v>
      </c>
      <c r="J2976" s="9">
        <v>4</v>
      </c>
      <c r="K2976" s="9">
        <v>20</v>
      </c>
      <c r="L2976" s="9">
        <v>27</v>
      </c>
      <c r="M2976" s="9">
        <v>25.938389000000001</v>
      </c>
      <c r="N2976" s="9">
        <v>31.176915000000001</v>
      </c>
      <c r="O2976" s="9">
        <v>81.818181999999993</v>
      </c>
      <c r="P2976" s="9">
        <v>145.454545</v>
      </c>
      <c r="Q2976" s="9">
        <v>28.407864</v>
      </c>
      <c r="R2976" s="9">
        <v>59.065890000000003</v>
      </c>
      <c r="S2976" s="9" t="s">
        <v>1510</v>
      </c>
      <c r="T2976" s="9">
        <v>3865.5317879999998</v>
      </c>
      <c r="U2976" s="9">
        <v>649524.48336199997</v>
      </c>
      <c r="V2976" t="s">
        <v>935</v>
      </c>
    </row>
    <row r="2977" spans="1:22" x14ac:dyDescent="0.25">
      <c r="A2977" s="70" t="e">
        <f>VLOOKUP(B2977,'Lake Assessments'!$D$2:$E$52,2,0)</f>
        <v>#N/A</v>
      </c>
      <c r="B2977">
        <v>31039500</v>
      </c>
      <c r="C2977" t="s">
        <v>2742</v>
      </c>
      <c r="D2977" t="s">
        <v>878</v>
      </c>
      <c r="E2977" s="107">
        <v>36781</v>
      </c>
      <c r="F2977" s="9">
        <v>20</v>
      </c>
      <c r="G2977" s="9">
        <v>27.727243000000001</v>
      </c>
      <c r="H2977" s="9">
        <v>81.818181999999993</v>
      </c>
      <c r="I2977" s="9">
        <v>41.465525</v>
      </c>
      <c r="J2977" s="9">
        <v>1</v>
      </c>
      <c r="K2977" s="9">
        <v>20</v>
      </c>
      <c r="L2977" s="9">
        <v>20</v>
      </c>
      <c r="M2977" s="9">
        <v>27.727243000000001</v>
      </c>
      <c r="N2977" s="9">
        <v>27.727243000000001</v>
      </c>
      <c r="O2977" s="9">
        <v>81.818181999999993</v>
      </c>
      <c r="P2977" s="9">
        <v>81.818181999999993</v>
      </c>
      <c r="Q2977" s="9">
        <v>41.465525</v>
      </c>
      <c r="R2977" s="9">
        <v>41.465525</v>
      </c>
      <c r="S2977" s="9" t="s">
        <v>1510</v>
      </c>
      <c r="T2977" s="9">
        <v>7419.0483999999997</v>
      </c>
      <c r="U2977" s="9">
        <v>1473966.0094630001</v>
      </c>
      <c r="V2977" t="s">
        <v>935</v>
      </c>
    </row>
    <row r="2978" spans="1:22" x14ac:dyDescent="0.25">
      <c r="A2978" s="70" t="e">
        <f>VLOOKUP(B2978,'Lake Assessments'!$D$2:$E$52,2,0)</f>
        <v>#N/A</v>
      </c>
      <c r="B2978">
        <v>31072500</v>
      </c>
      <c r="C2978" t="s">
        <v>1289</v>
      </c>
      <c r="D2978" t="s">
        <v>878</v>
      </c>
      <c r="E2978" s="107">
        <v>41464</v>
      </c>
      <c r="F2978" s="9">
        <v>42</v>
      </c>
      <c r="G2978" s="9">
        <v>43.204937999999999</v>
      </c>
      <c r="H2978" s="9">
        <v>281.81818199999998</v>
      </c>
      <c r="I2978" s="9">
        <v>113.88583199999999</v>
      </c>
      <c r="J2978" s="9">
        <v>2</v>
      </c>
      <c r="K2978" s="9">
        <v>26</v>
      </c>
      <c r="L2978" s="9">
        <v>42</v>
      </c>
      <c r="M2978" s="9">
        <v>32.555278000000001</v>
      </c>
      <c r="N2978" s="9">
        <v>43.204937999999999</v>
      </c>
      <c r="O2978" s="9">
        <v>136.36363600000001</v>
      </c>
      <c r="P2978" s="9">
        <v>281.81818199999998</v>
      </c>
      <c r="Q2978" s="9">
        <v>66.098359000000002</v>
      </c>
      <c r="R2978" s="9">
        <v>113.88583199999999</v>
      </c>
      <c r="S2978" s="9" t="s">
        <v>1510</v>
      </c>
      <c r="T2978" s="9">
        <v>41547.055692000002</v>
      </c>
      <c r="U2978" s="9">
        <v>8602127.2257250007</v>
      </c>
      <c r="V2978" t="s">
        <v>935</v>
      </c>
    </row>
    <row r="2979" spans="1:22" x14ac:dyDescent="0.25">
      <c r="A2979" s="70" t="e">
        <f>VLOOKUP(B2979,'Lake Assessments'!$D$2:$E$52,2,0)</f>
        <v>#N/A</v>
      </c>
      <c r="B2979">
        <v>31054000</v>
      </c>
      <c r="C2979" t="s">
        <v>2743</v>
      </c>
      <c r="D2979" t="s">
        <v>878</v>
      </c>
      <c r="E2979" s="107">
        <v>37105</v>
      </c>
      <c r="F2979" s="9">
        <v>28</v>
      </c>
      <c r="G2979" s="9">
        <v>32.504944999999999</v>
      </c>
      <c r="H2979" s="9">
        <v>154.545455</v>
      </c>
      <c r="I2979" s="9">
        <v>65.841554000000002</v>
      </c>
      <c r="J2979" s="9">
        <v>1</v>
      </c>
      <c r="K2979" s="9">
        <v>28</v>
      </c>
      <c r="L2979" s="9">
        <v>28</v>
      </c>
      <c r="M2979" s="9">
        <v>32.504944999999999</v>
      </c>
      <c r="N2979" s="9">
        <v>32.504944999999999</v>
      </c>
      <c r="O2979" s="9">
        <v>154.545455</v>
      </c>
      <c r="P2979" s="9">
        <v>154.545455</v>
      </c>
      <c r="Q2979" s="9">
        <v>65.841554000000002</v>
      </c>
      <c r="R2979" s="9">
        <v>65.841554000000002</v>
      </c>
      <c r="S2979" s="9" t="s">
        <v>1510</v>
      </c>
      <c r="T2979" s="9">
        <v>7554.0594010000004</v>
      </c>
      <c r="U2979" s="9">
        <v>1073642.2393749999</v>
      </c>
      <c r="V2979" t="s">
        <v>935</v>
      </c>
    </row>
    <row r="2980" spans="1:22" x14ac:dyDescent="0.25">
      <c r="A2980" s="70" t="e">
        <f>VLOOKUP(B2980,'Lake Assessments'!$D$2:$E$52,2,0)</f>
        <v>#N/A</v>
      </c>
      <c r="B2980">
        <v>31065300</v>
      </c>
      <c r="C2980" t="s">
        <v>2744</v>
      </c>
      <c r="D2980" t="s">
        <v>878</v>
      </c>
      <c r="E2980" s="107">
        <v>40042</v>
      </c>
      <c r="F2980" s="9">
        <v>36</v>
      </c>
      <c r="G2980" s="9">
        <v>36.333333000000003</v>
      </c>
      <c r="H2980" s="9">
        <v>227.272727</v>
      </c>
      <c r="I2980" s="9">
        <v>79.867986999999999</v>
      </c>
      <c r="J2980" s="9">
        <v>2</v>
      </c>
      <c r="K2980" s="9">
        <v>36</v>
      </c>
      <c r="L2980" s="9">
        <v>43</v>
      </c>
      <c r="M2980" s="9">
        <v>36.333333000000003</v>
      </c>
      <c r="N2980" s="9">
        <v>42.547100999999998</v>
      </c>
      <c r="O2980" s="9">
        <v>227.272727</v>
      </c>
      <c r="P2980" s="9">
        <v>290.90909099999999</v>
      </c>
      <c r="Q2980" s="9">
        <v>79.867986999999999</v>
      </c>
      <c r="R2980" s="9">
        <v>117.07704699999999</v>
      </c>
      <c r="S2980" s="9" t="s">
        <v>1510</v>
      </c>
      <c r="T2980" s="9">
        <v>16369.083251</v>
      </c>
      <c r="U2980" s="9">
        <v>3365478.8599609998</v>
      </c>
      <c r="V2980" t="s">
        <v>935</v>
      </c>
    </row>
    <row r="2981" spans="1:22" x14ac:dyDescent="0.25">
      <c r="A2981" s="70" t="e">
        <f>VLOOKUP(B2981,'Lake Assessments'!$D$2:$E$52,2,0)</f>
        <v>#N/A</v>
      </c>
      <c r="B2981">
        <v>31026700</v>
      </c>
      <c r="C2981" t="s">
        <v>2745</v>
      </c>
      <c r="D2981" t="s">
        <v>878</v>
      </c>
      <c r="E2981" s="107">
        <v>37120</v>
      </c>
      <c r="F2981" s="9">
        <v>20</v>
      </c>
      <c r="G2981" s="9">
        <v>25.491174999999998</v>
      </c>
      <c r="H2981" s="9">
        <v>233.33333300000001</v>
      </c>
      <c r="I2981" s="9">
        <v>82.079820999999995</v>
      </c>
      <c r="J2981" s="9">
        <v>1</v>
      </c>
      <c r="K2981" s="9">
        <v>20</v>
      </c>
      <c r="L2981" s="9">
        <v>20</v>
      </c>
      <c r="M2981" s="9">
        <v>25.491174999999998</v>
      </c>
      <c r="N2981" s="9">
        <v>25.491174999999998</v>
      </c>
      <c r="O2981" s="9">
        <v>233.33333300000001</v>
      </c>
      <c r="P2981" s="9">
        <v>233.33333300000001</v>
      </c>
      <c r="Q2981" s="9">
        <v>82.079820999999995</v>
      </c>
      <c r="R2981" s="9">
        <v>82.079820999999995</v>
      </c>
      <c r="S2981" s="9" t="s">
        <v>1510</v>
      </c>
      <c r="T2981" s="9">
        <v>2335.2988</v>
      </c>
      <c r="U2981" s="9">
        <v>347319.81598399999</v>
      </c>
      <c r="V2981" t="s">
        <v>935</v>
      </c>
    </row>
    <row r="2982" spans="1:22" x14ac:dyDescent="0.25">
      <c r="A2982" s="70" t="e">
        <f>VLOOKUP(B2982,'Lake Assessments'!$D$2:$E$52,2,0)</f>
        <v>#N/A</v>
      </c>
      <c r="B2982">
        <v>31028400</v>
      </c>
      <c r="C2982" t="s">
        <v>2746</v>
      </c>
      <c r="D2982" t="s">
        <v>878</v>
      </c>
      <c r="E2982" s="107">
        <v>37120</v>
      </c>
      <c r="F2982" s="9">
        <v>21</v>
      </c>
      <c r="G2982" s="9">
        <v>26.186146999999998</v>
      </c>
      <c r="H2982" s="9">
        <v>90.909091000000004</v>
      </c>
      <c r="I2982" s="9">
        <v>33.602789999999999</v>
      </c>
      <c r="J2982" s="9">
        <v>1</v>
      </c>
      <c r="K2982" s="9">
        <v>21</v>
      </c>
      <c r="L2982" s="9">
        <v>21</v>
      </c>
      <c r="M2982" s="9">
        <v>26.186146999999998</v>
      </c>
      <c r="N2982" s="9">
        <v>26.186146999999998</v>
      </c>
      <c r="O2982" s="9">
        <v>90.909091000000004</v>
      </c>
      <c r="P2982" s="9">
        <v>90.909091000000004</v>
      </c>
      <c r="Q2982" s="9">
        <v>33.602789999999999</v>
      </c>
      <c r="R2982" s="9">
        <v>33.602789999999999</v>
      </c>
      <c r="S2982" s="9" t="s">
        <v>1510</v>
      </c>
      <c r="T2982" s="9">
        <v>6159.0260529999996</v>
      </c>
      <c r="U2982" s="9">
        <v>823784.79964999994</v>
      </c>
      <c r="V2982" t="s">
        <v>935</v>
      </c>
    </row>
    <row r="2983" spans="1:22" x14ac:dyDescent="0.25">
      <c r="A2983" s="70" t="e">
        <f>VLOOKUP(B2983,'Lake Assessments'!$D$2:$E$52,2,0)</f>
        <v>#N/A</v>
      </c>
      <c r="B2983">
        <v>31026601</v>
      </c>
      <c r="C2983" t="s">
        <v>2747</v>
      </c>
      <c r="D2983" t="s">
        <v>878</v>
      </c>
      <c r="E2983" s="107">
        <v>39309</v>
      </c>
      <c r="F2983" s="9">
        <v>28</v>
      </c>
      <c r="G2983" s="9">
        <v>32.882908999999998</v>
      </c>
      <c r="H2983" s="9">
        <v>154.545455</v>
      </c>
      <c r="I2983" s="9">
        <v>105.518182</v>
      </c>
      <c r="J2983" s="9">
        <v>2</v>
      </c>
      <c r="K2983" s="9">
        <v>28</v>
      </c>
      <c r="L2983" s="9">
        <v>40</v>
      </c>
      <c r="M2983" s="9">
        <v>32.882908999999998</v>
      </c>
      <c r="N2983" s="9">
        <v>40.635268000000003</v>
      </c>
      <c r="O2983" s="9">
        <v>154.545455</v>
      </c>
      <c r="P2983" s="9">
        <v>263.63636400000001</v>
      </c>
      <c r="Q2983" s="9">
        <v>105.518182</v>
      </c>
      <c r="R2983" s="9">
        <v>107.322796</v>
      </c>
      <c r="S2983" s="9" t="s">
        <v>1510</v>
      </c>
      <c r="T2983" s="9">
        <v>14382.150809000001</v>
      </c>
      <c r="U2983" s="9">
        <v>1373059.1994149999</v>
      </c>
      <c r="V2983" t="s">
        <v>935</v>
      </c>
    </row>
    <row r="2984" spans="1:22" x14ac:dyDescent="0.25">
      <c r="A2984" s="70" t="e">
        <f>VLOOKUP(B2984,'Lake Assessments'!$D$2:$E$52,2,0)</f>
        <v>#N/A</v>
      </c>
      <c r="B2984">
        <v>31025900</v>
      </c>
      <c r="C2984" t="s">
        <v>2748</v>
      </c>
      <c r="D2984" t="s">
        <v>878</v>
      </c>
      <c r="E2984" s="107">
        <v>38894</v>
      </c>
      <c r="F2984" s="9">
        <v>32</v>
      </c>
      <c r="G2984" s="9">
        <v>33.941125</v>
      </c>
      <c r="H2984" s="9">
        <v>190.90909099999999</v>
      </c>
      <c r="I2984" s="9">
        <v>68.025373999999999</v>
      </c>
      <c r="J2984" s="9">
        <v>2</v>
      </c>
      <c r="K2984" s="9">
        <v>29</v>
      </c>
      <c r="L2984" s="9">
        <v>32</v>
      </c>
      <c r="M2984" s="9">
        <v>33.610855999999998</v>
      </c>
      <c r="N2984" s="9">
        <v>33.941125</v>
      </c>
      <c r="O2984" s="9">
        <v>163.63636399999999</v>
      </c>
      <c r="P2984" s="9">
        <v>190.90909099999999</v>
      </c>
      <c r="Q2984" s="9">
        <v>68.025373999999999</v>
      </c>
      <c r="R2984" s="9">
        <v>71.483959999999996</v>
      </c>
      <c r="S2984" s="9" t="s">
        <v>1510</v>
      </c>
      <c r="T2984" s="9">
        <v>16570.270128</v>
      </c>
      <c r="U2984" s="9">
        <v>2889579.8139450001</v>
      </c>
      <c r="V2984" t="s">
        <v>935</v>
      </c>
    </row>
    <row r="2985" spans="1:22" x14ac:dyDescent="0.25">
      <c r="A2985" s="70" t="e">
        <f>VLOOKUP(B2985,'Lake Assessments'!$D$2:$E$52,2,0)</f>
        <v>#N/A</v>
      </c>
      <c r="B2985">
        <v>31031400</v>
      </c>
      <c r="C2985" t="s">
        <v>1119</v>
      </c>
      <c r="D2985" t="s">
        <v>878</v>
      </c>
      <c r="E2985" s="107">
        <v>36761</v>
      </c>
      <c r="F2985" s="9">
        <v>6</v>
      </c>
      <c r="G2985" s="9">
        <v>18.371172999999999</v>
      </c>
      <c r="H2985" s="9">
        <v>-45.454545000000003</v>
      </c>
      <c r="I2985" s="9">
        <v>-6.2695249999999998</v>
      </c>
      <c r="J2985" s="9">
        <v>1</v>
      </c>
      <c r="K2985" s="9">
        <v>6</v>
      </c>
      <c r="L2985" s="9">
        <v>6</v>
      </c>
      <c r="M2985" s="9">
        <v>18.371172999999999</v>
      </c>
      <c r="N2985" s="9">
        <v>18.371172999999999</v>
      </c>
      <c r="O2985" s="9">
        <v>-45.454545000000003</v>
      </c>
      <c r="P2985" s="9">
        <v>-45.454545000000003</v>
      </c>
      <c r="Q2985" s="9">
        <v>-6.2695249999999998</v>
      </c>
      <c r="R2985" s="9">
        <v>-6.2695249999999998</v>
      </c>
      <c r="S2985" s="9" t="s">
        <v>1510</v>
      </c>
      <c r="T2985" s="9">
        <v>994.97662100000002</v>
      </c>
      <c r="U2985" s="9">
        <v>51966.498036999998</v>
      </c>
      <c r="V2985" t="s">
        <v>932</v>
      </c>
    </row>
    <row r="2986" spans="1:22" x14ac:dyDescent="0.25">
      <c r="A2986" s="70" t="e">
        <f>VLOOKUP(B2986,'Lake Assessments'!$D$2:$E$52,2,0)</f>
        <v>#N/A</v>
      </c>
      <c r="B2986">
        <v>31043800</v>
      </c>
      <c r="C2986" t="s">
        <v>1140</v>
      </c>
      <c r="D2986" t="s">
        <v>878</v>
      </c>
      <c r="E2986" s="107">
        <v>36740</v>
      </c>
      <c r="F2986" s="9">
        <v>35</v>
      </c>
      <c r="G2986" s="9">
        <v>38.370002999999997</v>
      </c>
      <c r="H2986" s="9">
        <v>218.18181799999999</v>
      </c>
      <c r="I2986" s="9">
        <v>95.765321999999998</v>
      </c>
      <c r="J2986" s="9">
        <v>1</v>
      </c>
      <c r="K2986" s="9">
        <v>35</v>
      </c>
      <c r="L2986" s="9">
        <v>35</v>
      </c>
      <c r="M2986" s="9">
        <v>38.370002999999997</v>
      </c>
      <c r="N2986" s="9">
        <v>38.370002999999997</v>
      </c>
      <c r="O2986" s="9">
        <v>218.18181799999999</v>
      </c>
      <c r="P2986" s="9">
        <v>218.18181799999999</v>
      </c>
      <c r="Q2986" s="9">
        <v>95.765321999999998</v>
      </c>
      <c r="R2986" s="9">
        <v>95.765321999999998</v>
      </c>
      <c r="S2986" s="9" t="s">
        <v>1510</v>
      </c>
      <c r="T2986" s="9">
        <v>5047.4542110000002</v>
      </c>
      <c r="U2986" s="9">
        <v>788300.84445900004</v>
      </c>
      <c r="V2986" t="s">
        <v>935</v>
      </c>
    </row>
    <row r="2987" spans="1:22" x14ac:dyDescent="0.25">
      <c r="A2987" s="70" t="e">
        <f>VLOOKUP(B2987,'Lake Assessments'!$D$2:$E$52,2,0)</f>
        <v>#N/A</v>
      </c>
      <c r="B2987">
        <v>31051300</v>
      </c>
      <c r="C2987" t="s">
        <v>2749</v>
      </c>
      <c r="D2987" t="s">
        <v>878</v>
      </c>
      <c r="E2987" s="107">
        <v>37104</v>
      </c>
      <c r="F2987" s="9">
        <v>22</v>
      </c>
      <c r="G2987" s="9">
        <v>27.076491000000001</v>
      </c>
      <c r="H2987" s="9">
        <v>100</v>
      </c>
      <c r="I2987" s="9">
        <v>38.145361999999999</v>
      </c>
      <c r="J2987" s="9">
        <v>1</v>
      </c>
      <c r="K2987" s="9">
        <v>22</v>
      </c>
      <c r="L2987" s="9">
        <v>22</v>
      </c>
      <c r="M2987" s="9">
        <v>27.076491000000001</v>
      </c>
      <c r="N2987" s="9">
        <v>27.076491000000001</v>
      </c>
      <c r="O2987" s="9">
        <v>100</v>
      </c>
      <c r="P2987" s="9">
        <v>100</v>
      </c>
      <c r="Q2987" s="9">
        <v>38.145361999999999</v>
      </c>
      <c r="R2987" s="9">
        <v>38.145361999999999</v>
      </c>
      <c r="S2987" s="9" t="s">
        <v>1510</v>
      </c>
      <c r="T2987" s="9">
        <v>4107.5861439999999</v>
      </c>
      <c r="U2987" s="9">
        <v>322092.46873899997</v>
      </c>
      <c r="V2987" t="s">
        <v>935</v>
      </c>
    </row>
    <row r="2988" spans="1:22" x14ac:dyDescent="0.25">
      <c r="A2988" s="70" t="e">
        <f>VLOOKUP(B2988,'Lake Assessments'!$D$2:$E$52,2,0)</f>
        <v>#N/A</v>
      </c>
      <c r="B2988">
        <v>31024900</v>
      </c>
      <c r="C2988" t="s">
        <v>2750</v>
      </c>
      <c r="D2988" t="s">
        <v>878</v>
      </c>
      <c r="E2988" s="107">
        <v>37452</v>
      </c>
      <c r="F2988" s="9">
        <v>17</v>
      </c>
      <c r="G2988" s="9">
        <v>30.316953000000002</v>
      </c>
      <c r="H2988" s="9">
        <v>183.33333300000001</v>
      </c>
      <c r="I2988" s="9">
        <v>116.549665</v>
      </c>
      <c r="J2988" s="9">
        <v>1</v>
      </c>
      <c r="K2988" s="9">
        <v>17</v>
      </c>
      <c r="L2988" s="9">
        <v>17</v>
      </c>
      <c r="M2988" s="9">
        <v>30.316953000000002</v>
      </c>
      <c r="N2988" s="9">
        <v>30.316953000000002</v>
      </c>
      <c r="O2988" s="9">
        <v>183.33333300000001</v>
      </c>
      <c r="P2988" s="9">
        <v>183.33333300000001</v>
      </c>
      <c r="Q2988" s="9">
        <v>116.549665</v>
      </c>
      <c r="R2988" s="9">
        <v>116.549665</v>
      </c>
      <c r="S2988" s="9" t="s">
        <v>1510</v>
      </c>
      <c r="T2988" s="9">
        <v>1585.3829840000001</v>
      </c>
      <c r="U2988" s="9">
        <v>124370.9523</v>
      </c>
      <c r="V2988" t="s">
        <v>935</v>
      </c>
    </row>
    <row r="2989" spans="1:22" x14ac:dyDescent="0.25">
      <c r="A2989" s="70" t="e">
        <f>VLOOKUP(B2989,'Lake Assessments'!$D$2:$E$52,2,0)</f>
        <v>#N/A</v>
      </c>
      <c r="B2989">
        <v>31031100</v>
      </c>
      <c r="C2989" t="s">
        <v>1977</v>
      </c>
      <c r="D2989" t="s">
        <v>878</v>
      </c>
      <c r="E2989" s="107">
        <v>36761</v>
      </c>
      <c r="F2989" s="9">
        <v>13</v>
      </c>
      <c r="G2989" s="9">
        <v>29.121759999999998</v>
      </c>
      <c r="H2989" s="9">
        <v>18.181818</v>
      </c>
      <c r="I2989" s="9">
        <v>48.580410000000001</v>
      </c>
      <c r="J2989" s="9">
        <v>1</v>
      </c>
      <c r="K2989" s="9">
        <v>13</v>
      </c>
      <c r="L2989" s="9">
        <v>13</v>
      </c>
      <c r="M2989" s="9">
        <v>29.121759999999998</v>
      </c>
      <c r="N2989" s="9">
        <v>29.121759999999998</v>
      </c>
      <c r="O2989" s="9">
        <v>18.181818</v>
      </c>
      <c r="P2989" s="9">
        <v>18.181818</v>
      </c>
      <c r="Q2989" s="9">
        <v>48.580410000000001</v>
      </c>
      <c r="R2989" s="9">
        <v>48.580410000000001</v>
      </c>
      <c r="S2989" s="9" t="s">
        <v>1510</v>
      </c>
      <c r="T2989" s="9">
        <v>2214.9089119999999</v>
      </c>
      <c r="U2989" s="9">
        <v>160894.093547</v>
      </c>
      <c r="V2989" t="s">
        <v>935</v>
      </c>
    </row>
    <row r="2990" spans="1:22" x14ac:dyDescent="0.25">
      <c r="A2990" s="70" t="e">
        <f>VLOOKUP(B2990,'Lake Assessments'!$D$2:$E$52,2,0)</f>
        <v>#N/A</v>
      </c>
      <c r="B2990">
        <v>31022700</v>
      </c>
      <c r="C2990" t="s">
        <v>2751</v>
      </c>
      <c r="D2990" t="s">
        <v>878</v>
      </c>
      <c r="E2990" s="107">
        <v>36726</v>
      </c>
      <c r="F2990" s="9">
        <v>29</v>
      </c>
      <c r="G2990" s="9">
        <v>32.310988999999999</v>
      </c>
      <c r="H2990" s="9">
        <v>163.63636399999999</v>
      </c>
      <c r="I2990" s="9">
        <v>64.851984000000002</v>
      </c>
      <c r="J2990" s="9">
        <v>1</v>
      </c>
      <c r="K2990" s="9">
        <v>29</v>
      </c>
      <c r="L2990" s="9">
        <v>29</v>
      </c>
      <c r="M2990" s="9">
        <v>32.310988999999999</v>
      </c>
      <c r="N2990" s="9">
        <v>32.310988999999999</v>
      </c>
      <c r="O2990" s="9">
        <v>163.63636399999999</v>
      </c>
      <c r="P2990" s="9">
        <v>163.63636399999999</v>
      </c>
      <c r="Q2990" s="9">
        <v>64.851984000000002</v>
      </c>
      <c r="R2990" s="9">
        <v>64.851984000000002</v>
      </c>
      <c r="S2990" s="9" t="s">
        <v>1510</v>
      </c>
      <c r="T2990" s="9">
        <v>8202.9420449999998</v>
      </c>
      <c r="U2990" s="9">
        <v>600841.33707200002</v>
      </c>
      <c r="V2990" t="s">
        <v>935</v>
      </c>
    </row>
    <row r="2991" spans="1:22" x14ac:dyDescent="0.25">
      <c r="A2991" s="70" t="e">
        <f>VLOOKUP(B2991,'Lake Assessments'!$D$2:$E$52,2,0)</f>
        <v>#N/A</v>
      </c>
      <c r="B2991">
        <v>31022900</v>
      </c>
      <c r="C2991" t="s">
        <v>2752</v>
      </c>
      <c r="D2991" t="s">
        <v>878</v>
      </c>
      <c r="E2991" s="107">
        <v>36727</v>
      </c>
      <c r="F2991" s="9">
        <v>18</v>
      </c>
      <c r="G2991" s="9">
        <v>26.634354999999999</v>
      </c>
      <c r="H2991" s="9">
        <v>200</v>
      </c>
      <c r="I2991" s="9">
        <v>90.245396</v>
      </c>
      <c r="J2991" s="9">
        <v>1</v>
      </c>
      <c r="K2991" s="9">
        <v>18</v>
      </c>
      <c r="L2991" s="9">
        <v>18</v>
      </c>
      <c r="M2991" s="9">
        <v>26.634354999999999</v>
      </c>
      <c r="N2991" s="9">
        <v>26.634354999999999</v>
      </c>
      <c r="O2991" s="9">
        <v>200</v>
      </c>
      <c r="P2991" s="9">
        <v>200</v>
      </c>
      <c r="Q2991" s="9">
        <v>90.245396</v>
      </c>
      <c r="R2991" s="9">
        <v>90.245396</v>
      </c>
      <c r="S2991" s="9" t="s">
        <v>1510</v>
      </c>
      <c r="T2991" s="9">
        <v>981.33999400000005</v>
      </c>
      <c r="U2991" s="9">
        <v>57390.713917000001</v>
      </c>
      <c r="V2991" t="s">
        <v>935</v>
      </c>
    </row>
    <row r="2992" spans="1:22" x14ac:dyDescent="0.25">
      <c r="A2992" s="70" t="e">
        <f>VLOOKUP(B2992,'Lake Assessments'!$D$2:$E$52,2,0)</f>
        <v>#N/A</v>
      </c>
      <c r="B2992">
        <v>31021900</v>
      </c>
      <c r="C2992" t="s">
        <v>2753</v>
      </c>
      <c r="D2992" t="s">
        <v>878</v>
      </c>
      <c r="E2992" s="107">
        <v>36726</v>
      </c>
      <c r="F2992" s="9">
        <v>24</v>
      </c>
      <c r="G2992" s="9">
        <v>28.781504000000002</v>
      </c>
      <c r="H2992" s="9">
        <v>118.18181800000001</v>
      </c>
      <c r="I2992" s="9">
        <v>46.844411000000001</v>
      </c>
      <c r="J2992" s="9">
        <v>1</v>
      </c>
      <c r="K2992" s="9">
        <v>24</v>
      </c>
      <c r="L2992" s="9">
        <v>24</v>
      </c>
      <c r="M2992" s="9">
        <v>28.781504000000002</v>
      </c>
      <c r="N2992" s="9">
        <v>28.781504000000002</v>
      </c>
      <c r="O2992" s="9">
        <v>118.18181800000001</v>
      </c>
      <c r="P2992" s="9">
        <v>118.18181800000001</v>
      </c>
      <c r="Q2992" s="9">
        <v>46.844411000000001</v>
      </c>
      <c r="R2992" s="9">
        <v>46.844411000000001</v>
      </c>
      <c r="S2992" s="9" t="s">
        <v>1510</v>
      </c>
      <c r="T2992" s="9">
        <v>4983.741642</v>
      </c>
      <c r="U2992" s="9">
        <v>766127.58613399998</v>
      </c>
      <c r="V2992" t="s">
        <v>935</v>
      </c>
    </row>
    <row r="2993" spans="1:22" x14ac:dyDescent="0.25">
      <c r="A2993" s="70" t="e">
        <f>VLOOKUP(B2993,'Lake Assessments'!$D$2:$E$52,2,0)</f>
        <v>#N/A</v>
      </c>
      <c r="B2993">
        <v>31027200</v>
      </c>
      <c r="C2993" t="s">
        <v>2754</v>
      </c>
      <c r="D2993" t="s">
        <v>878</v>
      </c>
      <c r="E2993" s="107">
        <v>41087</v>
      </c>
      <c r="F2993" s="9">
        <v>12</v>
      </c>
      <c r="G2993" s="9">
        <v>23.671361000000001</v>
      </c>
      <c r="H2993" s="9">
        <v>71.428571000000005</v>
      </c>
      <c r="I2993" s="9">
        <v>42.598559999999999</v>
      </c>
      <c r="J2993" s="9">
        <v>2</v>
      </c>
      <c r="K2993" s="9">
        <v>12</v>
      </c>
      <c r="L2993" s="9">
        <v>15</v>
      </c>
      <c r="M2993" s="9">
        <v>21.430508</v>
      </c>
      <c r="N2993" s="9">
        <v>23.671361000000001</v>
      </c>
      <c r="O2993" s="9">
        <v>71.428571000000005</v>
      </c>
      <c r="P2993" s="9">
        <v>150</v>
      </c>
      <c r="Q2993" s="9">
        <v>42.598559999999999</v>
      </c>
      <c r="R2993" s="9">
        <v>53.075055999999996</v>
      </c>
      <c r="S2993" s="9" t="s">
        <v>1510</v>
      </c>
      <c r="T2993" s="9">
        <v>6320.839696</v>
      </c>
      <c r="U2993" s="9">
        <v>923371.42380999995</v>
      </c>
      <c r="V2993" t="s">
        <v>935</v>
      </c>
    </row>
    <row r="2994" spans="1:22" x14ac:dyDescent="0.25">
      <c r="A2994" s="70" t="e">
        <f>VLOOKUP(B2994,'Lake Assessments'!$D$2:$E$52,2,0)</f>
        <v>#N/A</v>
      </c>
      <c r="B2994">
        <v>31023100</v>
      </c>
      <c r="C2994" t="s">
        <v>1872</v>
      </c>
      <c r="D2994" t="s">
        <v>878</v>
      </c>
      <c r="E2994" s="107">
        <v>36724</v>
      </c>
      <c r="F2994" s="9">
        <v>26</v>
      </c>
      <c r="G2994" s="9">
        <v>31.378582000000002</v>
      </c>
      <c r="H2994" s="9">
        <v>136.36363600000001</v>
      </c>
      <c r="I2994" s="9">
        <v>60.094804000000003</v>
      </c>
      <c r="J2994" s="9">
        <v>1</v>
      </c>
      <c r="K2994" s="9">
        <v>26</v>
      </c>
      <c r="L2994" s="9">
        <v>26</v>
      </c>
      <c r="M2994" s="9">
        <v>31.378582000000002</v>
      </c>
      <c r="N2994" s="9">
        <v>31.378582000000002</v>
      </c>
      <c r="O2994" s="9">
        <v>136.36363600000001</v>
      </c>
      <c r="P2994" s="9">
        <v>136.36363600000001</v>
      </c>
      <c r="Q2994" s="9">
        <v>60.094804000000003</v>
      </c>
      <c r="R2994" s="9">
        <v>60.094804000000003</v>
      </c>
      <c r="S2994" s="9" t="s">
        <v>1510</v>
      </c>
      <c r="T2994" s="9">
        <v>9632.2534429999996</v>
      </c>
      <c r="U2994" s="9">
        <v>1767126.7504209999</v>
      </c>
      <c r="V2994" t="s">
        <v>935</v>
      </c>
    </row>
    <row r="2995" spans="1:22" x14ac:dyDescent="0.25">
      <c r="A2995" s="70" t="e">
        <f>VLOOKUP(B2995,'Lake Assessments'!$D$2:$E$52,2,0)</f>
        <v>#N/A</v>
      </c>
      <c r="B2995">
        <v>31019000</v>
      </c>
      <c r="C2995" t="s">
        <v>1337</v>
      </c>
      <c r="D2995" t="s">
        <v>878</v>
      </c>
      <c r="E2995" s="107">
        <v>38175</v>
      </c>
      <c r="F2995" s="9">
        <v>31</v>
      </c>
      <c r="G2995" s="9">
        <v>34.484217999999998</v>
      </c>
      <c r="H2995" s="9">
        <v>181.81818200000001</v>
      </c>
      <c r="I2995" s="9">
        <v>70.713949999999997</v>
      </c>
      <c r="J2995" s="9">
        <v>3</v>
      </c>
      <c r="K2995" s="9">
        <v>29</v>
      </c>
      <c r="L2995" s="9">
        <v>32</v>
      </c>
      <c r="M2995" s="9">
        <v>32.682380000000002</v>
      </c>
      <c r="N2995" s="9">
        <v>35.178561999999999</v>
      </c>
      <c r="O2995" s="9">
        <v>163.63636399999999</v>
      </c>
      <c r="P2995" s="9">
        <v>190.90909099999999</v>
      </c>
      <c r="Q2995" s="9">
        <v>66.746834000000007</v>
      </c>
      <c r="R2995" s="9">
        <v>74.151298999999995</v>
      </c>
      <c r="S2995" s="9" t="s">
        <v>1510</v>
      </c>
      <c r="T2995" s="9">
        <v>5855.532338</v>
      </c>
      <c r="U2995" s="9">
        <v>966245.39431700006</v>
      </c>
      <c r="V2995" t="s">
        <v>935</v>
      </c>
    </row>
    <row r="2996" spans="1:22" x14ac:dyDescent="0.25">
      <c r="A2996" s="70" t="e">
        <f>VLOOKUP(B2996,'Lake Assessments'!$D$2:$E$52,2,0)</f>
        <v>#N/A</v>
      </c>
      <c r="B2996">
        <v>31052800</v>
      </c>
      <c r="C2996" t="s">
        <v>953</v>
      </c>
      <c r="D2996" t="s">
        <v>878</v>
      </c>
      <c r="E2996" s="107">
        <v>37103</v>
      </c>
      <c r="F2996" s="9">
        <v>21</v>
      </c>
      <c r="G2996" s="9">
        <v>26.404364999999999</v>
      </c>
      <c r="H2996" s="9">
        <v>90.909091000000004</v>
      </c>
      <c r="I2996" s="9">
        <v>34.716146999999999</v>
      </c>
      <c r="J2996" s="9">
        <v>1</v>
      </c>
      <c r="K2996" s="9">
        <v>21</v>
      </c>
      <c r="L2996" s="9">
        <v>21</v>
      </c>
      <c r="M2996" s="9">
        <v>26.404364999999999</v>
      </c>
      <c r="N2996" s="9">
        <v>26.404364999999999</v>
      </c>
      <c r="O2996" s="9">
        <v>90.909091000000004</v>
      </c>
      <c r="P2996" s="9">
        <v>90.909091000000004</v>
      </c>
      <c r="Q2996" s="9">
        <v>34.716146999999999</v>
      </c>
      <c r="R2996" s="9">
        <v>34.716146999999999</v>
      </c>
      <c r="S2996" s="9" t="s">
        <v>1510</v>
      </c>
      <c r="T2996" s="9">
        <v>2302.7948369999999</v>
      </c>
      <c r="U2996" s="9">
        <v>222968.78035700001</v>
      </c>
      <c r="V2996" t="s">
        <v>935</v>
      </c>
    </row>
    <row r="2997" spans="1:22" x14ac:dyDescent="0.25">
      <c r="A2997" s="70" t="e">
        <f>VLOOKUP(B2997,'Lake Assessments'!$D$2:$E$52,2,0)</f>
        <v>#N/A</v>
      </c>
      <c r="B2997">
        <v>31044400</v>
      </c>
      <c r="C2997" t="s">
        <v>2755</v>
      </c>
      <c r="D2997" t="s">
        <v>878</v>
      </c>
      <c r="E2997" s="107">
        <v>37462</v>
      </c>
      <c r="F2997" s="9">
        <v>13</v>
      </c>
      <c r="G2997" s="9">
        <v>25.793558999999998</v>
      </c>
      <c r="H2997" s="9">
        <v>18.181818</v>
      </c>
      <c r="I2997" s="9">
        <v>31.599791</v>
      </c>
      <c r="J2997" s="9">
        <v>1</v>
      </c>
      <c r="K2997" s="9">
        <v>13</v>
      </c>
      <c r="L2997" s="9">
        <v>13</v>
      </c>
      <c r="M2997" s="9">
        <v>25.793558999999998</v>
      </c>
      <c r="N2997" s="9">
        <v>25.793558999999998</v>
      </c>
      <c r="O2997" s="9">
        <v>18.181818</v>
      </c>
      <c r="P2997" s="9">
        <v>18.181818</v>
      </c>
      <c r="Q2997" s="9">
        <v>31.599791</v>
      </c>
      <c r="R2997" s="9">
        <v>31.599791</v>
      </c>
      <c r="S2997" s="9" t="s">
        <v>1510</v>
      </c>
      <c r="T2997" s="9">
        <v>1441.389097</v>
      </c>
      <c r="U2997" s="9">
        <v>106616.706087</v>
      </c>
      <c r="V2997" t="s">
        <v>935</v>
      </c>
    </row>
    <row r="2998" spans="1:22" x14ac:dyDescent="0.25">
      <c r="A2998" s="70" t="e">
        <f>VLOOKUP(B2998,'Lake Assessments'!$D$2:$E$52,2,0)</f>
        <v>#N/A</v>
      </c>
      <c r="B2998">
        <v>31025400</v>
      </c>
      <c r="C2998" t="s">
        <v>2756</v>
      </c>
      <c r="D2998" t="s">
        <v>878</v>
      </c>
      <c r="E2998" s="107">
        <v>37452</v>
      </c>
      <c r="F2998" s="9">
        <v>17</v>
      </c>
      <c r="G2998" s="9">
        <v>27.891597000000001</v>
      </c>
      <c r="H2998" s="9">
        <v>183.33333300000001</v>
      </c>
      <c r="I2998" s="9">
        <v>99.225691999999995</v>
      </c>
      <c r="J2998" s="9">
        <v>1</v>
      </c>
      <c r="K2998" s="9">
        <v>17</v>
      </c>
      <c r="L2998" s="9">
        <v>17</v>
      </c>
      <c r="M2998" s="9">
        <v>27.891597000000001</v>
      </c>
      <c r="N2998" s="9">
        <v>27.891597000000001</v>
      </c>
      <c r="O2998" s="9">
        <v>183.33333300000001</v>
      </c>
      <c r="P2998" s="9">
        <v>183.33333300000001</v>
      </c>
      <c r="Q2998" s="9">
        <v>99.225691999999995</v>
      </c>
      <c r="R2998" s="9">
        <v>99.225691999999995</v>
      </c>
      <c r="S2998" s="9" t="s">
        <v>1510</v>
      </c>
      <c r="T2998" s="9">
        <v>1146.232413</v>
      </c>
      <c r="U2998" s="9">
        <v>72146.794983999993</v>
      </c>
      <c r="V2998" t="s">
        <v>935</v>
      </c>
    </row>
    <row r="2999" spans="1:22" x14ac:dyDescent="0.25">
      <c r="A2999" s="70" t="e">
        <f>VLOOKUP(B2999,'Lake Assessments'!$D$2:$E$52,2,0)</f>
        <v>#N/A</v>
      </c>
      <c r="B2999">
        <v>31019100</v>
      </c>
      <c r="C2999" t="s">
        <v>1183</v>
      </c>
      <c r="D2999" t="s">
        <v>878</v>
      </c>
      <c r="E2999" s="107">
        <v>38176</v>
      </c>
      <c r="F2999" s="9">
        <v>33</v>
      </c>
      <c r="G2999" s="9">
        <v>34.815531</v>
      </c>
      <c r="H2999" s="9">
        <v>200</v>
      </c>
      <c r="I2999" s="9">
        <v>72.354114999999993</v>
      </c>
      <c r="J2999" s="9">
        <v>2</v>
      </c>
      <c r="K2999" s="9">
        <v>33</v>
      </c>
      <c r="L2999" s="9">
        <v>38</v>
      </c>
      <c r="M2999" s="9">
        <v>34.815531</v>
      </c>
      <c r="N2999" s="9">
        <v>38.608697999999997</v>
      </c>
      <c r="O2999" s="9">
        <v>200</v>
      </c>
      <c r="P2999" s="9">
        <v>245.454545</v>
      </c>
      <c r="Q2999" s="9">
        <v>72.354114999999993</v>
      </c>
      <c r="R2999" s="9">
        <v>91.132169000000005</v>
      </c>
      <c r="S2999" s="9" t="s">
        <v>1510</v>
      </c>
      <c r="T2999" s="9">
        <v>4686.577894</v>
      </c>
      <c r="U2999" s="9">
        <v>569700.12901399995</v>
      </c>
      <c r="V2999" t="s">
        <v>935</v>
      </c>
    </row>
    <row r="3000" spans="1:22" x14ac:dyDescent="0.25">
      <c r="A3000" s="70" t="e">
        <f>VLOOKUP(B3000,'Lake Assessments'!$D$2:$E$52,2,0)</f>
        <v>#N/A</v>
      </c>
      <c r="B3000">
        <v>31043200</v>
      </c>
      <c r="C3000" t="s">
        <v>2757</v>
      </c>
      <c r="D3000" t="s">
        <v>878</v>
      </c>
      <c r="E3000" s="107">
        <v>36740</v>
      </c>
      <c r="F3000" s="9">
        <v>25</v>
      </c>
      <c r="G3000" s="9">
        <v>32.4</v>
      </c>
      <c r="H3000" s="9">
        <v>316.66666700000002</v>
      </c>
      <c r="I3000" s="9">
        <v>131.42857100000001</v>
      </c>
      <c r="J3000" s="9">
        <v>1</v>
      </c>
      <c r="K3000" s="9">
        <v>25</v>
      </c>
      <c r="L3000" s="9">
        <v>25</v>
      </c>
      <c r="M3000" s="9">
        <v>32.4</v>
      </c>
      <c r="N3000" s="9">
        <v>32.4</v>
      </c>
      <c r="O3000" s="9">
        <v>316.66666700000002</v>
      </c>
      <c r="P3000" s="9">
        <v>316.66666700000002</v>
      </c>
      <c r="Q3000" s="9">
        <v>131.42857100000001</v>
      </c>
      <c r="R3000" s="9">
        <v>131.42857100000001</v>
      </c>
      <c r="S3000" s="9" t="s">
        <v>1510</v>
      </c>
      <c r="T3000" s="9">
        <v>4454.8867469999996</v>
      </c>
      <c r="U3000" s="9">
        <v>451969.29959299997</v>
      </c>
      <c r="V3000" t="s">
        <v>935</v>
      </c>
    </row>
    <row r="3001" spans="1:22" x14ac:dyDescent="0.25">
      <c r="A3001" s="70" t="e">
        <f>VLOOKUP(B3001,'Lake Assessments'!$D$2:$E$52,2,0)</f>
        <v>#N/A</v>
      </c>
      <c r="B3001">
        <v>31028900</v>
      </c>
      <c r="C3001" t="s">
        <v>1420</v>
      </c>
      <c r="D3001" t="s">
        <v>878</v>
      </c>
      <c r="E3001" s="107">
        <v>36757</v>
      </c>
      <c r="F3001" s="9">
        <v>24</v>
      </c>
      <c r="G3001" s="9">
        <v>28.577380000000002</v>
      </c>
      <c r="H3001" s="9">
        <v>118.18181800000001</v>
      </c>
      <c r="I3001" s="9">
        <v>45.802961000000003</v>
      </c>
      <c r="J3001" s="9">
        <v>1</v>
      </c>
      <c r="K3001" s="9">
        <v>24</v>
      </c>
      <c r="L3001" s="9">
        <v>24</v>
      </c>
      <c r="M3001" s="9">
        <v>28.577380000000002</v>
      </c>
      <c r="N3001" s="9">
        <v>28.577380000000002</v>
      </c>
      <c r="O3001" s="9">
        <v>118.18181800000001</v>
      </c>
      <c r="P3001" s="9">
        <v>118.18181800000001</v>
      </c>
      <c r="Q3001" s="9">
        <v>45.802961000000003</v>
      </c>
      <c r="R3001" s="9">
        <v>45.802961000000003</v>
      </c>
      <c r="S3001" s="9" t="s">
        <v>1510</v>
      </c>
      <c r="T3001" s="9">
        <v>2828.4096359999999</v>
      </c>
      <c r="U3001" s="9">
        <v>358371.19556700002</v>
      </c>
      <c r="V3001" t="s">
        <v>935</v>
      </c>
    </row>
    <row r="3002" spans="1:22" x14ac:dyDescent="0.25">
      <c r="A3002" s="70" t="e">
        <f>VLOOKUP(B3002,'Lake Assessments'!$D$2:$E$52,2,0)</f>
        <v>#N/A</v>
      </c>
      <c r="B3002">
        <v>31029000</v>
      </c>
      <c r="C3002" t="s">
        <v>2758</v>
      </c>
      <c r="D3002" t="s">
        <v>878</v>
      </c>
      <c r="E3002" s="107">
        <v>37119</v>
      </c>
      <c r="F3002" s="9">
        <v>24</v>
      </c>
      <c r="G3002" s="9">
        <v>27.965008000000001</v>
      </c>
      <c r="H3002" s="9">
        <v>118.18181800000001</v>
      </c>
      <c r="I3002" s="9">
        <v>42.678612000000001</v>
      </c>
      <c r="J3002" s="9">
        <v>1</v>
      </c>
      <c r="K3002" s="9">
        <v>24</v>
      </c>
      <c r="L3002" s="9">
        <v>24</v>
      </c>
      <c r="M3002" s="9">
        <v>27.965008000000001</v>
      </c>
      <c r="N3002" s="9">
        <v>27.965008000000001</v>
      </c>
      <c r="O3002" s="9">
        <v>118.18181800000001</v>
      </c>
      <c r="P3002" s="9">
        <v>118.18181800000001</v>
      </c>
      <c r="Q3002" s="9">
        <v>42.678612000000001</v>
      </c>
      <c r="R3002" s="9">
        <v>42.678612000000001</v>
      </c>
      <c r="S3002" s="9" t="s">
        <v>1510</v>
      </c>
      <c r="T3002" s="9">
        <v>4565.1667159999997</v>
      </c>
      <c r="U3002" s="9">
        <v>558472.11665600003</v>
      </c>
      <c r="V3002" t="s">
        <v>935</v>
      </c>
    </row>
    <row r="3003" spans="1:22" x14ac:dyDescent="0.25">
      <c r="A3003" s="70" t="e">
        <f>VLOOKUP(B3003,'Lake Assessments'!$D$2:$E$52,2,0)</f>
        <v>#N/A</v>
      </c>
      <c r="B3003">
        <v>31029900</v>
      </c>
      <c r="C3003" t="s">
        <v>1879</v>
      </c>
      <c r="D3003" t="s">
        <v>878</v>
      </c>
      <c r="E3003" s="107">
        <v>36757</v>
      </c>
      <c r="F3003" s="9">
        <v>20</v>
      </c>
      <c r="G3003" s="9">
        <v>36.895122000000001</v>
      </c>
      <c r="H3003" s="9">
        <v>81.818181999999993</v>
      </c>
      <c r="I3003" s="9">
        <v>88.240415999999996</v>
      </c>
      <c r="J3003" s="9">
        <v>1</v>
      </c>
      <c r="K3003" s="9">
        <v>20</v>
      </c>
      <c r="L3003" s="9">
        <v>20</v>
      </c>
      <c r="M3003" s="9">
        <v>36.895122000000001</v>
      </c>
      <c r="N3003" s="9">
        <v>36.895122000000001</v>
      </c>
      <c r="O3003" s="9">
        <v>81.818181999999993</v>
      </c>
      <c r="P3003" s="9">
        <v>81.818181999999993</v>
      </c>
      <c r="Q3003" s="9">
        <v>88.240415999999996</v>
      </c>
      <c r="R3003" s="9">
        <v>88.240415999999996</v>
      </c>
      <c r="S3003" s="9" t="s">
        <v>1510</v>
      </c>
      <c r="T3003" s="9">
        <v>3639.4314650000001</v>
      </c>
      <c r="U3003" s="9">
        <v>285163.742256</v>
      </c>
      <c r="V3003" t="s">
        <v>935</v>
      </c>
    </row>
    <row r="3004" spans="1:22" x14ac:dyDescent="0.25">
      <c r="A3004" s="70" t="e">
        <f>VLOOKUP(B3004,'Lake Assessments'!$D$2:$E$52,2,0)</f>
        <v>#N/A</v>
      </c>
      <c r="B3004">
        <v>31045400</v>
      </c>
      <c r="C3004" t="s">
        <v>300</v>
      </c>
      <c r="D3004" t="s">
        <v>878</v>
      </c>
      <c r="E3004" s="107">
        <v>37118</v>
      </c>
      <c r="F3004" s="9">
        <v>28</v>
      </c>
      <c r="G3004" s="9">
        <v>35.339677999999999</v>
      </c>
      <c r="H3004" s="9">
        <v>154.545455</v>
      </c>
      <c r="I3004" s="9">
        <v>80.304480999999996</v>
      </c>
      <c r="J3004" s="9">
        <v>1</v>
      </c>
      <c r="K3004" s="9">
        <v>28</v>
      </c>
      <c r="L3004" s="9">
        <v>28</v>
      </c>
      <c r="M3004" s="9">
        <v>35.339677999999999</v>
      </c>
      <c r="N3004" s="9">
        <v>35.339677999999999</v>
      </c>
      <c r="O3004" s="9">
        <v>154.545455</v>
      </c>
      <c r="P3004" s="9">
        <v>154.545455</v>
      </c>
      <c r="Q3004" s="9">
        <v>80.304480999999996</v>
      </c>
      <c r="R3004" s="9">
        <v>80.304480999999996</v>
      </c>
      <c r="S3004" s="9" t="s">
        <v>1510</v>
      </c>
      <c r="T3004" s="9">
        <v>7598.4060159999999</v>
      </c>
      <c r="U3004" s="9">
        <v>1154654.968722</v>
      </c>
      <c r="V3004" t="s">
        <v>935</v>
      </c>
    </row>
    <row r="3005" spans="1:22" x14ac:dyDescent="0.25">
      <c r="A3005" s="70" t="e">
        <f>VLOOKUP(B3005,'Lake Assessments'!$D$2:$E$52,2,0)</f>
        <v>#N/A</v>
      </c>
      <c r="B3005">
        <v>31032000</v>
      </c>
      <c r="C3005" t="s">
        <v>937</v>
      </c>
      <c r="D3005" t="s">
        <v>878</v>
      </c>
      <c r="E3005" s="107">
        <v>37802</v>
      </c>
      <c r="F3005" s="9">
        <v>27</v>
      </c>
      <c r="G3005" s="9">
        <v>32.908965000000002</v>
      </c>
      <c r="H3005" s="9">
        <v>145.454545</v>
      </c>
      <c r="I3005" s="9">
        <v>62.915669999999999</v>
      </c>
      <c r="J3005" s="9">
        <v>2</v>
      </c>
      <c r="K3005" s="9">
        <v>27</v>
      </c>
      <c r="L3005" s="9">
        <v>31</v>
      </c>
      <c r="M3005" s="9">
        <v>32.908965000000002</v>
      </c>
      <c r="N3005" s="9">
        <v>38.076324</v>
      </c>
      <c r="O3005" s="9">
        <v>145.454545</v>
      </c>
      <c r="P3005" s="9">
        <v>181.81818200000001</v>
      </c>
      <c r="Q3005" s="9">
        <v>62.915669999999999</v>
      </c>
      <c r="R3005" s="9">
        <v>94.266959</v>
      </c>
      <c r="S3005" s="9" t="s">
        <v>1510</v>
      </c>
      <c r="T3005" s="9">
        <v>3844.9655290000001</v>
      </c>
      <c r="U3005" s="9">
        <v>370717.211656</v>
      </c>
      <c r="V3005" t="s">
        <v>935</v>
      </c>
    </row>
    <row r="3006" spans="1:22" x14ac:dyDescent="0.25">
      <c r="A3006" s="70" t="e">
        <f>VLOOKUP(B3006,'Lake Assessments'!$D$2:$E$52,2,0)</f>
        <v>#N/A</v>
      </c>
      <c r="B3006">
        <v>31025500</v>
      </c>
      <c r="C3006" t="s">
        <v>2759</v>
      </c>
      <c r="D3006" t="s">
        <v>878</v>
      </c>
      <c r="E3006" s="107">
        <v>37449</v>
      </c>
      <c r="F3006" s="9">
        <v>30</v>
      </c>
      <c r="G3006" s="9">
        <v>36.514837</v>
      </c>
      <c r="H3006" s="9">
        <v>172.727273</v>
      </c>
      <c r="I3006" s="9">
        <v>86.300190000000001</v>
      </c>
      <c r="J3006" s="9">
        <v>1</v>
      </c>
      <c r="K3006" s="9">
        <v>30</v>
      </c>
      <c r="L3006" s="9">
        <v>30</v>
      </c>
      <c r="M3006" s="9">
        <v>36.514837</v>
      </c>
      <c r="N3006" s="9">
        <v>36.514837</v>
      </c>
      <c r="O3006" s="9">
        <v>172.727273</v>
      </c>
      <c r="P3006" s="9">
        <v>172.727273</v>
      </c>
      <c r="Q3006" s="9">
        <v>86.300190000000001</v>
      </c>
      <c r="R3006" s="9">
        <v>86.300190000000001</v>
      </c>
      <c r="S3006" s="9" t="s">
        <v>1510</v>
      </c>
      <c r="T3006" s="9">
        <v>5122.633898</v>
      </c>
      <c r="U3006" s="9">
        <v>686959.63135799998</v>
      </c>
      <c r="V3006" t="s">
        <v>935</v>
      </c>
    </row>
    <row r="3007" spans="1:22" x14ac:dyDescent="0.25">
      <c r="A3007" s="70" t="e">
        <f>VLOOKUP(B3007,'Lake Assessments'!$D$2:$E$52,2,0)</f>
        <v>#N/A</v>
      </c>
      <c r="B3007">
        <v>31015400</v>
      </c>
      <c r="C3007" t="s">
        <v>2760</v>
      </c>
      <c r="D3007" t="s">
        <v>878</v>
      </c>
      <c r="E3007" s="107">
        <v>37795</v>
      </c>
      <c r="F3007" s="9">
        <v>34</v>
      </c>
      <c r="G3007" s="9">
        <v>36.357700000000001</v>
      </c>
      <c r="H3007" s="9">
        <v>209.09090900000001</v>
      </c>
      <c r="I3007" s="9">
        <v>79.988613999999998</v>
      </c>
      <c r="J3007" s="9">
        <v>2</v>
      </c>
      <c r="K3007" s="9">
        <v>34</v>
      </c>
      <c r="L3007" s="9">
        <v>40</v>
      </c>
      <c r="M3007" s="9">
        <v>36.357700000000001</v>
      </c>
      <c r="N3007" s="9">
        <v>39.054129000000003</v>
      </c>
      <c r="O3007" s="9">
        <v>209.09090900000001</v>
      </c>
      <c r="P3007" s="9">
        <v>263.63636400000001</v>
      </c>
      <c r="Q3007" s="9">
        <v>79.988613999999998</v>
      </c>
      <c r="R3007" s="9">
        <v>99.255761000000007</v>
      </c>
      <c r="S3007" s="9" t="s">
        <v>1510</v>
      </c>
      <c r="T3007" s="9">
        <v>7541.8564329999999</v>
      </c>
      <c r="U3007" s="9">
        <v>1165690.986642</v>
      </c>
      <c r="V3007" t="s">
        <v>935</v>
      </c>
    </row>
    <row r="3008" spans="1:22" x14ac:dyDescent="0.25">
      <c r="A3008" s="70" t="e">
        <f>VLOOKUP(B3008,'Lake Assessments'!$D$2:$E$52,2,0)</f>
        <v>#N/A</v>
      </c>
      <c r="B3008">
        <v>31026500</v>
      </c>
      <c r="C3008" t="s">
        <v>2324</v>
      </c>
      <c r="D3008" t="s">
        <v>878</v>
      </c>
      <c r="E3008" s="107">
        <v>36748</v>
      </c>
      <c r="F3008" s="9">
        <v>26</v>
      </c>
      <c r="G3008" s="9">
        <v>29.025188</v>
      </c>
      <c r="H3008" s="9">
        <v>333.33333299999998</v>
      </c>
      <c r="I3008" s="9">
        <v>107.322771</v>
      </c>
      <c r="J3008" s="9">
        <v>1</v>
      </c>
      <c r="K3008" s="9">
        <v>26</v>
      </c>
      <c r="L3008" s="9">
        <v>26</v>
      </c>
      <c r="M3008" s="9">
        <v>29.025188</v>
      </c>
      <c r="N3008" s="9">
        <v>29.025188</v>
      </c>
      <c r="O3008" s="9">
        <v>333.33333299999998</v>
      </c>
      <c r="P3008" s="9">
        <v>333.33333299999998</v>
      </c>
      <c r="Q3008" s="9">
        <v>107.322771</v>
      </c>
      <c r="R3008" s="9">
        <v>107.322771</v>
      </c>
      <c r="S3008" s="9" t="s">
        <v>1510</v>
      </c>
      <c r="T3008" s="9">
        <v>4779.5907269999998</v>
      </c>
      <c r="U3008" s="9">
        <v>597227.96007499995</v>
      </c>
      <c r="V3008" t="s">
        <v>935</v>
      </c>
    </row>
    <row r="3009" spans="1:22" x14ac:dyDescent="0.25">
      <c r="A3009" s="70" t="e">
        <f>VLOOKUP(B3009,'Lake Assessments'!$D$2:$E$52,2,0)</f>
        <v>#N/A</v>
      </c>
      <c r="B3009">
        <v>31035000</v>
      </c>
      <c r="C3009" t="s">
        <v>1186</v>
      </c>
      <c r="D3009" t="s">
        <v>878</v>
      </c>
      <c r="E3009" s="107">
        <v>38222</v>
      </c>
      <c r="F3009" s="9">
        <v>29</v>
      </c>
      <c r="G3009" s="9">
        <v>34.539332999999999</v>
      </c>
      <c r="H3009" s="9">
        <v>163.63636399999999</v>
      </c>
      <c r="I3009" s="9">
        <v>70.986796999999996</v>
      </c>
      <c r="J3009" s="9">
        <v>1</v>
      </c>
      <c r="K3009" s="9">
        <v>29</v>
      </c>
      <c r="L3009" s="9">
        <v>29</v>
      </c>
      <c r="M3009" s="9">
        <v>34.539332999999999</v>
      </c>
      <c r="N3009" s="9">
        <v>34.539332999999999</v>
      </c>
      <c r="O3009" s="9">
        <v>163.63636399999999</v>
      </c>
      <c r="P3009" s="9">
        <v>163.63636399999999</v>
      </c>
      <c r="Q3009" s="9">
        <v>70.986796999999996</v>
      </c>
      <c r="R3009" s="9">
        <v>70.986796999999996</v>
      </c>
      <c r="S3009" s="9" t="s">
        <v>1510</v>
      </c>
      <c r="T3009" s="9">
        <v>11343.124386</v>
      </c>
      <c r="U3009" s="9">
        <v>1191901.0577489999</v>
      </c>
      <c r="V3009" t="s">
        <v>935</v>
      </c>
    </row>
    <row r="3010" spans="1:22" x14ac:dyDescent="0.25">
      <c r="A3010" s="70" t="e">
        <f>VLOOKUP(B3010,'Lake Assessments'!$D$2:$E$52,2,0)</f>
        <v>#N/A</v>
      </c>
      <c r="B3010">
        <v>31019700</v>
      </c>
      <c r="C3010" t="s">
        <v>2661</v>
      </c>
      <c r="D3010" t="s">
        <v>878</v>
      </c>
      <c r="E3010" s="107">
        <v>37446</v>
      </c>
      <c r="F3010" s="9">
        <v>30</v>
      </c>
      <c r="G3010" s="9">
        <v>34.323946999999997</v>
      </c>
      <c r="H3010" s="9">
        <v>400</v>
      </c>
      <c r="I3010" s="9">
        <v>145.17105000000001</v>
      </c>
      <c r="J3010" s="9">
        <v>2</v>
      </c>
      <c r="K3010" s="9">
        <v>29</v>
      </c>
      <c r="L3010" s="9">
        <v>30</v>
      </c>
      <c r="M3010" s="9">
        <v>32.868074999999997</v>
      </c>
      <c r="N3010" s="9">
        <v>34.323946999999997</v>
      </c>
      <c r="O3010" s="9">
        <v>314.28571399999998</v>
      </c>
      <c r="P3010" s="9">
        <v>400</v>
      </c>
      <c r="Q3010" s="9">
        <v>98.000450999999998</v>
      </c>
      <c r="R3010" s="9">
        <v>145.17105000000001</v>
      </c>
      <c r="S3010" s="9" t="s">
        <v>1510</v>
      </c>
      <c r="T3010" s="9">
        <v>5654.1058629999998</v>
      </c>
      <c r="U3010" s="9">
        <v>984696.27571800002</v>
      </c>
      <c r="V3010" t="s">
        <v>935</v>
      </c>
    </row>
    <row r="3011" spans="1:22" x14ac:dyDescent="0.25">
      <c r="A3011" s="70" t="e">
        <f>VLOOKUP(B3011,'Lake Assessments'!$D$2:$E$52,2,0)</f>
        <v>#N/A</v>
      </c>
      <c r="B3011">
        <v>31043700</v>
      </c>
      <c r="C3011" t="s">
        <v>1518</v>
      </c>
      <c r="D3011" t="s">
        <v>878</v>
      </c>
      <c r="E3011" s="107">
        <v>37449</v>
      </c>
      <c r="F3011" s="9">
        <v>14</v>
      </c>
      <c r="G3011" s="9">
        <v>29.665997999999998</v>
      </c>
      <c r="H3011" s="9">
        <v>27.272727</v>
      </c>
      <c r="I3011" s="9">
        <v>51.357132</v>
      </c>
      <c r="J3011" s="9">
        <v>1</v>
      </c>
      <c r="K3011" s="9">
        <v>14</v>
      </c>
      <c r="L3011" s="9">
        <v>14</v>
      </c>
      <c r="M3011" s="9">
        <v>29.665997999999998</v>
      </c>
      <c r="N3011" s="9">
        <v>29.665997999999998</v>
      </c>
      <c r="O3011" s="9">
        <v>27.272727</v>
      </c>
      <c r="P3011" s="9">
        <v>27.272727</v>
      </c>
      <c r="Q3011" s="9">
        <v>51.357132</v>
      </c>
      <c r="R3011" s="9">
        <v>51.357132</v>
      </c>
      <c r="S3011" s="9" t="s">
        <v>1510</v>
      </c>
      <c r="T3011" s="9">
        <v>1446.8411249999999</v>
      </c>
      <c r="U3011" s="9">
        <v>110911.408593</v>
      </c>
      <c r="V3011" t="s">
        <v>935</v>
      </c>
    </row>
    <row r="3012" spans="1:22" x14ac:dyDescent="0.25">
      <c r="A3012" s="70" t="e">
        <f>VLOOKUP(B3012,'Lake Assessments'!$D$2:$E$52,2,0)</f>
        <v>#N/A</v>
      </c>
      <c r="B3012">
        <v>31031600</v>
      </c>
      <c r="C3012" t="s">
        <v>1019</v>
      </c>
      <c r="D3012" t="s">
        <v>878</v>
      </c>
      <c r="E3012" s="107">
        <v>36761</v>
      </c>
      <c r="F3012" s="9">
        <v>14</v>
      </c>
      <c r="G3012" s="9">
        <v>26.726123999999999</v>
      </c>
      <c r="H3012" s="9">
        <v>27.272727</v>
      </c>
      <c r="I3012" s="9">
        <v>36.357776000000001</v>
      </c>
      <c r="J3012" s="9">
        <v>1</v>
      </c>
      <c r="K3012" s="9">
        <v>14</v>
      </c>
      <c r="L3012" s="9">
        <v>14</v>
      </c>
      <c r="M3012" s="9">
        <v>26.726123999999999</v>
      </c>
      <c r="N3012" s="9">
        <v>26.726123999999999</v>
      </c>
      <c r="O3012" s="9">
        <v>27.272727</v>
      </c>
      <c r="P3012" s="9">
        <v>27.272727</v>
      </c>
      <c r="Q3012" s="9">
        <v>36.357776000000001</v>
      </c>
      <c r="R3012" s="9">
        <v>36.357776000000001</v>
      </c>
      <c r="S3012" s="9" t="s">
        <v>1510</v>
      </c>
      <c r="T3012" s="9">
        <v>4052.4139919999998</v>
      </c>
      <c r="U3012" s="9">
        <v>492452.76626300003</v>
      </c>
      <c r="V3012" t="s">
        <v>935</v>
      </c>
    </row>
    <row r="3013" spans="1:22" x14ac:dyDescent="0.25">
      <c r="A3013" s="70" t="e">
        <f>VLOOKUP(B3013,'Lake Assessments'!$D$2:$E$52,2,0)</f>
        <v>#N/A</v>
      </c>
      <c r="B3013">
        <v>31033900</v>
      </c>
      <c r="C3013" t="s">
        <v>1409</v>
      </c>
      <c r="D3013" t="s">
        <v>878</v>
      </c>
      <c r="E3013" s="107">
        <v>37446</v>
      </c>
      <c r="F3013" s="9">
        <v>29</v>
      </c>
      <c r="G3013" s="9">
        <v>33.982247000000001</v>
      </c>
      <c r="H3013" s="9">
        <v>163.63636399999999</v>
      </c>
      <c r="I3013" s="9">
        <v>73.378810999999999</v>
      </c>
      <c r="J3013" s="9">
        <v>2</v>
      </c>
      <c r="K3013" s="9">
        <v>28</v>
      </c>
      <c r="L3013" s="9">
        <v>29</v>
      </c>
      <c r="M3013" s="9">
        <v>33.449855999999997</v>
      </c>
      <c r="N3013" s="9">
        <v>33.982247000000001</v>
      </c>
      <c r="O3013" s="9">
        <v>154.545455</v>
      </c>
      <c r="P3013" s="9">
        <v>163.63636399999999</v>
      </c>
      <c r="Q3013" s="9">
        <v>65.593345999999997</v>
      </c>
      <c r="R3013" s="9">
        <v>73.378810999999999</v>
      </c>
      <c r="S3013" s="9" t="s">
        <v>1510</v>
      </c>
      <c r="T3013" s="9">
        <v>7434.4712959999997</v>
      </c>
      <c r="U3013" s="9">
        <v>973885.00730699999</v>
      </c>
      <c r="V3013" t="s">
        <v>935</v>
      </c>
    </row>
    <row r="3014" spans="1:22" x14ac:dyDescent="0.25">
      <c r="A3014" s="70" t="e">
        <f>VLOOKUP(B3014,'Lake Assessments'!$D$2:$E$52,2,0)</f>
        <v>#N/A</v>
      </c>
      <c r="B3014">
        <v>31025800</v>
      </c>
      <c r="C3014" t="s">
        <v>889</v>
      </c>
      <c r="D3014" t="s">
        <v>878</v>
      </c>
      <c r="E3014" s="107">
        <v>37440</v>
      </c>
      <c r="F3014" s="9">
        <v>30</v>
      </c>
      <c r="G3014" s="9">
        <v>32.863352999999996</v>
      </c>
      <c r="H3014" s="9">
        <v>172.727273</v>
      </c>
      <c r="I3014" s="9">
        <v>67.670170999999996</v>
      </c>
      <c r="J3014" s="9">
        <v>1</v>
      </c>
      <c r="K3014" s="9">
        <v>30</v>
      </c>
      <c r="L3014" s="9">
        <v>30</v>
      </c>
      <c r="M3014" s="9">
        <v>32.863352999999996</v>
      </c>
      <c r="N3014" s="9">
        <v>32.863352999999996</v>
      </c>
      <c r="O3014" s="9">
        <v>172.727273</v>
      </c>
      <c r="P3014" s="9">
        <v>172.727273</v>
      </c>
      <c r="Q3014" s="9">
        <v>67.670170999999996</v>
      </c>
      <c r="R3014" s="9">
        <v>67.670170999999996</v>
      </c>
      <c r="S3014" s="9" t="s">
        <v>1510</v>
      </c>
      <c r="T3014" s="9">
        <v>6366.6342930000001</v>
      </c>
      <c r="U3014" s="9">
        <v>1257053.502483</v>
      </c>
      <c r="V3014" t="s">
        <v>935</v>
      </c>
    </row>
    <row r="3015" spans="1:22" x14ac:dyDescent="0.25">
      <c r="A3015" s="70" t="e">
        <f>VLOOKUP(B3015,'Lake Assessments'!$D$2:$E$52,2,0)</f>
        <v>#N/A</v>
      </c>
      <c r="B3015">
        <v>31034900</v>
      </c>
      <c r="C3015" t="s">
        <v>2761</v>
      </c>
      <c r="D3015" t="s">
        <v>878</v>
      </c>
      <c r="E3015" s="107">
        <v>37119</v>
      </c>
      <c r="F3015" s="9">
        <v>26</v>
      </c>
      <c r="G3015" s="9">
        <v>31.770814000000001</v>
      </c>
      <c r="H3015" s="9">
        <v>136.36363600000001</v>
      </c>
      <c r="I3015" s="9">
        <v>62.095989000000003</v>
      </c>
      <c r="J3015" s="9">
        <v>1</v>
      </c>
      <c r="K3015" s="9">
        <v>26</v>
      </c>
      <c r="L3015" s="9">
        <v>26</v>
      </c>
      <c r="M3015" s="9">
        <v>31.770814000000001</v>
      </c>
      <c r="N3015" s="9">
        <v>31.770814000000001</v>
      </c>
      <c r="O3015" s="9">
        <v>136.36363600000001</v>
      </c>
      <c r="P3015" s="9">
        <v>136.36363600000001</v>
      </c>
      <c r="Q3015" s="9">
        <v>62.095989000000003</v>
      </c>
      <c r="R3015" s="9">
        <v>62.095989000000003</v>
      </c>
      <c r="S3015" s="9" t="s">
        <v>1510</v>
      </c>
      <c r="T3015" s="9">
        <v>6413.1886969999996</v>
      </c>
      <c r="U3015" s="9">
        <v>946938.84238799999</v>
      </c>
      <c r="V3015" t="s">
        <v>935</v>
      </c>
    </row>
    <row r="3016" spans="1:22" x14ac:dyDescent="0.25">
      <c r="A3016" s="70" t="e">
        <f>VLOOKUP(B3016,'Lake Assessments'!$D$2:$E$52,2,0)</f>
        <v>#N/A</v>
      </c>
      <c r="B3016">
        <v>31041300</v>
      </c>
      <c r="C3016" t="s">
        <v>2762</v>
      </c>
      <c r="D3016" t="s">
        <v>878</v>
      </c>
      <c r="E3016" s="107">
        <v>37452</v>
      </c>
      <c r="F3016" s="9">
        <v>22</v>
      </c>
      <c r="G3016" s="9">
        <v>30.700903</v>
      </c>
      <c r="H3016" s="9">
        <v>100</v>
      </c>
      <c r="I3016" s="9">
        <v>51.984668999999997</v>
      </c>
      <c r="J3016" s="9">
        <v>2</v>
      </c>
      <c r="K3016" s="9">
        <v>15</v>
      </c>
      <c r="L3016" s="9">
        <v>22</v>
      </c>
      <c r="M3016" s="9">
        <v>26.594486</v>
      </c>
      <c r="N3016" s="9">
        <v>30.700903</v>
      </c>
      <c r="O3016" s="9">
        <v>36.363636</v>
      </c>
      <c r="P3016" s="9">
        <v>100</v>
      </c>
      <c r="Q3016" s="9">
        <v>35.686151000000002</v>
      </c>
      <c r="R3016" s="9">
        <v>51.984668999999997</v>
      </c>
      <c r="S3016" s="9" t="s">
        <v>1510</v>
      </c>
      <c r="T3016" s="9">
        <v>11155.285003000001</v>
      </c>
      <c r="U3016" s="9">
        <v>1236540.697648</v>
      </c>
      <c r="V3016" t="s">
        <v>935</v>
      </c>
    </row>
    <row r="3017" spans="1:22" x14ac:dyDescent="0.25">
      <c r="A3017" s="70" t="e">
        <f>VLOOKUP(B3017,'Lake Assessments'!$D$2:$E$52,2,0)</f>
        <v>#N/A</v>
      </c>
      <c r="B3017">
        <v>31031700</v>
      </c>
      <c r="C3017" t="s">
        <v>1690</v>
      </c>
      <c r="D3017" t="s">
        <v>878</v>
      </c>
      <c r="E3017" s="107">
        <v>36762</v>
      </c>
      <c r="F3017" s="9">
        <v>29</v>
      </c>
      <c r="G3017" s="9">
        <v>34.167941999999996</v>
      </c>
      <c r="H3017" s="9">
        <v>163.63636399999999</v>
      </c>
      <c r="I3017" s="9">
        <v>74.326235999999994</v>
      </c>
      <c r="J3017" s="9">
        <v>1</v>
      </c>
      <c r="K3017" s="9">
        <v>29</v>
      </c>
      <c r="L3017" s="9">
        <v>29</v>
      </c>
      <c r="M3017" s="9">
        <v>34.167941999999996</v>
      </c>
      <c r="N3017" s="9">
        <v>34.167941999999996</v>
      </c>
      <c r="O3017" s="9">
        <v>163.63636399999999</v>
      </c>
      <c r="P3017" s="9">
        <v>163.63636399999999</v>
      </c>
      <c r="Q3017" s="9">
        <v>74.326235999999994</v>
      </c>
      <c r="R3017" s="9">
        <v>74.326235999999994</v>
      </c>
      <c r="S3017" s="9" t="s">
        <v>1510</v>
      </c>
      <c r="T3017" s="9">
        <v>6097.4423159999997</v>
      </c>
      <c r="U3017" s="9">
        <v>842490.46632400004</v>
      </c>
      <c r="V3017" t="s">
        <v>935</v>
      </c>
    </row>
    <row r="3018" spans="1:22" x14ac:dyDescent="0.25">
      <c r="A3018" s="70" t="e">
        <f>VLOOKUP(B3018,'Lake Assessments'!$D$2:$E$52,2,0)</f>
        <v>#N/A</v>
      </c>
      <c r="B3018">
        <v>31029200</v>
      </c>
      <c r="C3018" t="s">
        <v>2763</v>
      </c>
      <c r="D3018" t="s">
        <v>878</v>
      </c>
      <c r="E3018" s="107">
        <v>36757</v>
      </c>
      <c r="F3018" s="9">
        <v>25</v>
      </c>
      <c r="G3018" s="9">
        <v>35.6</v>
      </c>
      <c r="H3018" s="9">
        <v>127.272727</v>
      </c>
      <c r="I3018" s="9">
        <v>81.632653000000005</v>
      </c>
      <c r="J3018" s="9">
        <v>1</v>
      </c>
      <c r="K3018" s="9">
        <v>25</v>
      </c>
      <c r="L3018" s="9">
        <v>25</v>
      </c>
      <c r="M3018" s="9">
        <v>35.6</v>
      </c>
      <c r="N3018" s="9">
        <v>35.6</v>
      </c>
      <c r="O3018" s="9">
        <v>127.272727</v>
      </c>
      <c r="P3018" s="9">
        <v>127.272727</v>
      </c>
      <c r="Q3018" s="9">
        <v>81.632653000000005</v>
      </c>
      <c r="R3018" s="9">
        <v>81.632653000000005</v>
      </c>
      <c r="S3018" s="9" t="s">
        <v>1510</v>
      </c>
      <c r="T3018" s="9">
        <v>11747.207340000001</v>
      </c>
      <c r="U3018" s="9">
        <v>1083497.3314739999</v>
      </c>
      <c r="V3018" t="s">
        <v>935</v>
      </c>
    </row>
    <row r="3019" spans="1:22" x14ac:dyDescent="0.25">
      <c r="A3019" s="70" t="e">
        <f>VLOOKUP(B3019,'Lake Assessments'!$D$2:$E$52,2,0)</f>
        <v>#N/A</v>
      </c>
      <c r="B3019">
        <v>31019300</v>
      </c>
      <c r="C3019" t="s">
        <v>1430</v>
      </c>
      <c r="D3019" t="s">
        <v>878</v>
      </c>
      <c r="E3019" s="107">
        <v>36727</v>
      </c>
      <c r="F3019" s="9">
        <v>33</v>
      </c>
      <c r="G3019" s="9">
        <v>38.471162</v>
      </c>
      <c r="H3019" s="9">
        <v>200</v>
      </c>
      <c r="I3019" s="9">
        <v>96.281439000000006</v>
      </c>
      <c r="J3019" s="9">
        <v>1</v>
      </c>
      <c r="K3019" s="9">
        <v>33</v>
      </c>
      <c r="L3019" s="9">
        <v>33</v>
      </c>
      <c r="M3019" s="9">
        <v>38.471162</v>
      </c>
      <c r="N3019" s="9">
        <v>38.471162</v>
      </c>
      <c r="O3019" s="9">
        <v>200</v>
      </c>
      <c r="P3019" s="9">
        <v>200</v>
      </c>
      <c r="Q3019" s="9">
        <v>96.281439000000006</v>
      </c>
      <c r="R3019" s="9">
        <v>96.281439000000006</v>
      </c>
      <c r="S3019" s="9" t="s">
        <v>1510</v>
      </c>
      <c r="T3019" s="9">
        <v>14315.003998</v>
      </c>
      <c r="U3019" s="9">
        <v>1881113.5293620001</v>
      </c>
      <c r="V3019" t="s">
        <v>935</v>
      </c>
    </row>
    <row r="3020" spans="1:22" x14ac:dyDescent="0.25">
      <c r="A3020" s="70" t="e">
        <f>VLOOKUP(B3020,'Lake Assessments'!$D$2:$E$52,2,0)</f>
        <v>#N/A</v>
      </c>
      <c r="B3020">
        <v>31027800</v>
      </c>
      <c r="C3020" t="s">
        <v>2764</v>
      </c>
      <c r="D3020" t="s">
        <v>878</v>
      </c>
      <c r="E3020" s="107">
        <v>36747</v>
      </c>
      <c r="F3020" s="9">
        <v>26</v>
      </c>
      <c r="G3020" s="9">
        <v>33.731974999999998</v>
      </c>
      <c r="H3020" s="9">
        <v>136.36363600000001</v>
      </c>
      <c r="I3020" s="9">
        <v>72.101915000000005</v>
      </c>
      <c r="J3020" s="9">
        <v>1</v>
      </c>
      <c r="K3020" s="9">
        <v>26</v>
      </c>
      <c r="L3020" s="9">
        <v>26</v>
      </c>
      <c r="M3020" s="9">
        <v>33.731974999999998</v>
      </c>
      <c r="N3020" s="9">
        <v>33.731974999999998</v>
      </c>
      <c r="O3020" s="9">
        <v>136.36363600000001</v>
      </c>
      <c r="P3020" s="9">
        <v>136.36363600000001</v>
      </c>
      <c r="Q3020" s="9">
        <v>72.101915000000005</v>
      </c>
      <c r="R3020" s="9">
        <v>72.101915000000005</v>
      </c>
      <c r="S3020" s="9" t="s">
        <v>1510</v>
      </c>
      <c r="T3020" s="9">
        <v>2303.804005</v>
      </c>
      <c r="U3020" s="9">
        <v>373560.81558200001</v>
      </c>
      <c r="V3020" t="s">
        <v>935</v>
      </c>
    </row>
    <row r="3021" spans="1:22" x14ac:dyDescent="0.25">
      <c r="A3021" s="70" t="e">
        <f>VLOOKUP(B3021,'Lake Assessments'!$D$2:$E$52,2,0)</f>
        <v>#N/A</v>
      </c>
      <c r="B3021">
        <v>31024700</v>
      </c>
      <c r="C3021" t="s">
        <v>2765</v>
      </c>
      <c r="D3021" t="s">
        <v>878</v>
      </c>
      <c r="E3021" s="107">
        <v>37440</v>
      </c>
      <c r="F3021" s="9">
        <v>20</v>
      </c>
      <c r="G3021" s="9">
        <v>25.938389000000001</v>
      </c>
      <c r="H3021" s="9">
        <v>81.818181999999993</v>
      </c>
      <c r="I3021" s="9">
        <v>32.338717000000003</v>
      </c>
      <c r="J3021" s="9">
        <v>1</v>
      </c>
      <c r="K3021" s="9">
        <v>20</v>
      </c>
      <c r="L3021" s="9">
        <v>20</v>
      </c>
      <c r="M3021" s="9">
        <v>25.938389000000001</v>
      </c>
      <c r="N3021" s="9">
        <v>25.938389000000001</v>
      </c>
      <c r="O3021" s="9">
        <v>81.818181999999993</v>
      </c>
      <c r="P3021" s="9">
        <v>81.818181999999993</v>
      </c>
      <c r="Q3021" s="9">
        <v>32.338717000000003</v>
      </c>
      <c r="R3021" s="9">
        <v>32.338717000000003</v>
      </c>
      <c r="S3021" s="9" t="s">
        <v>1510</v>
      </c>
      <c r="T3021" s="9">
        <v>6494.3679519999996</v>
      </c>
      <c r="U3021" s="9">
        <v>1046204.526416</v>
      </c>
      <c r="V3021" t="s">
        <v>935</v>
      </c>
    </row>
    <row r="3022" spans="1:22" x14ac:dyDescent="0.25">
      <c r="A3022" s="70" t="e">
        <f>VLOOKUP(B3022,'Lake Assessments'!$D$2:$E$52,2,0)</f>
        <v>#N/A</v>
      </c>
      <c r="B3022">
        <v>31024200</v>
      </c>
      <c r="C3022" t="s">
        <v>1306</v>
      </c>
      <c r="D3022" t="s">
        <v>878</v>
      </c>
      <c r="E3022" s="107">
        <v>37453</v>
      </c>
      <c r="F3022" s="9">
        <v>20</v>
      </c>
      <c r="G3022" s="9">
        <v>26.832816000000001</v>
      </c>
      <c r="H3022" s="9">
        <v>233.33333300000001</v>
      </c>
      <c r="I3022" s="9">
        <v>91.662969000000004</v>
      </c>
      <c r="J3022" s="9">
        <v>1</v>
      </c>
      <c r="K3022" s="9">
        <v>20</v>
      </c>
      <c r="L3022" s="9">
        <v>20</v>
      </c>
      <c r="M3022" s="9">
        <v>26.832816000000001</v>
      </c>
      <c r="N3022" s="9">
        <v>26.832816000000001</v>
      </c>
      <c r="O3022" s="9">
        <v>233.33333300000001</v>
      </c>
      <c r="P3022" s="9">
        <v>233.33333300000001</v>
      </c>
      <c r="Q3022" s="9">
        <v>91.662969000000004</v>
      </c>
      <c r="R3022" s="9">
        <v>91.662969000000004</v>
      </c>
      <c r="S3022" s="9" t="s">
        <v>1510</v>
      </c>
      <c r="T3022" s="9">
        <v>2211.0772059999999</v>
      </c>
      <c r="U3022" s="9">
        <v>192620.14712499999</v>
      </c>
      <c r="V3022" t="s">
        <v>935</v>
      </c>
    </row>
    <row r="3023" spans="1:22" x14ac:dyDescent="0.25">
      <c r="A3023" s="70" t="e">
        <f>VLOOKUP(B3023,'Lake Assessments'!$D$2:$E$52,2,0)</f>
        <v>#N/A</v>
      </c>
      <c r="B3023">
        <v>31053000</v>
      </c>
      <c r="C3023" t="s">
        <v>2766</v>
      </c>
      <c r="D3023" t="s">
        <v>878</v>
      </c>
      <c r="E3023" s="107">
        <v>36762</v>
      </c>
      <c r="F3023" s="9">
        <v>24</v>
      </c>
      <c r="G3023" s="9">
        <v>32.047491000000001</v>
      </c>
      <c r="H3023" s="9">
        <v>118.18181800000001</v>
      </c>
      <c r="I3023" s="9">
        <v>63.507606000000003</v>
      </c>
      <c r="J3023" s="9">
        <v>1</v>
      </c>
      <c r="K3023" s="9">
        <v>24</v>
      </c>
      <c r="L3023" s="9">
        <v>24</v>
      </c>
      <c r="M3023" s="9">
        <v>32.047491000000001</v>
      </c>
      <c r="N3023" s="9">
        <v>32.047491000000001</v>
      </c>
      <c r="O3023" s="9">
        <v>118.18181800000001</v>
      </c>
      <c r="P3023" s="9">
        <v>118.18181800000001</v>
      </c>
      <c r="Q3023" s="9">
        <v>63.507606000000003</v>
      </c>
      <c r="R3023" s="9">
        <v>63.507606000000003</v>
      </c>
      <c r="S3023" s="9" t="s">
        <v>1510</v>
      </c>
      <c r="T3023" s="9">
        <v>6137.2194840000002</v>
      </c>
      <c r="U3023" s="9">
        <v>992043.50942699995</v>
      </c>
      <c r="V3023" t="s">
        <v>935</v>
      </c>
    </row>
    <row r="3024" spans="1:22" x14ac:dyDescent="0.25">
      <c r="A3024" s="70" t="e">
        <f>VLOOKUP(B3024,'Lake Assessments'!$D$2:$E$52,2,0)</f>
        <v>#N/A</v>
      </c>
      <c r="B3024">
        <v>31033400</v>
      </c>
      <c r="C3024" t="s">
        <v>1349</v>
      </c>
      <c r="D3024" t="s">
        <v>878</v>
      </c>
      <c r="E3024" s="107">
        <v>36762</v>
      </c>
      <c r="F3024" s="9">
        <v>24</v>
      </c>
      <c r="G3024" s="9">
        <v>30.414497999999998</v>
      </c>
      <c r="H3024" s="9">
        <v>118.18181800000001</v>
      </c>
      <c r="I3024" s="9">
        <v>55.176008000000003</v>
      </c>
      <c r="J3024" s="9">
        <v>2</v>
      </c>
      <c r="K3024" s="9">
        <v>24</v>
      </c>
      <c r="L3024" s="9">
        <v>34</v>
      </c>
      <c r="M3024" s="9">
        <v>30.414497999999998</v>
      </c>
      <c r="N3024" s="9">
        <v>35.157209999999999</v>
      </c>
      <c r="O3024" s="9">
        <v>118.18181800000001</v>
      </c>
      <c r="P3024" s="9">
        <v>209.09090900000001</v>
      </c>
      <c r="Q3024" s="9">
        <v>55.176008000000003</v>
      </c>
      <c r="R3024" s="9">
        <v>74.045593999999994</v>
      </c>
      <c r="S3024" s="9" t="s">
        <v>1510</v>
      </c>
      <c r="T3024" s="9">
        <v>15357.499226</v>
      </c>
      <c r="U3024" s="9">
        <v>7505276.5495960005</v>
      </c>
      <c r="V3024" t="s">
        <v>935</v>
      </c>
    </row>
    <row r="3025" spans="1:22" x14ac:dyDescent="0.25">
      <c r="A3025" s="70" t="e">
        <f>VLOOKUP(B3025,'Lake Assessments'!$D$2:$E$52,2,0)</f>
        <v>#N/A</v>
      </c>
      <c r="B3025">
        <v>31026800</v>
      </c>
      <c r="C3025" t="s">
        <v>953</v>
      </c>
      <c r="D3025" t="s">
        <v>878</v>
      </c>
      <c r="E3025" s="107">
        <v>36748</v>
      </c>
      <c r="F3025" s="9">
        <v>26</v>
      </c>
      <c r="G3025" s="9">
        <v>36.281485000000004</v>
      </c>
      <c r="H3025" s="9">
        <v>136.36363600000001</v>
      </c>
      <c r="I3025" s="9">
        <v>85.109617</v>
      </c>
      <c r="J3025" s="9">
        <v>2</v>
      </c>
      <c r="K3025" s="9">
        <v>26</v>
      </c>
      <c r="L3025" s="9">
        <v>26</v>
      </c>
      <c r="M3025" s="9">
        <v>33.535859000000002</v>
      </c>
      <c r="N3025" s="9">
        <v>36.281485000000004</v>
      </c>
      <c r="O3025" s="9">
        <v>136.36363600000001</v>
      </c>
      <c r="P3025" s="9">
        <v>136.36363600000001</v>
      </c>
      <c r="Q3025" s="9">
        <v>66.019103999999999</v>
      </c>
      <c r="R3025" s="9">
        <v>85.109617</v>
      </c>
      <c r="S3025" s="9" t="s">
        <v>1510</v>
      </c>
      <c r="T3025" s="9">
        <v>7710.0392929999998</v>
      </c>
      <c r="U3025" s="9">
        <v>1863027.058005</v>
      </c>
      <c r="V3025" t="s">
        <v>935</v>
      </c>
    </row>
    <row r="3026" spans="1:22" x14ac:dyDescent="0.25">
      <c r="A3026" s="70" t="e">
        <f>VLOOKUP(B3026,'Lake Assessments'!$D$2:$E$52,2,0)</f>
        <v>#N/A</v>
      </c>
      <c r="B3026">
        <v>31031200</v>
      </c>
      <c r="C3026" t="s">
        <v>1465</v>
      </c>
      <c r="D3026" t="s">
        <v>878</v>
      </c>
      <c r="E3026" s="107">
        <v>36761</v>
      </c>
      <c r="F3026" s="9">
        <v>23</v>
      </c>
      <c r="G3026" s="9">
        <v>31.694191</v>
      </c>
      <c r="H3026" s="9">
        <v>109.090909</v>
      </c>
      <c r="I3026" s="9">
        <v>61.705055999999999</v>
      </c>
      <c r="J3026" s="9">
        <v>1</v>
      </c>
      <c r="K3026" s="9">
        <v>23</v>
      </c>
      <c r="L3026" s="9">
        <v>23</v>
      </c>
      <c r="M3026" s="9">
        <v>31.694191</v>
      </c>
      <c r="N3026" s="9">
        <v>31.694191</v>
      </c>
      <c r="O3026" s="9">
        <v>109.090909</v>
      </c>
      <c r="P3026" s="9">
        <v>109.090909</v>
      </c>
      <c r="Q3026" s="9">
        <v>61.705055999999999</v>
      </c>
      <c r="R3026" s="9">
        <v>61.705055999999999</v>
      </c>
      <c r="S3026" s="9" t="s">
        <v>1510</v>
      </c>
      <c r="T3026" s="9">
        <v>2052.5961579999998</v>
      </c>
      <c r="U3026" s="9">
        <v>149243.147536</v>
      </c>
      <c r="V3026" t="s">
        <v>935</v>
      </c>
    </row>
    <row r="3027" spans="1:22" x14ac:dyDescent="0.25">
      <c r="A3027" s="70" t="e">
        <f>VLOOKUP(B3027,'Lake Assessments'!$D$2:$E$52,2,0)</f>
        <v>#N/A</v>
      </c>
      <c r="B3027">
        <v>31048100</v>
      </c>
      <c r="C3027" t="s">
        <v>2091</v>
      </c>
      <c r="D3027" t="s">
        <v>878</v>
      </c>
      <c r="E3027" s="107">
        <v>37118</v>
      </c>
      <c r="F3027" s="9">
        <v>32</v>
      </c>
      <c r="G3027" s="9">
        <v>36.946328999999999</v>
      </c>
      <c r="H3027" s="9">
        <v>190.90909099999999</v>
      </c>
      <c r="I3027" s="9">
        <v>88.501679999999993</v>
      </c>
      <c r="J3027" s="9">
        <v>1</v>
      </c>
      <c r="K3027" s="9">
        <v>32</v>
      </c>
      <c r="L3027" s="9">
        <v>32</v>
      </c>
      <c r="M3027" s="9">
        <v>36.946328999999999</v>
      </c>
      <c r="N3027" s="9">
        <v>36.946328999999999</v>
      </c>
      <c r="O3027" s="9">
        <v>190.90909099999999</v>
      </c>
      <c r="P3027" s="9">
        <v>190.90909099999999</v>
      </c>
      <c r="Q3027" s="9">
        <v>88.501679999999993</v>
      </c>
      <c r="R3027" s="9">
        <v>88.501679999999993</v>
      </c>
      <c r="S3027" s="9" t="s">
        <v>1510</v>
      </c>
      <c r="T3027" s="9">
        <v>4838.8410569999996</v>
      </c>
      <c r="U3027" s="9">
        <v>425080.195473</v>
      </c>
      <c r="V3027" t="s">
        <v>935</v>
      </c>
    </row>
    <row r="3028" spans="1:22" x14ac:dyDescent="0.25">
      <c r="A3028" s="70" t="e">
        <f>VLOOKUP(B3028,'Lake Assessments'!$D$2:$E$52,2,0)</f>
        <v>#N/A</v>
      </c>
      <c r="B3028">
        <v>31019200</v>
      </c>
      <c r="C3028" t="s">
        <v>2767</v>
      </c>
      <c r="D3028" t="s">
        <v>878</v>
      </c>
      <c r="E3028" s="107">
        <v>37463</v>
      </c>
      <c r="F3028" s="9">
        <v>25</v>
      </c>
      <c r="G3028" s="9">
        <v>27.6</v>
      </c>
      <c r="H3028" s="9">
        <v>127.272727</v>
      </c>
      <c r="I3028" s="9">
        <v>40.816327000000001</v>
      </c>
      <c r="J3028" s="9">
        <v>1</v>
      </c>
      <c r="K3028" s="9">
        <v>25</v>
      </c>
      <c r="L3028" s="9">
        <v>25</v>
      </c>
      <c r="M3028" s="9">
        <v>27.6</v>
      </c>
      <c r="N3028" s="9">
        <v>27.6</v>
      </c>
      <c r="O3028" s="9">
        <v>127.272727</v>
      </c>
      <c r="P3028" s="9">
        <v>127.272727</v>
      </c>
      <c r="Q3028" s="9">
        <v>40.816327000000001</v>
      </c>
      <c r="R3028" s="9">
        <v>40.816327000000001</v>
      </c>
      <c r="S3028" s="9" t="s">
        <v>1510</v>
      </c>
      <c r="T3028" s="9">
        <v>4871.0335020000002</v>
      </c>
      <c r="U3028" s="9">
        <v>644678.10620000004</v>
      </c>
      <c r="V3028" t="s">
        <v>935</v>
      </c>
    </row>
    <row r="3029" spans="1:22" x14ac:dyDescent="0.25">
      <c r="A3029" s="70" t="e">
        <f>VLOOKUP(B3029,'Lake Assessments'!$D$2:$E$52,2,0)</f>
        <v>#N/A</v>
      </c>
      <c r="B3029">
        <v>31011100</v>
      </c>
      <c r="C3029" t="s">
        <v>2768</v>
      </c>
      <c r="D3029" t="s">
        <v>878</v>
      </c>
      <c r="E3029" s="107">
        <v>36718</v>
      </c>
      <c r="F3029" s="9">
        <v>9</v>
      </c>
      <c r="G3029" s="9">
        <v>16.666667</v>
      </c>
      <c r="H3029" s="9">
        <v>50</v>
      </c>
      <c r="I3029" s="9">
        <v>19.047619000000001</v>
      </c>
      <c r="J3029" s="9">
        <v>1</v>
      </c>
      <c r="K3029" s="9">
        <v>9</v>
      </c>
      <c r="L3029" s="9">
        <v>9</v>
      </c>
      <c r="M3029" s="9">
        <v>16.666667</v>
      </c>
      <c r="N3029" s="9">
        <v>16.666667</v>
      </c>
      <c r="O3029" s="9">
        <v>50</v>
      </c>
      <c r="P3029" s="9">
        <v>50</v>
      </c>
      <c r="Q3029" s="9">
        <v>19.047619000000001</v>
      </c>
      <c r="R3029" s="9">
        <v>19.047619000000001</v>
      </c>
      <c r="S3029" s="9" t="s">
        <v>1510</v>
      </c>
      <c r="T3029" s="9">
        <v>3591.051199</v>
      </c>
      <c r="U3029" s="9">
        <v>598007.04982800002</v>
      </c>
      <c r="V3029" t="s">
        <v>935</v>
      </c>
    </row>
    <row r="3030" spans="1:22" x14ac:dyDescent="0.25">
      <c r="A3030" s="70" t="e">
        <f>VLOOKUP(B3030,'Lake Assessments'!$D$2:$E$52,2,0)</f>
        <v>#N/A</v>
      </c>
      <c r="B3030">
        <v>69092000</v>
      </c>
      <c r="C3030" t="s">
        <v>1830</v>
      </c>
      <c r="D3030" t="s">
        <v>878</v>
      </c>
      <c r="E3030" s="107">
        <v>41081</v>
      </c>
      <c r="F3030" s="9">
        <v>12</v>
      </c>
      <c r="G3030" s="9">
        <v>22.227985</v>
      </c>
      <c r="H3030" s="9">
        <v>100</v>
      </c>
      <c r="I3030" s="9">
        <v>58.771324</v>
      </c>
      <c r="J3030" s="9">
        <v>1</v>
      </c>
      <c r="K3030" s="9">
        <v>12</v>
      </c>
      <c r="L3030" s="9">
        <v>12</v>
      </c>
      <c r="M3030" s="9">
        <v>22.227985</v>
      </c>
      <c r="N3030" s="9">
        <v>22.227985</v>
      </c>
      <c r="O3030" s="9">
        <v>100</v>
      </c>
      <c r="P3030" s="9">
        <v>100</v>
      </c>
      <c r="Q3030" s="9">
        <v>58.771324</v>
      </c>
      <c r="R3030" s="9">
        <v>58.771324</v>
      </c>
      <c r="S3030" s="9" t="s">
        <v>1510</v>
      </c>
      <c r="T3030" s="9">
        <v>1293.5449980000001</v>
      </c>
      <c r="U3030" s="9">
        <v>94861.361569999994</v>
      </c>
      <c r="V3030" t="s">
        <v>935</v>
      </c>
    </row>
    <row r="3031" spans="1:22" x14ac:dyDescent="0.25">
      <c r="A3031" s="70" t="e">
        <f>VLOOKUP(B3031,'Lake Assessments'!$D$2:$E$52,2,0)</f>
        <v>#N/A</v>
      </c>
      <c r="B3031">
        <v>31014100</v>
      </c>
      <c r="C3031" t="s">
        <v>2724</v>
      </c>
      <c r="D3031" t="s">
        <v>878</v>
      </c>
      <c r="E3031" s="107">
        <v>36727</v>
      </c>
      <c r="F3031" s="9">
        <v>34</v>
      </c>
      <c r="G3031" s="9">
        <v>38.072685999999997</v>
      </c>
      <c r="H3031" s="9">
        <v>209.09090900000001</v>
      </c>
      <c r="I3031" s="9">
        <v>94.248396999999997</v>
      </c>
      <c r="J3031" s="9">
        <v>1</v>
      </c>
      <c r="K3031" s="9">
        <v>34</v>
      </c>
      <c r="L3031" s="9">
        <v>34</v>
      </c>
      <c r="M3031" s="9">
        <v>38.072685999999997</v>
      </c>
      <c r="N3031" s="9">
        <v>38.072685999999997</v>
      </c>
      <c r="O3031" s="9">
        <v>209.09090900000001</v>
      </c>
      <c r="P3031" s="9">
        <v>209.09090900000001</v>
      </c>
      <c r="Q3031" s="9">
        <v>94.248396999999997</v>
      </c>
      <c r="R3031" s="9">
        <v>94.248396999999997</v>
      </c>
      <c r="S3031" s="9" t="s">
        <v>1510</v>
      </c>
      <c r="T3031" s="9">
        <v>5628.0830800000003</v>
      </c>
      <c r="U3031" s="9">
        <v>1075184.3942259999</v>
      </c>
      <c r="V3031" t="s">
        <v>935</v>
      </c>
    </row>
    <row r="3032" spans="1:22" x14ac:dyDescent="0.25">
      <c r="A3032" s="70" t="e">
        <f>VLOOKUP(B3032,'Lake Assessments'!$D$2:$E$52,2,0)</f>
        <v>#N/A</v>
      </c>
      <c r="B3032">
        <v>31005800</v>
      </c>
      <c r="C3032" t="s">
        <v>2769</v>
      </c>
      <c r="D3032" t="s">
        <v>878</v>
      </c>
      <c r="E3032" s="107">
        <v>36756</v>
      </c>
      <c r="F3032" s="9">
        <v>21</v>
      </c>
      <c r="G3032" s="9">
        <v>35.351298</v>
      </c>
      <c r="H3032" s="9">
        <v>90.909091000000004</v>
      </c>
      <c r="I3032" s="9">
        <v>80.363765999999998</v>
      </c>
      <c r="J3032" s="9">
        <v>2</v>
      </c>
      <c r="K3032" s="9">
        <v>14</v>
      </c>
      <c r="L3032" s="9">
        <v>21</v>
      </c>
      <c r="M3032" s="9">
        <v>26.458863000000001</v>
      </c>
      <c r="N3032" s="9">
        <v>35.351298</v>
      </c>
      <c r="O3032" s="9">
        <v>27.272727</v>
      </c>
      <c r="P3032" s="9">
        <v>90.909091000000004</v>
      </c>
      <c r="Q3032" s="9">
        <v>30.984470000000002</v>
      </c>
      <c r="R3032" s="9">
        <v>80.363765999999998</v>
      </c>
      <c r="S3032" s="9" t="s">
        <v>1510</v>
      </c>
      <c r="T3032" s="9">
        <v>6567.58043</v>
      </c>
      <c r="U3032" s="9">
        <v>500973.47848599998</v>
      </c>
      <c r="V3032" t="s">
        <v>935</v>
      </c>
    </row>
    <row r="3033" spans="1:22" x14ac:dyDescent="0.25">
      <c r="A3033" s="70" t="e">
        <f>VLOOKUP(B3033,'Lake Assessments'!$D$2:$E$52,2,0)</f>
        <v>#N/A</v>
      </c>
      <c r="B3033">
        <v>69093300</v>
      </c>
      <c r="C3033" t="s">
        <v>2172</v>
      </c>
      <c r="D3033" t="s">
        <v>878</v>
      </c>
      <c r="E3033" s="107">
        <v>41085</v>
      </c>
      <c r="F3033" s="9">
        <v>20</v>
      </c>
      <c r="G3033" s="9">
        <v>30.186917999999999</v>
      </c>
      <c r="H3033" s="9">
        <v>81.818181999999993</v>
      </c>
      <c r="I3033" s="9">
        <v>54.014885999999997</v>
      </c>
      <c r="J3033" s="9">
        <v>1</v>
      </c>
      <c r="K3033" s="9">
        <v>20</v>
      </c>
      <c r="L3033" s="9">
        <v>20</v>
      </c>
      <c r="M3033" s="9">
        <v>30.186917999999999</v>
      </c>
      <c r="N3033" s="9">
        <v>30.186917999999999</v>
      </c>
      <c r="O3033" s="9">
        <v>81.818181999999993</v>
      </c>
      <c r="P3033" s="9">
        <v>81.818181999999993</v>
      </c>
      <c r="Q3033" s="9">
        <v>54.014885999999997</v>
      </c>
      <c r="R3033" s="9">
        <v>54.014885999999997</v>
      </c>
      <c r="S3033" s="9" t="s">
        <v>1510</v>
      </c>
      <c r="T3033" s="9">
        <v>6360.8289329999998</v>
      </c>
      <c r="U3033" s="9">
        <v>1490142.93881</v>
      </c>
      <c r="V3033" t="s">
        <v>935</v>
      </c>
    </row>
    <row r="3034" spans="1:22" x14ac:dyDescent="0.25">
      <c r="A3034" s="70" t="e">
        <f>VLOOKUP(B3034,'Lake Assessments'!$D$2:$E$52,2,0)</f>
        <v>#N/A</v>
      </c>
      <c r="B3034">
        <v>31012400</v>
      </c>
      <c r="C3034" t="s">
        <v>2770</v>
      </c>
      <c r="D3034" t="s">
        <v>878</v>
      </c>
      <c r="E3034" s="107">
        <v>36721</v>
      </c>
      <c r="F3034" s="9">
        <v>25</v>
      </c>
      <c r="G3034" s="9">
        <v>29</v>
      </c>
      <c r="H3034" s="9">
        <v>127.272727</v>
      </c>
      <c r="I3034" s="9">
        <v>47.959184</v>
      </c>
      <c r="J3034" s="9">
        <v>1</v>
      </c>
      <c r="K3034" s="9">
        <v>25</v>
      </c>
      <c r="L3034" s="9">
        <v>25</v>
      </c>
      <c r="M3034" s="9">
        <v>29</v>
      </c>
      <c r="N3034" s="9">
        <v>29</v>
      </c>
      <c r="O3034" s="9">
        <v>127.272727</v>
      </c>
      <c r="P3034" s="9">
        <v>127.272727</v>
      </c>
      <c r="Q3034" s="9">
        <v>47.959184</v>
      </c>
      <c r="R3034" s="9">
        <v>47.959184</v>
      </c>
      <c r="S3034" s="9" t="s">
        <v>1510</v>
      </c>
      <c r="T3034" s="9">
        <v>6136.2700290000002</v>
      </c>
      <c r="U3034" s="9">
        <v>1046590.674744</v>
      </c>
      <c r="V3034" t="s">
        <v>935</v>
      </c>
    </row>
    <row r="3035" spans="1:22" x14ac:dyDescent="0.25">
      <c r="A3035" s="70" t="e">
        <f>VLOOKUP(B3035,'Lake Assessments'!$D$2:$E$52,2,0)</f>
        <v>#N/A</v>
      </c>
      <c r="B3035">
        <v>31006700</v>
      </c>
      <c r="C3035" t="s">
        <v>337</v>
      </c>
      <c r="D3035" t="s">
        <v>878</v>
      </c>
      <c r="E3035" s="107">
        <v>40049</v>
      </c>
      <c r="F3035" s="9">
        <v>41</v>
      </c>
      <c r="G3035" s="9">
        <v>38.262571999999999</v>
      </c>
      <c r="H3035" s="9">
        <v>272.72727300000003</v>
      </c>
      <c r="I3035" s="9">
        <v>89.418672000000001</v>
      </c>
      <c r="J3035" s="9">
        <v>2</v>
      </c>
      <c r="K3035" s="9">
        <v>27</v>
      </c>
      <c r="L3035" s="9">
        <v>41</v>
      </c>
      <c r="M3035" s="9">
        <v>30.407114</v>
      </c>
      <c r="N3035" s="9">
        <v>38.262571999999999</v>
      </c>
      <c r="O3035" s="9">
        <v>145.454545</v>
      </c>
      <c r="P3035" s="9">
        <v>272.72727300000003</v>
      </c>
      <c r="Q3035" s="9">
        <v>55.138337999999997</v>
      </c>
      <c r="R3035" s="9">
        <v>89.418672000000001</v>
      </c>
      <c r="S3035" s="9" t="s">
        <v>1510</v>
      </c>
      <c r="T3035" s="9">
        <v>28172.440064999999</v>
      </c>
      <c r="U3035" s="9">
        <v>9937226.4574549999</v>
      </c>
      <c r="V3035" t="s">
        <v>935</v>
      </c>
    </row>
    <row r="3036" spans="1:22" x14ac:dyDescent="0.25">
      <c r="A3036" s="70" t="e">
        <f>VLOOKUP(B3036,'Lake Assessments'!$D$2:$E$52,2,0)</f>
        <v>#N/A</v>
      </c>
      <c r="B3036">
        <v>31011500</v>
      </c>
      <c r="C3036" t="s">
        <v>1019</v>
      </c>
      <c r="D3036" t="s">
        <v>878</v>
      </c>
      <c r="E3036" s="107">
        <v>36718</v>
      </c>
      <c r="F3036" s="9">
        <v>26</v>
      </c>
      <c r="G3036" s="9">
        <v>32.555278000000001</v>
      </c>
      <c r="H3036" s="9">
        <v>333.33333299999998</v>
      </c>
      <c r="I3036" s="9">
        <v>132.53770299999999</v>
      </c>
      <c r="J3036" s="9">
        <v>1</v>
      </c>
      <c r="K3036" s="9">
        <v>26</v>
      </c>
      <c r="L3036" s="9">
        <v>26</v>
      </c>
      <c r="M3036" s="9">
        <v>32.555278000000001</v>
      </c>
      <c r="N3036" s="9">
        <v>32.555278000000001</v>
      </c>
      <c r="O3036" s="9">
        <v>333.33333299999998</v>
      </c>
      <c r="P3036" s="9">
        <v>333.33333299999998</v>
      </c>
      <c r="Q3036" s="9">
        <v>132.53770299999999</v>
      </c>
      <c r="R3036" s="9">
        <v>132.53770299999999</v>
      </c>
      <c r="S3036" s="9" t="s">
        <v>1510</v>
      </c>
      <c r="T3036" s="9">
        <v>2470.6487080000002</v>
      </c>
      <c r="U3036" s="9">
        <v>346607.75179100002</v>
      </c>
      <c r="V3036" t="s">
        <v>935</v>
      </c>
    </row>
    <row r="3037" spans="1:22" x14ac:dyDescent="0.25">
      <c r="A3037" s="70" t="e">
        <f>VLOOKUP(B3037,'Lake Assessments'!$D$2:$E$52,2,0)</f>
        <v>#N/A</v>
      </c>
      <c r="B3037">
        <v>31015000</v>
      </c>
      <c r="C3037" t="s">
        <v>2771</v>
      </c>
      <c r="D3037" t="s">
        <v>878</v>
      </c>
      <c r="E3037" s="107">
        <v>36748</v>
      </c>
      <c r="F3037" s="9">
        <v>27</v>
      </c>
      <c r="G3037" s="9">
        <v>36.950417000000002</v>
      </c>
      <c r="H3037" s="9">
        <v>145.454545</v>
      </c>
      <c r="I3037" s="9">
        <v>88.522537</v>
      </c>
      <c r="J3037" s="9">
        <v>1</v>
      </c>
      <c r="K3037" s="9">
        <v>27</v>
      </c>
      <c r="L3037" s="9">
        <v>27</v>
      </c>
      <c r="M3037" s="9">
        <v>36.950417000000002</v>
      </c>
      <c r="N3037" s="9">
        <v>36.950417000000002</v>
      </c>
      <c r="O3037" s="9">
        <v>145.454545</v>
      </c>
      <c r="P3037" s="9">
        <v>145.454545</v>
      </c>
      <c r="Q3037" s="9">
        <v>88.522537</v>
      </c>
      <c r="R3037" s="9">
        <v>88.522537</v>
      </c>
      <c r="S3037" s="9" t="s">
        <v>1510</v>
      </c>
      <c r="T3037" s="9">
        <v>4271.5580790000004</v>
      </c>
      <c r="U3037" s="9">
        <v>675151.16102999996</v>
      </c>
      <c r="V3037" t="s">
        <v>935</v>
      </c>
    </row>
    <row r="3038" spans="1:22" x14ac:dyDescent="0.25">
      <c r="A3038" s="70" t="e">
        <f>VLOOKUP(B3038,'Lake Assessments'!$D$2:$E$52,2,0)</f>
        <v>#N/A</v>
      </c>
      <c r="B3038">
        <v>31010800</v>
      </c>
      <c r="C3038" t="s">
        <v>2772</v>
      </c>
      <c r="D3038" t="s">
        <v>878</v>
      </c>
      <c r="E3038" s="107">
        <v>36718</v>
      </c>
      <c r="F3038" s="9">
        <v>23</v>
      </c>
      <c r="G3038" s="9">
        <v>29.400531999999998</v>
      </c>
      <c r="H3038" s="9">
        <v>109.090909</v>
      </c>
      <c r="I3038" s="9">
        <v>50.002715999999999</v>
      </c>
      <c r="J3038" s="9">
        <v>1</v>
      </c>
      <c r="K3038" s="9">
        <v>23</v>
      </c>
      <c r="L3038" s="9">
        <v>23</v>
      </c>
      <c r="M3038" s="9">
        <v>29.400531999999998</v>
      </c>
      <c r="N3038" s="9">
        <v>29.400531999999998</v>
      </c>
      <c r="O3038" s="9">
        <v>109.090909</v>
      </c>
      <c r="P3038" s="9">
        <v>109.090909</v>
      </c>
      <c r="Q3038" s="9">
        <v>50.002715999999999</v>
      </c>
      <c r="R3038" s="9">
        <v>50.002715999999999</v>
      </c>
      <c r="S3038" s="9" t="s">
        <v>1510</v>
      </c>
      <c r="T3038" s="9">
        <v>3142.0184009999998</v>
      </c>
      <c r="U3038" s="9">
        <v>587108.70224899997</v>
      </c>
      <c r="V3038" t="s">
        <v>935</v>
      </c>
    </row>
    <row r="3039" spans="1:22" x14ac:dyDescent="0.25">
      <c r="A3039" s="70" t="e">
        <f>VLOOKUP(B3039,'Lake Assessments'!$D$2:$E$52,2,0)</f>
        <v>#N/A</v>
      </c>
      <c r="B3039">
        <v>31015600</v>
      </c>
      <c r="C3039" t="s">
        <v>2773</v>
      </c>
      <c r="D3039" t="s">
        <v>878</v>
      </c>
      <c r="E3039" s="107">
        <v>36756</v>
      </c>
      <c r="F3039" s="9">
        <v>27</v>
      </c>
      <c r="G3039" s="9">
        <v>35.025916000000002</v>
      </c>
      <c r="H3039" s="9">
        <v>145.454545</v>
      </c>
      <c r="I3039" s="9">
        <v>78.703654999999998</v>
      </c>
      <c r="J3039" s="9">
        <v>2</v>
      </c>
      <c r="K3039" s="9">
        <v>24</v>
      </c>
      <c r="L3039" s="9">
        <v>27</v>
      </c>
      <c r="M3039" s="9">
        <v>31.435117999999999</v>
      </c>
      <c r="N3039" s="9">
        <v>35.025916000000002</v>
      </c>
      <c r="O3039" s="9">
        <v>118.18181800000001</v>
      </c>
      <c r="P3039" s="9">
        <v>145.454545</v>
      </c>
      <c r="Q3039" s="9">
        <v>55.619397999999997</v>
      </c>
      <c r="R3039" s="9">
        <v>78.703654999999998</v>
      </c>
      <c r="S3039" s="9" t="s">
        <v>1510</v>
      </c>
      <c r="T3039" s="9">
        <v>5543.2746980000002</v>
      </c>
      <c r="U3039" s="9">
        <v>530361.95057700004</v>
      </c>
      <c r="V3039" t="s">
        <v>935</v>
      </c>
    </row>
    <row r="3040" spans="1:22" x14ac:dyDescent="0.25">
      <c r="A3040" s="70" t="e">
        <f>VLOOKUP(B3040,'Lake Assessments'!$D$2:$E$52,2,0)</f>
        <v>#N/A</v>
      </c>
      <c r="B3040">
        <v>69093903</v>
      </c>
      <c r="C3040" t="s">
        <v>2774</v>
      </c>
      <c r="D3040" t="s">
        <v>878</v>
      </c>
      <c r="E3040" s="107">
        <v>37463</v>
      </c>
      <c r="F3040" s="9">
        <v>22</v>
      </c>
      <c r="G3040" s="9">
        <v>30.274501999999998</v>
      </c>
      <c r="H3040" s="9">
        <v>100</v>
      </c>
      <c r="I3040" s="9">
        <v>54.461742999999998</v>
      </c>
      <c r="J3040" s="9">
        <v>1</v>
      </c>
      <c r="K3040" s="9">
        <v>22</v>
      </c>
      <c r="L3040" s="9">
        <v>22</v>
      </c>
      <c r="M3040" s="9">
        <v>30.274501999999998</v>
      </c>
      <c r="N3040" s="9">
        <v>30.274501999999998</v>
      </c>
      <c r="O3040" s="9">
        <v>100</v>
      </c>
      <c r="P3040" s="9">
        <v>100</v>
      </c>
      <c r="Q3040" s="9">
        <v>54.461742999999998</v>
      </c>
      <c r="R3040" s="9">
        <v>54.461742999999998</v>
      </c>
      <c r="S3040" s="9" t="s">
        <v>1510</v>
      </c>
      <c r="T3040" s="9">
        <v>3575.8323140000002</v>
      </c>
      <c r="U3040" s="9">
        <v>473071.63826199999</v>
      </c>
      <c r="V3040" t="s">
        <v>935</v>
      </c>
    </row>
    <row r="3041" spans="1:22" x14ac:dyDescent="0.25">
      <c r="A3041" s="70" t="e">
        <f>VLOOKUP(B3041,'Lake Assessments'!$D$2:$E$52,2,0)</f>
        <v>#N/A</v>
      </c>
      <c r="B3041">
        <v>31015800</v>
      </c>
      <c r="C3041" t="s">
        <v>2775</v>
      </c>
      <c r="D3041" t="s">
        <v>878</v>
      </c>
      <c r="E3041" s="107">
        <v>41136</v>
      </c>
      <c r="F3041" s="9">
        <v>28</v>
      </c>
      <c r="G3041" s="9">
        <v>32.882908999999998</v>
      </c>
      <c r="H3041" s="9">
        <v>154.545455</v>
      </c>
      <c r="I3041" s="9">
        <v>62.786678999999999</v>
      </c>
      <c r="J3041" s="9">
        <v>2</v>
      </c>
      <c r="K3041" s="9">
        <v>28</v>
      </c>
      <c r="L3041" s="9">
        <v>28</v>
      </c>
      <c r="M3041" s="9">
        <v>32.882908999999998</v>
      </c>
      <c r="N3041" s="9">
        <v>33.071891000000001</v>
      </c>
      <c r="O3041" s="9">
        <v>154.545455</v>
      </c>
      <c r="P3041" s="9">
        <v>154.545455</v>
      </c>
      <c r="Q3041" s="9">
        <v>62.786678999999999</v>
      </c>
      <c r="R3041" s="9">
        <v>68.734139999999996</v>
      </c>
      <c r="S3041" s="9" t="s">
        <v>1510</v>
      </c>
      <c r="T3041" s="9">
        <v>6658.1718149999997</v>
      </c>
      <c r="U3041" s="9">
        <v>1318920.9788299999</v>
      </c>
      <c r="V3041" t="s">
        <v>935</v>
      </c>
    </row>
    <row r="3042" spans="1:22" x14ac:dyDescent="0.25">
      <c r="A3042" s="70" t="e">
        <f>VLOOKUP(B3042,'Lake Assessments'!$D$2:$E$52,2,0)</f>
        <v>#N/A</v>
      </c>
      <c r="B3042">
        <v>31011200</v>
      </c>
      <c r="C3042" t="s">
        <v>2776</v>
      </c>
      <c r="D3042" t="s">
        <v>878</v>
      </c>
      <c r="E3042" s="107">
        <v>37467</v>
      </c>
      <c r="F3042" s="9">
        <v>19</v>
      </c>
      <c r="G3042" s="9">
        <v>21.794495000000001</v>
      </c>
      <c r="H3042" s="9">
        <v>72.727272999999997</v>
      </c>
      <c r="I3042" s="9">
        <v>11.196402000000001</v>
      </c>
      <c r="J3042" s="9">
        <v>1</v>
      </c>
      <c r="K3042" s="9">
        <v>19</v>
      </c>
      <c r="L3042" s="9">
        <v>19</v>
      </c>
      <c r="M3042" s="9">
        <v>21.794495000000001</v>
      </c>
      <c r="N3042" s="9">
        <v>21.794495000000001</v>
      </c>
      <c r="O3042" s="9">
        <v>72.727272999999997</v>
      </c>
      <c r="P3042" s="9">
        <v>72.727272999999997</v>
      </c>
      <c r="Q3042" s="9">
        <v>11.196402000000001</v>
      </c>
      <c r="R3042" s="9">
        <v>11.196402000000001</v>
      </c>
      <c r="S3042" s="9" t="s">
        <v>1510</v>
      </c>
      <c r="T3042" s="9">
        <v>5395.7300759999998</v>
      </c>
      <c r="U3042" s="9">
        <v>1004035.734091</v>
      </c>
      <c r="V3042" t="s">
        <v>935</v>
      </c>
    </row>
    <row r="3043" spans="1:22" x14ac:dyDescent="0.25">
      <c r="A3043" s="70" t="e">
        <f>VLOOKUP(B3043,'Lake Assessments'!$D$2:$E$52,2,0)</f>
        <v>#N/A</v>
      </c>
      <c r="B3043">
        <v>69093200</v>
      </c>
      <c r="C3043" t="s">
        <v>1039</v>
      </c>
      <c r="D3043" t="s">
        <v>878</v>
      </c>
      <c r="E3043" s="107">
        <v>41471</v>
      </c>
      <c r="F3043" s="9">
        <v>16</v>
      </c>
      <c r="G3043" s="9">
        <v>25.25</v>
      </c>
      <c r="H3043" s="9">
        <v>45.454545000000003</v>
      </c>
      <c r="I3043" s="9">
        <v>28.826530999999999</v>
      </c>
      <c r="J3043" s="9">
        <v>1</v>
      </c>
      <c r="K3043" s="9">
        <v>16</v>
      </c>
      <c r="L3043" s="9">
        <v>16</v>
      </c>
      <c r="M3043" s="9">
        <v>25.25</v>
      </c>
      <c r="N3043" s="9">
        <v>25.25</v>
      </c>
      <c r="O3043" s="9">
        <v>45.454545000000003</v>
      </c>
      <c r="P3043" s="9">
        <v>45.454545000000003</v>
      </c>
      <c r="Q3043" s="9">
        <v>28.826530999999999</v>
      </c>
      <c r="R3043" s="9">
        <v>28.826530999999999</v>
      </c>
      <c r="S3043" s="9" t="s">
        <v>1510</v>
      </c>
      <c r="T3043" s="9">
        <v>5376.7334929999997</v>
      </c>
      <c r="U3043" s="9">
        <v>1390531.758008</v>
      </c>
      <c r="V3043" t="s">
        <v>935</v>
      </c>
    </row>
    <row r="3044" spans="1:22" x14ac:dyDescent="0.25">
      <c r="A3044" s="70" t="e">
        <f>VLOOKUP(B3044,'Lake Assessments'!$D$2:$E$52,2,0)</f>
        <v>#N/A</v>
      </c>
      <c r="B3044">
        <v>31010600</v>
      </c>
      <c r="C3044" t="s">
        <v>2777</v>
      </c>
      <c r="D3044" t="s">
        <v>878</v>
      </c>
      <c r="E3044" s="107">
        <v>39972</v>
      </c>
      <c r="F3044" s="9">
        <v>23</v>
      </c>
      <c r="G3044" s="9">
        <v>28.774989000000001</v>
      </c>
      <c r="H3044" s="9">
        <v>109.090909</v>
      </c>
      <c r="I3044" s="9">
        <v>42.450440999999998</v>
      </c>
      <c r="J3044" s="9">
        <v>2</v>
      </c>
      <c r="K3044" s="9">
        <v>23</v>
      </c>
      <c r="L3044" s="9">
        <v>27</v>
      </c>
      <c r="M3044" s="9">
        <v>28.774989000000001</v>
      </c>
      <c r="N3044" s="9">
        <v>32.139164999999998</v>
      </c>
      <c r="O3044" s="9">
        <v>109.090909</v>
      </c>
      <c r="P3044" s="9">
        <v>145.454545</v>
      </c>
      <c r="Q3044" s="9">
        <v>42.450440999999998</v>
      </c>
      <c r="R3044" s="9">
        <v>63.975332000000002</v>
      </c>
      <c r="S3044" s="9" t="s">
        <v>1510</v>
      </c>
      <c r="T3044" s="9">
        <v>4442.2059049999998</v>
      </c>
      <c r="U3044" s="9">
        <v>496378.98087099998</v>
      </c>
      <c r="V3044" t="s">
        <v>935</v>
      </c>
    </row>
    <row r="3045" spans="1:22" x14ac:dyDescent="0.25">
      <c r="A3045" s="70" t="e">
        <f>VLOOKUP(B3045,'Lake Assessments'!$D$2:$E$52,2,0)</f>
        <v>#N/A</v>
      </c>
      <c r="B3045">
        <v>69093901</v>
      </c>
      <c r="C3045" t="s">
        <v>2079</v>
      </c>
      <c r="D3045" t="s">
        <v>878</v>
      </c>
      <c r="E3045" s="107">
        <v>41086</v>
      </c>
      <c r="F3045" s="9">
        <v>35</v>
      </c>
      <c r="G3045" s="9">
        <v>40.398372999999999</v>
      </c>
      <c r="H3045" s="9">
        <v>218.18181799999999</v>
      </c>
      <c r="I3045" s="9">
        <v>106.11415</v>
      </c>
      <c r="J3045" s="9">
        <v>3</v>
      </c>
      <c r="K3045" s="9">
        <v>8</v>
      </c>
      <c r="L3045" s="9">
        <v>35</v>
      </c>
      <c r="M3045" s="9">
        <v>17.324116</v>
      </c>
      <c r="N3045" s="9">
        <v>40.398372999999999</v>
      </c>
      <c r="O3045" s="9">
        <v>-27.272727</v>
      </c>
      <c r="P3045" s="9">
        <v>218.18181799999999</v>
      </c>
      <c r="Q3045" s="9">
        <v>-11.611651999999999</v>
      </c>
      <c r="R3045" s="9">
        <v>106.11415</v>
      </c>
      <c r="S3045" s="9" t="s">
        <v>1510</v>
      </c>
      <c r="T3045" s="9">
        <v>17356.110341</v>
      </c>
      <c r="U3045" s="9">
        <v>6414188.7172529995</v>
      </c>
      <c r="V3045" t="s">
        <v>935</v>
      </c>
    </row>
    <row r="3046" spans="1:22" x14ac:dyDescent="0.25">
      <c r="A3046" s="70" t="e">
        <f>VLOOKUP(B3046,'Lake Assessments'!$D$2:$E$52,2,0)</f>
        <v>#N/A</v>
      </c>
      <c r="B3046">
        <v>31015200</v>
      </c>
      <c r="C3046" t="s">
        <v>986</v>
      </c>
      <c r="D3046" t="s">
        <v>878</v>
      </c>
      <c r="E3046" s="107">
        <v>36754</v>
      </c>
      <c r="F3046" s="9">
        <v>25</v>
      </c>
      <c r="G3046" s="9">
        <v>30.8</v>
      </c>
      <c r="H3046" s="9">
        <v>316.66666700000002</v>
      </c>
      <c r="I3046" s="9">
        <v>120</v>
      </c>
      <c r="J3046" s="9">
        <v>1</v>
      </c>
      <c r="K3046" s="9">
        <v>25</v>
      </c>
      <c r="L3046" s="9">
        <v>25</v>
      </c>
      <c r="M3046" s="9">
        <v>30.8</v>
      </c>
      <c r="N3046" s="9">
        <v>30.8</v>
      </c>
      <c r="O3046" s="9">
        <v>316.66666700000002</v>
      </c>
      <c r="P3046" s="9">
        <v>316.66666700000002</v>
      </c>
      <c r="Q3046" s="9">
        <v>120</v>
      </c>
      <c r="R3046" s="9">
        <v>120</v>
      </c>
      <c r="S3046" s="9" t="s">
        <v>1510</v>
      </c>
      <c r="T3046" s="9">
        <v>5542.6696650000004</v>
      </c>
      <c r="U3046" s="9">
        <v>798435.081442</v>
      </c>
      <c r="V3046" t="s">
        <v>935</v>
      </c>
    </row>
    <row r="3047" spans="1:22" x14ac:dyDescent="0.25">
      <c r="A3047" s="70" t="e">
        <f>VLOOKUP(B3047,'Lake Assessments'!$D$2:$E$52,2,0)</f>
        <v>#N/A</v>
      </c>
      <c r="B3047">
        <v>31006900</v>
      </c>
      <c r="C3047" t="s">
        <v>1606</v>
      </c>
      <c r="D3047" t="s">
        <v>878</v>
      </c>
      <c r="E3047" s="107">
        <v>36749</v>
      </c>
      <c r="F3047" s="9">
        <v>29</v>
      </c>
      <c r="G3047" s="9">
        <v>36.210591000000001</v>
      </c>
      <c r="H3047" s="9">
        <v>163.63636399999999</v>
      </c>
      <c r="I3047" s="9">
        <v>84.747912999999997</v>
      </c>
      <c r="J3047" s="9">
        <v>1</v>
      </c>
      <c r="K3047" s="9">
        <v>29</v>
      </c>
      <c r="L3047" s="9">
        <v>29</v>
      </c>
      <c r="M3047" s="9">
        <v>36.210591000000001</v>
      </c>
      <c r="N3047" s="9">
        <v>36.210591000000001</v>
      </c>
      <c r="O3047" s="9">
        <v>163.63636399999999</v>
      </c>
      <c r="P3047" s="9">
        <v>163.63636399999999</v>
      </c>
      <c r="Q3047" s="9">
        <v>84.747912999999997</v>
      </c>
      <c r="R3047" s="9">
        <v>84.747912999999997</v>
      </c>
      <c r="S3047" s="9" t="s">
        <v>1510</v>
      </c>
      <c r="T3047" s="9">
        <v>7924.2338870000003</v>
      </c>
      <c r="U3047" s="9">
        <v>2003462.677658</v>
      </c>
      <c r="V3047" t="s">
        <v>935</v>
      </c>
    </row>
    <row r="3048" spans="1:22" x14ac:dyDescent="0.25">
      <c r="A3048" s="70" t="e">
        <f>VLOOKUP(B3048,'Lake Assessments'!$D$2:$E$52,2,0)</f>
        <v>#N/A</v>
      </c>
      <c r="B3048">
        <v>31005100</v>
      </c>
      <c r="C3048" t="s">
        <v>2778</v>
      </c>
      <c r="D3048" t="s">
        <v>878</v>
      </c>
      <c r="E3048" s="107">
        <v>37440</v>
      </c>
      <c r="F3048" s="9">
        <v>8</v>
      </c>
      <c r="G3048" s="9">
        <v>17.324116</v>
      </c>
      <c r="H3048" s="9">
        <v>-27.272727</v>
      </c>
      <c r="I3048" s="9">
        <v>-11.611651999999999</v>
      </c>
      <c r="J3048" s="9">
        <v>1</v>
      </c>
      <c r="K3048" s="9">
        <v>8</v>
      </c>
      <c r="L3048" s="9">
        <v>8</v>
      </c>
      <c r="M3048" s="9">
        <v>17.324116</v>
      </c>
      <c r="N3048" s="9">
        <v>17.324116</v>
      </c>
      <c r="O3048" s="9">
        <v>-27.272727</v>
      </c>
      <c r="P3048" s="9">
        <v>-27.272727</v>
      </c>
      <c r="Q3048" s="9">
        <v>-11.611651999999999</v>
      </c>
      <c r="R3048" s="9">
        <v>-11.611651999999999</v>
      </c>
      <c r="S3048" s="9" t="s">
        <v>1510</v>
      </c>
      <c r="T3048" s="9">
        <v>7485.9837150000003</v>
      </c>
      <c r="U3048" s="9">
        <v>1462038.9813659999</v>
      </c>
      <c r="V3048" t="s">
        <v>932</v>
      </c>
    </row>
    <row r="3049" spans="1:22" x14ac:dyDescent="0.25">
      <c r="A3049" s="70" t="e">
        <f>VLOOKUP(B3049,'Lake Assessments'!$D$2:$E$52,2,0)</f>
        <v>#N/A</v>
      </c>
      <c r="B3049">
        <v>31013700</v>
      </c>
      <c r="C3049" t="s">
        <v>2779</v>
      </c>
      <c r="D3049" t="s">
        <v>878</v>
      </c>
      <c r="E3049" s="107">
        <v>36754</v>
      </c>
      <c r="F3049" s="9">
        <v>19</v>
      </c>
      <c r="G3049" s="9">
        <v>32.577033999999998</v>
      </c>
      <c r="H3049" s="9">
        <v>72.727272999999997</v>
      </c>
      <c r="I3049" s="9">
        <v>66.209357999999995</v>
      </c>
      <c r="J3049" s="9">
        <v>1</v>
      </c>
      <c r="K3049" s="9">
        <v>19</v>
      </c>
      <c r="L3049" s="9">
        <v>19</v>
      </c>
      <c r="M3049" s="9">
        <v>32.577033999999998</v>
      </c>
      <c r="N3049" s="9">
        <v>32.577033999999998</v>
      </c>
      <c r="O3049" s="9">
        <v>72.727272999999997</v>
      </c>
      <c r="P3049" s="9">
        <v>72.727272999999997</v>
      </c>
      <c r="Q3049" s="9">
        <v>66.209357999999995</v>
      </c>
      <c r="R3049" s="9">
        <v>66.209357999999995</v>
      </c>
      <c r="S3049" s="9" t="s">
        <v>1510</v>
      </c>
      <c r="T3049" s="9">
        <v>3259.3083550000001</v>
      </c>
      <c r="U3049" s="9">
        <v>400544.59796799999</v>
      </c>
      <c r="V3049" t="s">
        <v>935</v>
      </c>
    </row>
    <row r="3050" spans="1:22" x14ac:dyDescent="0.25">
      <c r="A3050" s="70" t="e">
        <f>VLOOKUP(B3050,'Lake Assessments'!$D$2:$E$52,2,0)</f>
        <v>#N/A</v>
      </c>
      <c r="B3050">
        <v>31012000</v>
      </c>
      <c r="C3050" t="s">
        <v>2780</v>
      </c>
      <c r="D3050" t="s">
        <v>878</v>
      </c>
      <c r="E3050" s="107">
        <v>36724</v>
      </c>
      <c r="F3050" s="9">
        <v>31</v>
      </c>
      <c r="G3050" s="9">
        <v>35.741455000000002</v>
      </c>
      <c r="H3050" s="9">
        <v>181.81818200000001</v>
      </c>
      <c r="I3050" s="9">
        <v>82.354363000000006</v>
      </c>
      <c r="J3050" s="9">
        <v>1</v>
      </c>
      <c r="K3050" s="9">
        <v>31</v>
      </c>
      <c r="L3050" s="9">
        <v>31</v>
      </c>
      <c r="M3050" s="9">
        <v>35.741455000000002</v>
      </c>
      <c r="N3050" s="9">
        <v>35.741455000000002</v>
      </c>
      <c r="O3050" s="9">
        <v>181.81818200000001</v>
      </c>
      <c r="P3050" s="9">
        <v>181.81818200000001</v>
      </c>
      <c r="Q3050" s="9">
        <v>82.354363000000006</v>
      </c>
      <c r="R3050" s="9">
        <v>82.354363000000006</v>
      </c>
      <c r="S3050" s="9" t="s">
        <v>1510</v>
      </c>
      <c r="T3050" s="9">
        <v>4235.2506599999997</v>
      </c>
      <c r="U3050" s="9">
        <v>422868.97460100002</v>
      </c>
      <c r="V3050" t="s">
        <v>935</v>
      </c>
    </row>
    <row r="3051" spans="1:22" x14ac:dyDescent="0.25">
      <c r="A3051" s="70" t="e">
        <f>VLOOKUP(B3051,'Lake Assessments'!$D$2:$E$52,2,0)</f>
        <v>#N/A</v>
      </c>
      <c r="B3051">
        <v>31014700</v>
      </c>
      <c r="C3051" t="s">
        <v>1802</v>
      </c>
      <c r="D3051" t="s">
        <v>878</v>
      </c>
      <c r="E3051" s="107">
        <v>36727</v>
      </c>
      <c r="F3051" s="9">
        <v>32</v>
      </c>
      <c r="G3051" s="9">
        <v>37.830213000000001</v>
      </c>
      <c r="H3051" s="9">
        <v>190.90909099999999</v>
      </c>
      <c r="I3051" s="9">
        <v>93.011290000000002</v>
      </c>
      <c r="J3051" s="9">
        <v>2</v>
      </c>
      <c r="K3051" s="9">
        <v>28</v>
      </c>
      <c r="L3051" s="9">
        <v>32</v>
      </c>
      <c r="M3051" s="9">
        <v>34.205784999999999</v>
      </c>
      <c r="N3051" s="9">
        <v>37.830213000000001</v>
      </c>
      <c r="O3051" s="9">
        <v>154.545455</v>
      </c>
      <c r="P3051" s="9">
        <v>190.90909099999999</v>
      </c>
      <c r="Q3051" s="9">
        <v>69.335567999999995</v>
      </c>
      <c r="R3051" s="9">
        <v>93.011290000000002</v>
      </c>
      <c r="S3051" s="9" t="s">
        <v>1510</v>
      </c>
      <c r="T3051" s="9">
        <v>4827.0141350000004</v>
      </c>
      <c r="U3051" s="9">
        <v>717114.95170600002</v>
      </c>
      <c r="V3051" t="s">
        <v>935</v>
      </c>
    </row>
    <row r="3052" spans="1:22" x14ac:dyDescent="0.25">
      <c r="A3052" s="70" t="e">
        <f>VLOOKUP(B3052,'Lake Assessments'!$D$2:$E$52,2,0)</f>
        <v>#N/A</v>
      </c>
      <c r="B3052">
        <v>31013900</v>
      </c>
      <c r="C3052" t="s">
        <v>2781</v>
      </c>
      <c r="D3052" t="s">
        <v>878</v>
      </c>
      <c r="E3052" s="107">
        <v>37440</v>
      </c>
      <c r="F3052" s="9">
        <v>16</v>
      </c>
      <c r="G3052" s="9">
        <v>27.25</v>
      </c>
      <c r="H3052" s="9">
        <v>45.454545000000003</v>
      </c>
      <c r="I3052" s="9">
        <v>39.030611999999998</v>
      </c>
      <c r="J3052" s="9">
        <v>1</v>
      </c>
      <c r="K3052" s="9">
        <v>16</v>
      </c>
      <c r="L3052" s="9">
        <v>16</v>
      </c>
      <c r="M3052" s="9">
        <v>27.25</v>
      </c>
      <c r="N3052" s="9">
        <v>27.25</v>
      </c>
      <c r="O3052" s="9">
        <v>45.454545000000003</v>
      </c>
      <c r="P3052" s="9">
        <v>45.454545000000003</v>
      </c>
      <c r="Q3052" s="9">
        <v>39.030611999999998</v>
      </c>
      <c r="R3052" s="9">
        <v>39.030611999999998</v>
      </c>
      <c r="S3052" s="9" t="s">
        <v>1510</v>
      </c>
      <c r="T3052" s="9">
        <v>1987.3970650000001</v>
      </c>
      <c r="U3052" s="9">
        <v>215357.04964000001</v>
      </c>
      <c r="V3052" t="s">
        <v>935</v>
      </c>
    </row>
    <row r="3053" spans="1:22" x14ac:dyDescent="0.25">
      <c r="A3053" s="70" t="e">
        <f>VLOOKUP(B3053,'Lake Assessments'!$D$2:$E$52,2,0)</f>
        <v>#N/A</v>
      </c>
      <c r="B3053">
        <v>69089600</v>
      </c>
      <c r="C3053" t="s">
        <v>1434</v>
      </c>
      <c r="D3053" t="s">
        <v>878</v>
      </c>
      <c r="E3053" s="107">
        <v>41470</v>
      </c>
      <c r="F3053" s="9">
        <v>16</v>
      </c>
      <c r="G3053" s="9">
        <v>25</v>
      </c>
      <c r="H3053" s="9">
        <v>45.454545000000003</v>
      </c>
      <c r="I3053" s="9">
        <v>27.551020000000001</v>
      </c>
      <c r="J3053" s="9">
        <v>1</v>
      </c>
      <c r="K3053" s="9">
        <v>16</v>
      </c>
      <c r="L3053" s="9">
        <v>16</v>
      </c>
      <c r="M3053" s="9">
        <v>25</v>
      </c>
      <c r="N3053" s="9">
        <v>25</v>
      </c>
      <c r="O3053" s="9">
        <v>45.454545000000003</v>
      </c>
      <c r="P3053" s="9">
        <v>45.454545000000003</v>
      </c>
      <c r="Q3053" s="9">
        <v>27.551020000000001</v>
      </c>
      <c r="R3053" s="9">
        <v>27.551020000000001</v>
      </c>
      <c r="S3053" s="9" t="s">
        <v>1510</v>
      </c>
      <c r="T3053" s="9">
        <v>2411.691323</v>
      </c>
      <c r="U3053" s="9">
        <v>229873.40837399999</v>
      </c>
      <c r="V3053" t="s">
        <v>935</v>
      </c>
    </row>
    <row r="3054" spans="1:22" x14ac:dyDescent="0.25">
      <c r="A3054" s="70" t="e">
        <f>VLOOKUP(B3054,'Lake Assessments'!$D$2:$E$52,2,0)</f>
        <v>#N/A</v>
      </c>
      <c r="B3054">
        <v>31000300</v>
      </c>
      <c r="C3054" t="s">
        <v>2782</v>
      </c>
      <c r="D3054" t="s">
        <v>878</v>
      </c>
      <c r="E3054" s="107">
        <v>37463</v>
      </c>
      <c r="F3054" s="9">
        <v>22</v>
      </c>
      <c r="G3054" s="9">
        <v>33.472512000000002</v>
      </c>
      <c r="H3054" s="9">
        <v>100</v>
      </c>
      <c r="I3054" s="9">
        <v>70.778125000000003</v>
      </c>
      <c r="J3054" s="9">
        <v>1</v>
      </c>
      <c r="K3054" s="9">
        <v>22</v>
      </c>
      <c r="L3054" s="9">
        <v>22</v>
      </c>
      <c r="M3054" s="9">
        <v>33.472512000000002</v>
      </c>
      <c r="N3054" s="9">
        <v>33.472512000000002</v>
      </c>
      <c r="O3054" s="9">
        <v>100</v>
      </c>
      <c r="P3054" s="9">
        <v>100</v>
      </c>
      <c r="Q3054" s="9">
        <v>70.778125000000003</v>
      </c>
      <c r="R3054" s="9">
        <v>70.778125000000003</v>
      </c>
      <c r="S3054" s="9" t="s">
        <v>1510</v>
      </c>
      <c r="T3054" s="9">
        <v>5951.8080250000003</v>
      </c>
      <c r="U3054" s="9">
        <v>827332.49616900005</v>
      </c>
      <c r="V3054" t="s">
        <v>935</v>
      </c>
    </row>
    <row r="3055" spans="1:22" x14ac:dyDescent="0.25">
      <c r="A3055" s="70" t="e">
        <f>VLOOKUP(B3055,'Lake Assessments'!$D$2:$E$52,2,0)</f>
        <v>#N/A</v>
      </c>
      <c r="B3055">
        <v>31012200</v>
      </c>
      <c r="C3055" t="s">
        <v>2783</v>
      </c>
      <c r="D3055" t="s">
        <v>878</v>
      </c>
      <c r="E3055" s="107">
        <v>36724</v>
      </c>
      <c r="F3055" s="9">
        <v>32</v>
      </c>
      <c r="G3055" s="9">
        <v>37.299883000000001</v>
      </c>
      <c r="H3055" s="9">
        <v>433.33333299999998</v>
      </c>
      <c r="I3055" s="9">
        <v>166.42773399999999</v>
      </c>
      <c r="J3055" s="9">
        <v>1</v>
      </c>
      <c r="K3055" s="9">
        <v>32</v>
      </c>
      <c r="L3055" s="9">
        <v>32</v>
      </c>
      <c r="M3055" s="9">
        <v>37.299883000000001</v>
      </c>
      <c r="N3055" s="9">
        <v>37.299883000000001</v>
      </c>
      <c r="O3055" s="9">
        <v>433.33333299999998</v>
      </c>
      <c r="P3055" s="9">
        <v>433.33333299999998</v>
      </c>
      <c r="Q3055" s="9">
        <v>166.42773399999999</v>
      </c>
      <c r="R3055" s="9">
        <v>166.42773399999999</v>
      </c>
      <c r="S3055" s="9" t="s">
        <v>1510</v>
      </c>
      <c r="T3055" s="9">
        <v>1655.8581630000001</v>
      </c>
      <c r="U3055" s="9">
        <v>127559.859461</v>
      </c>
      <c r="V3055" t="s">
        <v>935</v>
      </c>
    </row>
    <row r="3056" spans="1:22" x14ac:dyDescent="0.25">
      <c r="A3056" s="70" t="e">
        <f>VLOOKUP(B3056,'Lake Assessments'!$D$2:$E$52,2,0)</f>
        <v>#N/A</v>
      </c>
      <c r="B3056">
        <v>31122500</v>
      </c>
      <c r="C3056" t="s">
        <v>2784</v>
      </c>
      <c r="D3056" t="s">
        <v>878</v>
      </c>
      <c r="E3056" s="107">
        <v>36721</v>
      </c>
      <c r="F3056" s="9">
        <v>12</v>
      </c>
      <c r="G3056" s="9">
        <v>22.227985</v>
      </c>
      <c r="H3056" s="9">
        <v>9.0909089999999999</v>
      </c>
      <c r="I3056" s="9">
        <v>13.408089</v>
      </c>
      <c r="J3056" s="9">
        <v>1</v>
      </c>
      <c r="K3056" s="9">
        <v>12</v>
      </c>
      <c r="L3056" s="9">
        <v>12</v>
      </c>
      <c r="M3056" s="9">
        <v>22.227985</v>
      </c>
      <c r="N3056" s="9">
        <v>22.227985</v>
      </c>
      <c r="O3056" s="9">
        <v>9.0909089999999999</v>
      </c>
      <c r="P3056" s="9">
        <v>9.0909089999999999</v>
      </c>
      <c r="Q3056" s="9">
        <v>13.408089</v>
      </c>
      <c r="R3056" s="9">
        <v>13.408089</v>
      </c>
      <c r="S3056" s="9" t="s">
        <v>1510</v>
      </c>
      <c r="T3056" s="9">
        <v>7997.1504139999997</v>
      </c>
      <c r="U3056" s="9">
        <v>414177.79060900002</v>
      </c>
      <c r="V3056" t="s">
        <v>935</v>
      </c>
    </row>
    <row r="3057" spans="1:22" x14ac:dyDescent="0.25">
      <c r="A3057" s="70" t="e">
        <f>VLOOKUP(B3057,'Lake Assessments'!$D$2:$E$52,2,0)</f>
        <v>#N/A</v>
      </c>
      <c r="B3057">
        <v>31016200</v>
      </c>
      <c r="C3057" t="s">
        <v>2728</v>
      </c>
      <c r="D3057" t="s">
        <v>878</v>
      </c>
      <c r="E3057" s="107">
        <v>37446</v>
      </c>
      <c r="F3057" s="9">
        <v>24</v>
      </c>
      <c r="G3057" s="9">
        <v>29.802125</v>
      </c>
      <c r="H3057" s="9">
        <v>118.18181800000001</v>
      </c>
      <c r="I3057" s="9">
        <v>52.051659000000001</v>
      </c>
      <c r="J3057" s="9">
        <v>1</v>
      </c>
      <c r="K3057" s="9">
        <v>24</v>
      </c>
      <c r="L3057" s="9">
        <v>24</v>
      </c>
      <c r="M3057" s="9">
        <v>29.802125</v>
      </c>
      <c r="N3057" s="9">
        <v>29.802125</v>
      </c>
      <c r="O3057" s="9">
        <v>118.18181800000001</v>
      </c>
      <c r="P3057" s="9">
        <v>118.18181800000001</v>
      </c>
      <c r="Q3057" s="9">
        <v>52.051659000000001</v>
      </c>
      <c r="R3057" s="9">
        <v>52.051659000000001</v>
      </c>
      <c r="S3057" s="9" t="s">
        <v>1510</v>
      </c>
      <c r="T3057" s="9">
        <v>2892.378432</v>
      </c>
      <c r="U3057" s="9">
        <v>401458.01088999998</v>
      </c>
      <c r="V3057" t="s">
        <v>935</v>
      </c>
    </row>
    <row r="3058" spans="1:22" x14ac:dyDescent="0.25">
      <c r="A3058" s="70" t="e">
        <f>VLOOKUP(B3058,'Lake Assessments'!$D$2:$E$52,2,0)</f>
        <v>#N/A</v>
      </c>
      <c r="B3058">
        <v>31015700</v>
      </c>
      <c r="C3058" t="s">
        <v>326</v>
      </c>
      <c r="D3058" t="s">
        <v>878</v>
      </c>
      <c r="E3058" s="107">
        <v>36756</v>
      </c>
      <c r="F3058" s="9">
        <v>20</v>
      </c>
      <c r="G3058" s="9">
        <v>29.516096999999998</v>
      </c>
      <c r="H3058" s="9">
        <v>81.818181999999993</v>
      </c>
      <c r="I3058" s="9">
        <v>50.592333000000004</v>
      </c>
      <c r="J3058" s="9">
        <v>2</v>
      </c>
      <c r="K3058" s="9">
        <v>20</v>
      </c>
      <c r="L3058" s="9">
        <v>21</v>
      </c>
      <c r="M3058" s="9">
        <v>29.516096999999998</v>
      </c>
      <c r="N3058" s="9">
        <v>30.114069000000001</v>
      </c>
      <c r="O3058" s="9">
        <v>81.818181999999993</v>
      </c>
      <c r="P3058" s="9">
        <v>90.909091000000004</v>
      </c>
      <c r="Q3058" s="9">
        <v>49.079549</v>
      </c>
      <c r="R3058" s="9">
        <v>50.592333000000004</v>
      </c>
      <c r="S3058" s="9" t="s">
        <v>1510</v>
      </c>
      <c r="T3058" s="9">
        <v>4793.6089869999996</v>
      </c>
      <c r="U3058" s="9">
        <v>1393167.6142299999</v>
      </c>
      <c r="V3058" t="s">
        <v>935</v>
      </c>
    </row>
    <row r="3059" spans="1:22" x14ac:dyDescent="0.25">
      <c r="A3059" s="70" t="e">
        <f>VLOOKUP(B3059,'Lake Assessments'!$D$2:$E$52,2,0)</f>
        <v>#N/A</v>
      </c>
      <c r="B3059">
        <v>31005900</v>
      </c>
      <c r="C3059" t="s">
        <v>116</v>
      </c>
      <c r="D3059" t="s">
        <v>878</v>
      </c>
      <c r="E3059" s="107">
        <v>36755</v>
      </c>
      <c r="F3059" s="9">
        <v>7</v>
      </c>
      <c r="G3059" s="9">
        <v>19.654153000000001</v>
      </c>
      <c r="H3059" s="9">
        <v>16.666667</v>
      </c>
      <c r="I3059" s="9">
        <v>40.386803999999998</v>
      </c>
      <c r="J3059" s="9">
        <v>1</v>
      </c>
      <c r="K3059" s="9">
        <v>7</v>
      </c>
      <c r="L3059" s="9">
        <v>7</v>
      </c>
      <c r="M3059" s="9">
        <v>19.654153000000001</v>
      </c>
      <c r="N3059" s="9">
        <v>19.654153000000001</v>
      </c>
      <c r="O3059" s="9">
        <v>16.666667</v>
      </c>
      <c r="P3059" s="9">
        <v>16.666667</v>
      </c>
      <c r="Q3059" s="9">
        <v>40.386803999999998</v>
      </c>
      <c r="R3059" s="9">
        <v>40.386803999999998</v>
      </c>
      <c r="S3059" s="9" t="s">
        <v>1510</v>
      </c>
      <c r="T3059" s="9">
        <v>807.24703599999998</v>
      </c>
      <c r="U3059" s="9">
        <v>48087.516088999997</v>
      </c>
      <c r="V3059" t="s">
        <v>935</v>
      </c>
    </row>
    <row r="3060" spans="1:22" x14ac:dyDescent="0.25">
      <c r="A3060" s="70" t="e">
        <f>VLOOKUP(B3060,'Lake Assessments'!$D$2:$E$52,2,0)</f>
        <v>#N/A</v>
      </c>
      <c r="B3060">
        <v>69090100</v>
      </c>
      <c r="C3060" t="s">
        <v>1879</v>
      </c>
      <c r="D3060" t="s">
        <v>878</v>
      </c>
      <c r="E3060" s="107">
        <v>34197</v>
      </c>
      <c r="F3060" s="9">
        <v>15</v>
      </c>
      <c r="G3060" s="9">
        <v>22.979700999999999</v>
      </c>
      <c r="H3060" s="9">
        <v>36.363636</v>
      </c>
      <c r="I3060" s="9">
        <v>13.760897</v>
      </c>
      <c r="J3060" s="9">
        <v>1</v>
      </c>
      <c r="K3060" s="9">
        <v>15</v>
      </c>
      <c r="L3060" s="9">
        <v>15</v>
      </c>
      <c r="M3060" s="9">
        <v>22.979700999999999</v>
      </c>
      <c r="N3060" s="9">
        <v>22.979700999999999</v>
      </c>
      <c r="O3060" s="9">
        <v>36.363636</v>
      </c>
      <c r="P3060" s="9">
        <v>36.363636</v>
      </c>
      <c r="Q3060" s="9">
        <v>13.760897</v>
      </c>
      <c r="R3060" s="9">
        <v>13.760897</v>
      </c>
      <c r="S3060" s="9" t="s">
        <v>1510</v>
      </c>
      <c r="T3060" s="9">
        <v>1142.8032519999999</v>
      </c>
      <c r="U3060" s="9">
        <v>71977.334946000003</v>
      </c>
      <c r="V3060" t="s">
        <v>935</v>
      </c>
    </row>
    <row r="3061" spans="1:22" x14ac:dyDescent="0.25">
      <c r="A3061" s="70" t="e">
        <f>VLOOKUP(B3061,'Lake Assessments'!$D$2:$E$52,2,0)</f>
        <v>#N/A</v>
      </c>
      <c r="B3061">
        <v>69090600</v>
      </c>
      <c r="C3061" t="s">
        <v>2713</v>
      </c>
      <c r="D3061" t="s">
        <v>878</v>
      </c>
      <c r="E3061" s="107">
        <v>41470</v>
      </c>
      <c r="F3061" s="9">
        <v>24</v>
      </c>
      <c r="G3061" s="9">
        <v>32.251615000000001</v>
      </c>
      <c r="H3061" s="9">
        <v>118.18181800000001</v>
      </c>
      <c r="I3061" s="9">
        <v>64.549055999999993</v>
      </c>
      <c r="J3061" s="9">
        <v>1</v>
      </c>
      <c r="K3061" s="9">
        <v>24</v>
      </c>
      <c r="L3061" s="9">
        <v>24</v>
      </c>
      <c r="M3061" s="9">
        <v>32.251615000000001</v>
      </c>
      <c r="N3061" s="9">
        <v>32.251615000000001</v>
      </c>
      <c r="O3061" s="9">
        <v>118.18181800000001</v>
      </c>
      <c r="P3061" s="9">
        <v>118.18181800000001</v>
      </c>
      <c r="Q3061" s="9">
        <v>64.549055999999993</v>
      </c>
      <c r="R3061" s="9">
        <v>64.549055999999993</v>
      </c>
      <c r="S3061" s="9" t="s">
        <v>1510</v>
      </c>
      <c r="T3061" s="9">
        <v>4817.5369209999999</v>
      </c>
      <c r="U3061" s="9">
        <v>503619.750298</v>
      </c>
      <c r="V3061" t="s">
        <v>935</v>
      </c>
    </row>
    <row r="3062" spans="1:22" x14ac:dyDescent="0.25">
      <c r="A3062" s="70" t="e">
        <f>VLOOKUP(B3062,'Lake Assessments'!$D$2:$E$52,2,0)</f>
        <v>#N/A</v>
      </c>
      <c r="B3062">
        <v>31018300</v>
      </c>
      <c r="C3062" t="s">
        <v>2785</v>
      </c>
      <c r="D3062" t="s">
        <v>878</v>
      </c>
      <c r="E3062" s="107">
        <v>37446</v>
      </c>
      <c r="F3062" s="9">
        <v>22</v>
      </c>
      <c r="G3062" s="9">
        <v>28.568895999999999</v>
      </c>
      <c r="H3062" s="9">
        <v>100</v>
      </c>
      <c r="I3062" s="9">
        <v>45.759672999999999</v>
      </c>
      <c r="J3062" s="9">
        <v>1</v>
      </c>
      <c r="K3062" s="9">
        <v>22</v>
      </c>
      <c r="L3062" s="9">
        <v>22</v>
      </c>
      <c r="M3062" s="9">
        <v>28.568895999999999</v>
      </c>
      <c r="N3062" s="9">
        <v>28.568895999999999</v>
      </c>
      <c r="O3062" s="9">
        <v>100</v>
      </c>
      <c r="P3062" s="9">
        <v>100</v>
      </c>
      <c r="Q3062" s="9">
        <v>45.759672999999999</v>
      </c>
      <c r="R3062" s="9">
        <v>45.759672999999999</v>
      </c>
      <c r="S3062" s="9" t="s">
        <v>1510</v>
      </c>
      <c r="T3062" s="9">
        <v>6547.5714589999998</v>
      </c>
      <c r="U3062" s="9">
        <v>867318.49199400004</v>
      </c>
      <c r="V3062" t="s">
        <v>935</v>
      </c>
    </row>
    <row r="3063" spans="1:22" x14ac:dyDescent="0.25">
      <c r="A3063" s="70" t="e">
        <f>VLOOKUP(B3063,'Lake Assessments'!$D$2:$E$52,2,0)</f>
        <v>#N/A</v>
      </c>
      <c r="B3063">
        <v>31007000</v>
      </c>
      <c r="C3063" t="s">
        <v>2786</v>
      </c>
      <c r="D3063" t="s">
        <v>878</v>
      </c>
      <c r="E3063" s="107">
        <v>36748</v>
      </c>
      <c r="F3063" s="9">
        <v>14</v>
      </c>
      <c r="G3063" s="9">
        <v>29.933259</v>
      </c>
      <c r="H3063" s="9">
        <v>133.33333300000001</v>
      </c>
      <c r="I3063" s="9">
        <v>113.808994</v>
      </c>
      <c r="J3063" s="9">
        <v>1</v>
      </c>
      <c r="K3063" s="9">
        <v>14</v>
      </c>
      <c r="L3063" s="9">
        <v>14</v>
      </c>
      <c r="M3063" s="9">
        <v>29.933259</v>
      </c>
      <c r="N3063" s="9">
        <v>29.933259</v>
      </c>
      <c r="O3063" s="9">
        <v>133.33333300000001</v>
      </c>
      <c r="P3063" s="9">
        <v>133.33333300000001</v>
      </c>
      <c r="Q3063" s="9">
        <v>113.808994</v>
      </c>
      <c r="R3063" s="9">
        <v>113.808994</v>
      </c>
      <c r="S3063" s="9" t="s">
        <v>1510</v>
      </c>
      <c r="T3063" s="9">
        <v>3736.1937579999999</v>
      </c>
      <c r="U3063" s="9">
        <v>565238.13002399995</v>
      </c>
      <c r="V3063" t="s">
        <v>935</v>
      </c>
    </row>
    <row r="3064" spans="1:22" x14ac:dyDescent="0.25">
      <c r="A3064" s="70" t="e">
        <f>VLOOKUP(B3064,'Lake Assessments'!$D$2:$E$52,2,0)</f>
        <v>#N/A</v>
      </c>
      <c r="B3064">
        <v>31017500</v>
      </c>
      <c r="C3064" t="s">
        <v>2787</v>
      </c>
      <c r="D3064" t="s">
        <v>878</v>
      </c>
      <c r="E3064" s="107">
        <v>36760</v>
      </c>
      <c r="F3064" s="9">
        <v>11</v>
      </c>
      <c r="G3064" s="9">
        <v>26.231487000000001</v>
      </c>
      <c r="H3064" s="9">
        <v>175</v>
      </c>
      <c r="I3064" s="9">
        <v>223.845518</v>
      </c>
      <c r="J3064" s="9">
        <v>1</v>
      </c>
      <c r="K3064" s="9">
        <v>11</v>
      </c>
      <c r="L3064" s="9">
        <v>11</v>
      </c>
      <c r="M3064" s="9">
        <v>26.231487000000001</v>
      </c>
      <c r="N3064" s="9">
        <v>26.231487000000001</v>
      </c>
      <c r="O3064" s="9">
        <v>175</v>
      </c>
      <c r="P3064" s="9">
        <v>175</v>
      </c>
      <c r="Q3064" s="9">
        <v>223.845518</v>
      </c>
      <c r="R3064" s="9">
        <v>223.845518</v>
      </c>
      <c r="S3064" s="9" t="s">
        <v>2662</v>
      </c>
      <c r="T3064" s="9">
        <v>4905.7833250000003</v>
      </c>
      <c r="U3064" s="9">
        <v>329476.86251299997</v>
      </c>
      <c r="V3064" t="s">
        <v>935</v>
      </c>
    </row>
    <row r="3065" spans="1:22" x14ac:dyDescent="0.25">
      <c r="A3065" s="70" t="e">
        <f>VLOOKUP(B3065,'Lake Assessments'!$D$2:$E$52,2,0)</f>
        <v>#N/A</v>
      </c>
      <c r="B3065">
        <v>31012100</v>
      </c>
      <c r="C3065" t="s">
        <v>1306</v>
      </c>
      <c r="D3065" t="s">
        <v>878</v>
      </c>
      <c r="E3065" s="107">
        <v>36724</v>
      </c>
      <c r="F3065" s="9">
        <v>26</v>
      </c>
      <c r="G3065" s="9">
        <v>29.221304</v>
      </c>
      <c r="H3065" s="9">
        <v>333.33333299999998</v>
      </c>
      <c r="I3065" s="9">
        <v>108.723601</v>
      </c>
      <c r="J3065" s="9">
        <v>1</v>
      </c>
      <c r="K3065" s="9">
        <v>26</v>
      </c>
      <c r="L3065" s="9">
        <v>26</v>
      </c>
      <c r="M3065" s="9">
        <v>29.221304</v>
      </c>
      <c r="N3065" s="9">
        <v>29.221304</v>
      </c>
      <c r="O3065" s="9">
        <v>333.33333299999998</v>
      </c>
      <c r="P3065" s="9">
        <v>333.33333299999998</v>
      </c>
      <c r="Q3065" s="9">
        <v>108.723601</v>
      </c>
      <c r="R3065" s="9">
        <v>108.723601</v>
      </c>
      <c r="S3065" s="9" t="s">
        <v>1510</v>
      </c>
      <c r="T3065" s="9">
        <v>2803.0736099999999</v>
      </c>
      <c r="U3065" s="9">
        <v>422947.14156700001</v>
      </c>
      <c r="V3065" t="s">
        <v>935</v>
      </c>
    </row>
    <row r="3066" spans="1:22" x14ac:dyDescent="0.25">
      <c r="A3066" s="70" t="e">
        <f>VLOOKUP(B3066,'Lake Assessments'!$D$2:$E$52,2,0)</f>
        <v>#N/A</v>
      </c>
      <c r="B3066">
        <v>69091300</v>
      </c>
      <c r="C3066" t="s">
        <v>2788</v>
      </c>
      <c r="D3066" t="s">
        <v>878</v>
      </c>
      <c r="E3066" s="107">
        <v>41081</v>
      </c>
      <c r="F3066" s="9">
        <v>17</v>
      </c>
      <c r="G3066" s="9">
        <v>25.466241</v>
      </c>
      <c r="H3066" s="9">
        <v>183.33333300000001</v>
      </c>
      <c r="I3066" s="9">
        <v>81.901719</v>
      </c>
      <c r="J3066" s="9">
        <v>1</v>
      </c>
      <c r="K3066" s="9">
        <v>17</v>
      </c>
      <c r="L3066" s="9">
        <v>17</v>
      </c>
      <c r="M3066" s="9">
        <v>25.466241</v>
      </c>
      <c r="N3066" s="9">
        <v>25.466241</v>
      </c>
      <c r="O3066" s="9">
        <v>183.33333300000001</v>
      </c>
      <c r="P3066" s="9">
        <v>183.33333300000001</v>
      </c>
      <c r="Q3066" s="9">
        <v>81.901719</v>
      </c>
      <c r="R3066" s="9">
        <v>81.901719</v>
      </c>
      <c r="S3066" s="9" t="s">
        <v>1510</v>
      </c>
      <c r="T3066" s="9">
        <v>2388.2675960000001</v>
      </c>
      <c r="U3066" s="9">
        <v>291606.78624400002</v>
      </c>
      <c r="V3066" t="s">
        <v>935</v>
      </c>
    </row>
    <row r="3067" spans="1:22" x14ac:dyDescent="0.25">
      <c r="A3067" s="70" t="e">
        <f>VLOOKUP(B3067,'Lake Assessments'!$D$2:$E$52,2,0)</f>
        <v>#N/A</v>
      </c>
      <c r="B3067">
        <v>69129000</v>
      </c>
      <c r="C3067" t="s">
        <v>2789</v>
      </c>
      <c r="D3067" t="s">
        <v>878</v>
      </c>
      <c r="E3067" s="107">
        <v>41120</v>
      </c>
      <c r="F3067" s="9">
        <v>29</v>
      </c>
      <c r="G3067" s="9">
        <v>34.167941999999996</v>
      </c>
      <c r="H3067" s="9">
        <v>163.63636399999999</v>
      </c>
      <c r="I3067" s="9">
        <v>74.326235999999994</v>
      </c>
      <c r="J3067" s="9">
        <v>1</v>
      </c>
      <c r="K3067" s="9">
        <v>29</v>
      </c>
      <c r="L3067" s="9">
        <v>29</v>
      </c>
      <c r="M3067" s="9">
        <v>34.167941999999996</v>
      </c>
      <c r="N3067" s="9">
        <v>34.167941999999996</v>
      </c>
      <c r="O3067" s="9">
        <v>163.63636399999999</v>
      </c>
      <c r="P3067" s="9">
        <v>163.63636399999999</v>
      </c>
      <c r="Q3067" s="9">
        <v>74.326235999999994</v>
      </c>
      <c r="R3067" s="9">
        <v>74.326235999999994</v>
      </c>
      <c r="S3067" s="9" t="s">
        <v>1510</v>
      </c>
      <c r="T3067" s="9">
        <v>5718.1798959999996</v>
      </c>
      <c r="U3067" s="9">
        <v>1102349.7301090001</v>
      </c>
      <c r="V3067" t="s">
        <v>935</v>
      </c>
    </row>
    <row r="3068" spans="1:22" x14ac:dyDescent="0.25">
      <c r="A3068" s="70" t="e">
        <f>VLOOKUP(B3068,'Lake Assessments'!$D$2:$E$52,2,0)</f>
        <v>#N/A</v>
      </c>
      <c r="B3068">
        <v>31005200</v>
      </c>
      <c r="C3068" t="s">
        <v>2790</v>
      </c>
      <c r="D3068" t="s">
        <v>878</v>
      </c>
      <c r="E3068" s="107">
        <v>36749</v>
      </c>
      <c r="F3068" s="9">
        <v>22</v>
      </c>
      <c r="G3068" s="9">
        <v>32.832909999999998</v>
      </c>
      <c r="H3068" s="9">
        <v>100</v>
      </c>
      <c r="I3068" s="9">
        <v>67.514848999999998</v>
      </c>
      <c r="J3068" s="9">
        <v>1</v>
      </c>
      <c r="K3068" s="9">
        <v>22</v>
      </c>
      <c r="L3068" s="9">
        <v>22</v>
      </c>
      <c r="M3068" s="9">
        <v>32.832909999999998</v>
      </c>
      <c r="N3068" s="9">
        <v>32.832909999999998</v>
      </c>
      <c r="O3068" s="9">
        <v>100</v>
      </c>
      <c r="P3068" s="9">
        <v>100</v>
      </c>
      <c r="Q3068" s="9">
        <v>67.514848999999998</v>
      </c>
      <c r="R3068" s="9">
        <v>67.514848999999998</v>
      </c>
      <c r="S3068" s="9" t="s">
        <v>1510</v>
      </c>
      <c r="T3068" s="9">
        <v>3480.8042139999998</v>
      </c>
      <c r="U3068" s="9">
        <v>376702.52895900002</v>
      </c>
      <c r="V3068" t="s">
        <v>935</v>
      </c>
    </row>
    <row r="3069" spans="1:22" x14ac:dyDescent="0.25">
      <c r="A3069" s="70" t="e">
        <f>VLOOKUP(B3069,'Lake Assessments'!$D$2:$E$52,2,0)</f>
        <v>#N/A</v>
      </c>
      <c r="B3069">
        <v>31016000</v>
      </c>
      <c r="C3069" t="s">
        <v>2120</v>
      </c>
      <c r="D3069" t="s">
        <v>878</v>
      </c>
      <c r="E3069" s="107">
        <v>36759</v>
      </c>
      <c r="F3069" s="9">
        <v>21</v>
      </c>
      <c r="G3069" s="9">
        <v>30.114069000000001</v>
      </c>
      <c r="H3069" s="9">
        <v>90.909091000000004</v>
      </c>
      <c r="I3069" s="9">
        <v>53.643208000000001</v>
      </c>
      <c r="J3069" s="9">
        <v>1</v>
      </c>
      <c r="K3069" s="9">
        <v>21</v>
      </c>
      <c r="L3069" s="9">
        <v>21</v>
      </c>
      <c r="M3069" s="9">
        <v>30.114069000000001</v>
      </c>
      <c r="N3069" s="9">
        <v>30.114069000000001</v>
      </c>
      <c r="O3069" s="9">
        <v>90.909091000000004</v>
      </c>
      <c r="P3069" s="9">
        <v>90.909091000000004</v>
      </c>
      <c r="Q3069" s="9">
        <v>53.643208000000001</v>
      </c>
      <c r="R3069" s="9">
        <v>53.643208000000001</v>
      </c>
      <c r="S3069" s="9" t="s">
        <v>1510</v>
      </c>
      <c r="T3069" s="9">
        <v>3128.7731899999999</v>
      </c>
      <c r="U3069" s="9">
        <v>441538.403888</v>
      </c>
      <c r="V3069" t="s">
        <v>935</v>
      </c>
    </row>
    <row r="3070" spans="1:22" x14ac:dyDescent="0.25">
      <c r="A3070" s="70" t="e">
        <f>VLOOKUP(B3070,'Lake Assessments'!$D$2:$E$52,2,0)</f>
        <v>#N/A</v>
      </c>
      <c r="B3070">
        <v>69093800</v>
      </c>
      <c r="C3070" t="s">
        <v>2408</v>
      </c>
      <c r="D3070" t="s">
        <v>878</v>
      </c>
      <c r="E3070" s="107">
        <v>41471</v>
      </c>
      <c r="F3070" s="9">
        <v>21</v>
      </c>
      <c r="G3070" s="9">
        <v>31.205158000000001</v>
      </c>
      <c r="H3070" s="9">
        <v>90.909091000000004</v>
      </c>
      <c r="I3070" s="9">
        <v>59.209991000000002</v>
      </c>
      <c r="J3070" s="9">
        <v>1</v>
      </c>
      <c r="K3070" s="9">
        <v>21</v>
      </c>
      <c r="L3070" s="9">
        <v>21</v>
      </c>
      <c r="M3070" s="9">
        <v>31.205158000000001</v>
      </c>
      <c r="N3070" s="9">
        <v>31.205158000000001</v>
      </c>
      <c r="O3070" s="9">
        <v>90.909091000000004</v>
      </c>
      <c r="P3070" s="9">
        <v>90.909091000000004</v>
      </c>
      <c r="Q3070" s="9">
        <v>59.209991000000002</v>
      </c>
      <c r="R3070" s="9">
        <v>59.209991000000002</v>
      </c>
      <c r="S3070" s="9" t="s">
        <v>1510</v>
      </c>
      <c r="T3070" s="9">
        <v>3972.2627849999999</v>
      </c>
      <c r="U3070" s="9">
        <v>356869.02402100002</v>
      </c>
      <c r="V3070" t="s">
        <v>935</v>
      </c>
    </row>
    <row r="3071" spans="1:22" x14ac:dyDescent="0.25">
      <c r="A3071" s="70" t="e">
        <f>VLOOKUP(B3071,'Lake Assessments'!$D$2:$E$52,2,0)</f>
        <v>#N/A</v>
      </c>
      <c r="B3071">
        <v>69088500</v>
      </c>
      <c r="C3071" t="s">
        <v>1454</v>
      </c>
      <c r="D3071" t="s">
        <v>878</v>
      </c>
      <c r="E3071" s="107">
        <v>41127</v>
      </c>
      <c r="F3071" s="9">
        <v>27</v>
      </c>
      <c r="G3071" s="9">
        <v>32.139164999999998</v>
      </c>
      <c r="H3071" s="9">
        <v>350</v>
      </c>
      <c r="I3071" s="9">
        <v>129.56546399999999</v>
      </c>
      <c r="J3071" s="9">
        <v>1</v>
      </c>
      <c r="K3071" s="9">
        <v>27</v>
      </c>
      <c r="L3071" s="9">
        <v>27</v>
      </c>
      <c r="M3071" s="9">
        <v>32.139164999999998</v>
      </c>
      <c r="N3071" s="9">
        <v>32.139164999999998</v>
      </c>
      <c r="O3071" s="9">
        <v>350</v>
      </c>
      <c r="P3071" s="9">
        <v>350</v>
      </c>
      <c r="Q3071" s="9">
        <v>129.56546399999999</v>
      </c>
      <c r="R3071" s="9">
        <v>129.56546399999999</v>
      </c>
      <c r="S3071" s="9" t="s">
        <v>1510</v>
      </c>
      <c r="T3071" s="9">
        <v>3041.579921</v>
      </c>
      <c r="U3071" s="9">
        <v>409611.89299199998</v>
      </c>
      <c r="V3071" t="s">
        <v>935</v>
      </c>
    </row>
    <row r="3072" spans="1:22" x14ac:dyDescent="0.25">
      <c r="A3072" s="70" t="e">
        <f>VLOOKUP(B3072,'Lake Assessments'!$D$2:$E$52,2,0)</f>
        <v>#N/A</v>
      </c>
      <c r="B3072">
        <v>31018900</v>
      </c>
      <c r="C3072" t="s">
        <v>2791</v>
      </c>
      <c r="D3072" t="s">
        <v>878</v>
      </c>
      <c r="E3072" s="107">
        <v>37446</v>
      </c>
      <c r="F3072" s="9">
        <v>16</v>
      </c>
      <c r="G3072" s="9">
        <v>25.25</v>
      </c>
      <c r="H3072" s="9">
        <v>166.66666699999999</v>
      </c>
      <c r="I3072" s="9">
        <v>80.357142999999994</v>
      </c>
      <c r="J3072" s="9">
        <v>1</v>
      </c>
      <c r="K3072" s="9">
        <v>16</v>
      </c>
      <c r="L3072" s="9">
        <v>16</v>
      </c>
      <c r="M3072" s="9">
        <v>25.25</v>
      </c>
      <c r="N3072" s="9">
        <v>25.25</v>
      </c>
      <c r="O3072" s="9">
        <v>166.66666699999999</v>
      </c>
      <c r="P3072" s="9">
        <v>166.66666699999999</v>
      </c>
      <c r="Q3072" s="9">
        <v>80.357142999999994</v>
      </c>
      <c r="R3072" s="9">
        <v>80.357142999999994</v>
      </c>
      <c r="S3072" s="9" t="s">
        <v>1510</v>
      </c>
      <c r="T3072" s="9">
        <v>770.55772300000001</v>
      </c>
      <c r="U3072" s="9">
        <v>38711.890712</v>
      </c>
      <c r="V3072" t="s">
        <v>935</v>
      </c>
    </row>
    <row r="3073" spans="1:22" x14ac:dyDescent="0.25">
      <c r="A3073" s="70" t="e">
        <f>VLOOKUP(B3073,'Lake Assessments'!$D$2:$E$52,2,0)</f>
        <v>#N/A</v>
      </c>
      <c r="B3073">
        <v>69070900</v>
      </c>
      <c r="C3073" t="s">
        <v>981</v>
      </c>
      <c r="D3073" t="s">
        <v>878</v>
      </c>
      <c r="E3073" s="107">
        <v>38615</v>
      </c>
      <c r="F3073" s="9">
        <v>6</v>
      </c>
      <c r="G3073" s="9">
        <v>15.513434999999999</v>
      </c>
      <c r="H3073" s="9">
        <v>-14.285714</v>
      </c>
      <c r="I3073" s="9">
        <v>-6.5455719999999999</v>
      </c>
      <c r="J3073" s="9">
        <v>1</v>
      </c>
      <c r="K3073" s="9">
        <v>6</v>
      </c>
      <c r="L3073" s="9">
        <v>6</v>
      </c>
      <c r="M3073" s="9">
        <v>15.513434999999999</v>
      </c>
      <c r="N3073" s="9">
        <v>15.513434999999999</v>
      </c>
      <c r="O3073" s="9">
        <v>-14.285714</v>
      </c>
      <c r="P3073" s="9">
        <v>-14.285714</v>
      </c>
      <c r="Q3073" s="9">
        <v>-6.5455719999999999</v>
      </c>
      <c r="R3073" s="9">
        <v>-6.5455719999999999</v>
      </c>
      <c r="S3073" s="9" t="s">
        <v>1510</v>
      </c>
      <c r="T3073" s="9">
        <v>1243.3222229999999</v>
      </c>
      <c r="U3073" s="9">
        <v>48406.035042000003</v>
      </c>
      <c r="V3073" t="s">
        <v>932</v>
      </c>
    </row>
    <row r="3074" spans="1:22" x14ac:dyDescent="0.25">
      <c r="A3074" s="70" t="e">
        <f>VLOOKUP(B3074,'Lake Assessments'!$D$2:$E$52,2,0)</f>
        <v>#N/A</v>
      </c>
      <c r="B3074">
        <v>69099400</v>
      </c>
      <c r="C3074" t="s">
        <v>2792</v>
      </c>
      <c r="D3074" t="s">
        <v>934</v>
      </c>
      <c r="E3074" s="107">
        <v>41099</v>
      </c>
      <c r="F3074" s="9">
        <v>18</v>
      </c>
      <c r="G3074" s="9">
        <v>22.391715000000001</v>
      </c>
      <c r="H3074" s="9">
        <v>63.636364</v>
      </c>
      <c r="I3074" s="9">
        <v>14.243442999999999</v>
      </c>
      <c r="J3074" s="9">
        <v>1</v>
      </c>
      <c r="K3074" s="9">
        <v>18</v>
      </c>
      <c r="L3074" s="9">
        <v>18</v>
      </c>
      <c r="M3074" s="9">
        <v>22.391715000000001</v>
      </c>
      <c r="N3074" s="9">
        <v>22.391715000000001</v>
      </c>
      <c r="O3074" s="9">
        <v>63.636364</v>
      </c>
      <c r="P3074" s="9">
        <v>63.636364</v>
      </c>
      <c r="Q3074" s="9">
        <v>14.243442999999999</v>
      </c>
      <c r="R3074" s="9">
        <v>14.243442999999999</v>
      </c>
      <c r="S3074" s="9" t="s">
        <v>1510</v>
      </c>
      <c r="T3074" s="9">
        <v>49596.375133000001</v>
      </c>
      <c r="U3074" s="9">
        <v>3911432.0340669998</v>
      </c>
      <c r="V3074" t="s">
        <v>935</v>
      </c>
    </row>
    <row r="3075" spans="1:22" x14ac:dyDescent="0.25">
      <c r="A3075" s="70" t="e">
        <f>VLOOKUP(B3075,'Lake Assessments'!$D$2:$E$52,2,0)</f>
        <v>#N/A</v>
      </c>
      <c r="B3075">
        <v>69091200</v>
      </c>
      <c r="C3075" t="s">
        <v>2793</v>
      </c>
      <c r="D3075" t="s">
        <v>878</v>
      </c>
      <c r="E3075" s="107">
        <v>41087</v>
      </c>
      <c r="F3075" s="9">
        <v>31</v>
      </c>
      <c r="G3075" s="9">
        <v>37.357903</v>
      </c>
      <c r="H3075" s="9">
        <v>181.81818200000001</v>
      </c>
      <c r="I3075" s="9">
        <v>90.601545000000002</v>
      </c>
      <c r="J3075" s="9">
        <v>2</v>
      </c>
      <c r="K3075" s="9">
        <v>31</v>
      </c>
      <c r="L3075" s="9">
        <v>32</v>
      </c>
      <c r="M3075" s="9">
        <v>37.357903</v>
      </c>
      <c r="N3075" s="9">
        <v>37.830213000000001</v>
      </c>
      <c r="O3075" s="9">
        <v>181.81818200000001</v>
      </c>
      <c r="P3075" s="9">
        <v>190.90909099999999</v>
      </c>
      <c r="Q3075" s="9">
        <v>87.278281000000007</v>
      </c>
      <c r="R3075" s="9">
        <v>90.601545000000002</v>
      </c>
      <c r="S3075" s="9" t="s">
        <v>1510</v>
      </c>
      <c r="T3075" s="9">
        <v>6359.3648629999998</v>
      </c>
      <c r="U3075" s="9">
        <v>814620.73986199999</v>
      </c>
      <c r="V3075" t="s">
        <v>935</v>
      </c>
    </row>
    <row r="3076" spans="1:22" x14ac:dyDescent="0.25">
      <c r="A3076" s="70" t="e">
        <f>VLOOKUP(B3076,'Lake Assessments'!$D$2:$E$52,2,0)</f>
        <v>#N/A</v>
      </c>
      <c r="B3076">
        <v>69085600</v>
      </c>
      <c r="C3076" t="s">
        <v>2794</v>
      </c>
      <c r="D3076" t="s">
        <v>878</v>
      </c>
      <c r="E3076" s="107">
        <v>41092</v>
      </c>
      <c r="F3076" s="9">
        <v>29</v>
      </c>
      <c r="G3076" s="9">
        <v>34.353637999999997</v>
      </c>
      <c r="H3076" s="9">
        <v>383.33333299999998</v>
      </c>
      <c r="I3076" s="9">
        <v>145.38312500000001</v>
      </c>
      <c r="J3076" s="9">
        <v>1</v>
      </c>
      <c r="K3076" s="9">
        <v>29</v>
      </c>
      <c r="L3076" s="9">
        <v>29</v>
      </c>
      <c r="M3076" s="9">
        <v>34.353637999999997</v>
      </c>
      <c r="N3076" s="9">
        <v>34.353637999999997</v>
      </c>
      <c r="O3076" s="9">
        <v>383.33333299999998</v>
      </c>
      <c r="P3076" s="9">
        <v>383.33333299999998</v>
      </c>
      <c r="Q3076" s="9">
        <v>145.38312500000001</v>
      </c>
      <c r="R3076" s="9">
        <v>145.38312500000001</v>
      </c>
      <c r="S3076" s="9" t="s">
        <v>1510</v>
      </c>
      <c r="T3076" s="9">
        <v>3247.909431</v>
      </c>
      <c r="U3076" s="9">
        <v>588419.71069900005</v>
      </c>
      <c r="V3076" t="s">
        <v>935</v>
      </c>
    </row>
    <row r="3077" spans="1:22" x14ac:dyDescent="0.25">
      <c r="A3077" s="70" t="e">
        <f>VLOOKUP(B3077,'Lake Assessments'!$D$2:$E$52,2,0)</f>
        <v>#N/A</v>
      </c>
      <c r="B3077">
        <v>69079500</v>
      </c>
      <c r="C3077" t="s">
        <v>2795</v>
      </c>
      <c r="D3077" t="s">
        <v>878</v>
      </c>
      <c r="E3077" s="107">
        <v>35646</v>
      </c>
      <c r="F3077" s="9">
        <v>14</v>
      </c>
      <c r="G3077" s="9">
        <v>24.588034</v>
      </c>
      <c r="H3077" s="9">
        <v>27.272727</v>
      </c>
      <c r="I3077" s="9">
        <v>25.449154</v>
      </c>
      <c r="J3077" s="9">
        <v>1</v>
      </c>
      <c r="K3077" s="9">
        <v>14</v>
      </c>
      <c r="L3077" s="9">
        <v>14</v>
      </c>
      <c r="M3077" s="9">
        <v>24.588034</v>
      </c>
      <c r="N3077" s="9">
        <v>24.588034</v>
      </c>
      <c r="O3077" s="9">
        <v>27.272727</v>
      </c>
      <c r="P3077" s="9">
        <v>27.272727</v>
      </c>
      <c r="Q3077" s="9">
        <v>25.449154</v>
      </c>
      <c r="R3077" s="9">
        <v>25.449154</v>
      </c>
      <c r="S3077" s="9" t="s">
        <v>1510</v>
      </c>
      <c r="T3077" s="9">
        <v>1092.335437</v>
      </c>
      <c r="U3077" s="9">
        <v>54040.476128000002</v>
      </c>
      <c r="V3077" t="s">
        <v>935</v>
      </c>
    </row>
    <row r="3078" spans="1:22" x14ac:dyDescent="0.25">
      <c r="A3078" s="70" t="e">
        <f>VLOOKUP(B3078,'Lake Assessments'!$D$2:$E$52,2,0)</f>
        <v>#N/A</v>
      </c>
      <c r="B3078">
        <v>69073000</v>
      </c>
      <c r="C3078" t="s">
        <v>1339</v>
      </c>
      <c r="D3078" t="s">
        <v>878</v>
      </c>
      <c r="E3078" s="107">
        <v>41451</v>
      </c>
      <c r="F3078" s="9">
        <v>12</v>
      </c>
      <c r="G3078" s="9">
        <v>20.495934999999999</v>
      </c>
      <c r="H3078" s="9">
        <v>71.428571000000005</v>
      </c>
      <c r="I3078" s="9">
        <v>23.469484999999999</v>
      </c>
      <c r="J3078" s="9">
        <v>2</v>
      </c>
      <c r="K3078" s="9">
        <v>12</v>
      </c>
      <c r="L3078" s="9">
        <v>12</v>
      </c>
      <c r="M3078" s="9">
        <v>20.495934999999999</v>
      </c>
      <c r="N3078" s="9">
        <v>21.36196</v>
      </c>
      <c r="O3078" s="9">
        <v>71.428571000000005</v>
      </c>
      <c r="P3078" s="9">
        <v>71.428571000000005</v>
      </c>
      <c r="Q3078" s="9">
        <v>23.469484999999999</v>
      </c>
      <c r="R3078" s="9">
        <v>28.686506000000001</v>
      </c>
      <c r="S3078" s="9" t="s">
        <v>1510</v>
      </c>
      <c r="T3078" s="9">
        <v>3913.3987739999998</v>
      </c>
      <c r="U3078" s="9">
        <v>482810.36993099999</v>
      </c>
      <c r="V3078" t="s">
        <v>935</v>
      </c>
    </row>
    <row r="3079" spans="1:22" x14ac:dyDescent="0.25">
      <c r="A3079" s="70" t="e">
        <f>VLOOKUP(B3079,'Lake Assessments'!$D$2:$E$52,2,0)</f>
        <v>#N/A</v>
      </c>
      <c r="B3079">
        <v>69080000</v>
      </c>
      <c r="C3079" t="s">
        <v>120</v>
      </c>
      <c r="D3079" t="s">
        <v>878</v>
      </c>
      <c r="E3079" s="107">
        <v>41127</v>
      </c>
      <c r="F3079" s="9">
        <v>15</v>
      </c>
      <c r="G3079" s="9">
        <v>22.721502000000001</v>
      </c>
      <c r="H3079" s="9">
        <v>150</v>
      </c>
      <c r="I3079" s="9">
        <v>62.296444999999999</v>
      </c>
      <c r="J3079" s="9">
        <v>2</v>
      </c>
      <c r="K3079" s="9">
        <v>13</v>
      </c>
      <c r="L3079" s="9">
        <v>15</v>
      </c>
      <c r="M3079" s="9">
        <v>22.721502000000001</v>
      </c>
      <c r="N3079" s="9">
        <v>25.238859000000001</v>
      </c>
      <c r="O3079" s="9">
        <v>85.714286000000001</v>
      </c>
      <c r="P3079" s="9">
        <v>150</v>
      </c>
      <c r="Q3079" s="9">
        <v>52.041319000000001</v>
      </c>
      <c r="R3079" s="9">
        <v>62.296444999999999</v>
      </c>
      <c r="S3079" s="9" t="s">
        <v>1510</v>
      </c>
      <c r="T3079" s="9">
        <v>1888.4159509999999</v>
      </c>
      <c r="U3079" s="9">
        <v>172683.269054</v>
      </c>
      <c r="V3079" t="s">
        <v>935</v>
      </c>
    </row>
    <row r="3080" spans="1:22" x14ac:dyDescent="0.25">
      <c r="A3080" s="70" t="e">
        <f>VLOOKUP(B3080,'Lake Assessments'!$D$2:$E$52,2,0)</f>
        <v>#N/A</v>
      </c>
      <c r="B3080">
        <v>69071200</v>
      </c>
      <c r="C3080" t="s">
        <v>2004</v>
      </c>
      <c r="D3080" t="s">
        <v>878</v>
      </c>
      <c r="E3080" s="107">
        <v>38615</v>
      </c>
      <c r="F3080" s="9">
        <v>4</v>
      </c>
      <c r="G3080" s="9">
        <v>14.5</v>
      </c>
      <c r="H3080" s="9">
        <v>-42.857143000000001</v>
      </c>
      <c r="I3080" s="9">
        <v>-12.650601999999999</v>
      </c>
      <c r="J3080" s="9">
        <v>1</v>
      </c>
      <c r="K3080" s="9">
        <v>4</v>
      </c>
      <c r="L3080" s="9">
        <v>4</v>
      </c>
      <c r="M3080" s="9">
        <v>14.5</v>
      </c>
      <c r="N3080" s="9">
        <v>14.5</v>
      </c>
      <c r="O3080" s="9">
        <v>-42.857143000000001</v>
      </c>
      <c r="P3080" s="9">
        <v>-42.857143000000001</v>
      </c>
      <c r="Q3080" s="9">
        <v>-12.650601999999999</v>
      </c>
      <c r="R3080" s="9">
        <v>-12.650601999999999</v>
      </c>
      <c r="S3080" s="9" t="s">
        <v>1510</v>
      </c>
      <c r="T3080" s="9">
        <v>1076.890523</v>
      </c>
      <c r="U3080" s="9">
        <v>62930.781918000001</v>
      </c>
      <c r="V3080" t="s">
        <v>932</v>
      </c>
    </row>
    <row r="3081" spans="1:22" x14ac:dyDescent="0.25">
      <c r="A3081" s="70" t="e">
        <f>VLOOKUP(B3081,'Lake Assessments'!$D$2:$E$52,2,0)</f>
        <v>#N/A</v>
      </c>
      <c r="B3081">
        <v>69073600</v>
      </c>
      <c r="C3081" t="s">
        <v>1140</v>
      </c>
      <c r="D3081" t="s">
        <v>878</v>
      </c>
      <c r="E3081" s="107">
        <v>41843</v>
      </c>
      <c r="F3081" s="9">
        <v>40</v>
      </c>
      <c r="G3081" s="9">
        <v>45.536797999999997</v>
      </c>
      <c r="H3081" s="9">
        <v>263.63636400000001</v>
      </c>
      <c r="I3081" s="9">
        <v>125.429695</v>
      </c>
      <c r="J3081" s="9">
        <v>2</v>
      </c>
      <c r="K3081" s="9">
        <v>24</v>
      </c>
      <c r="L3081" s="9">
        <v>40</v>
      </c>
      <c r="M3081" s="9">
        <v>34.905228999999999</v>
      </c>
      <c r="N3081" s="9">
        <v>45.536797999999997</v>
      </c>
      <c r="O3081" s="9">
        <v>118.18181800000001</v>
      </c>
      <c r="P3081" s="9">
        <v>263.63636400000001</v>
      </c>
      <c r="Q3081" s="9">
        <v>72.798163000000002</v>
      </c>
      <c r="R3081" s="9">
        <v>125.429695</v>
      </c>
      <c r="S3081" s="9" t="s">
        <v>1510</v>
      </c>
      <c r="T3081" s="9">
        <v>11089.484598999999</v>
      </c>
      <c r="U3081" s="9">
        <v>3151629.0317159998</v>
      </c>
      <c r="V3081" t="s">
        <v>935</v>
      </c>
    </row>
    <row r="3082" spans="1:22" x14ac:dyDescent="0.25">
      <c r="A3082" s="70" t="e">
        <f>VLOOKUP(B3082,'Lake Assessments'!$D$2:$E$52,2,0)</f>
        <v>#N/A</v>
      </c>
      <c r="B3082">
        <v>69079000</v>
      </c>
      <c r="C3082" t="s">
        <v>2796</v>
      </c>
      <c r="D3082" t="s">
        <v>878</v>
      </c>
      <c r="E3082" s="107">
        <v>41120</v>
      </c>
      <c r="F3082" s="9">
        <v>25</v>
      </c>
      <c r="G3082" s="9">
        <v>33</v>
      </c>
      <c r="H3082" s="9">
        <v>127.272727</v>
      </c>
      <c r="I3082" s="9">
        <v>68.367346999999995</v>
      </c>
      <c r="J3082" s="9">
        <v>2</v>
      </c>
      <c r="K3082" s="9">
        <v>25</v>
      </c>
      <c r="L3082" s="9">
        <v>33</v>
      </c>
      <c r="M3082" s="9">
        <v>33</v>
      </c>
      <c r="N3082" s="9">
        <v>36.556308000000001</v>
      </c>
      <c r="O3082" s="9">
        <v>127.272727</v>
      </c>
      <c r="P3082" s="9">
        <v>200</v>
      </c>
      <c r="Q3082" s="9">
        <v>68.367346999999995</v>
      </c>
      <c r="R3082" s="9">
        <v>80.971821000000006</v>
      </c>
      <c r="S3082" s="9" t="s">
        <v>1510</v>
      </c>
      <c r="T3082" s="9">
        <v>6237.5031079999999</v>
      </c>
      <c r="U3082" s="9">
        <v>934736.55764699995</v>
      </c>
      <c r="V3082" t="s">
        <v>935</v>
      </c>
    </row>
    <row r="3083" spans="1:22" x14ac:dyDescent="0.25">
      <c r="A3083" s="70" t="e">
        <f>VLOOKUP(B3083,'Lake Assessments'!$D$2:$E$52,2,0)</f>
        <v>#N/A</v>
      </c>
      <c r="B3083">
        <v>69066000</v>
      </c>
      <c r="C3083" t="s">
        <v>2797</v>
      </c>
      <c r="D3083" t="s">
        <v>878</v>
      </c>
      <c r="E3083" s="107">
        <v>41086</v>
      </c>
      <c r="F3083" s="9">
        <v>37</v>
      </c>
      <c r="G3083" s="9">
        <v>36.660974000000003</v>
      </c>
      <c r="H3083" s="9">
        <v>236.36363600000001</v>
      </c>
      <c r="I3083" s="9">
        <v>87.045787000000004</v>
      </c>
      <c r="J3083" s="9">
        <v>2</v>
      </c>
      <c r="K3083" s="9">
        <v>26</v>
      </c>
      <c r="L3083" s="9">
        <v>37</v>
      </c>
      <c r="M3083" s="9">
        <v>31.574698000000001</v>
      </c>
      <c r="N3083" s="9">
        <v>36.660974000000003</v>
      </c>
      <c r="O3083" s="9">
        <v>136.36363600000001</v>
      </c>
      <c r="P3083" s="9">
        <v>236.36363600000001</v>
      </c>
      <c r="Q3083" s="9">
        <v>56.310384999999997</v>
      </c>
      <c r="R3083" s="9">
        <v>87.045787000000004</v>
      </c>
      <c r="S3083" s="9" t="s">
        <v>1510</v>
      </c>
      <c r="T3083" s="9">
        <v>15373.133545000001</v>
      </c>
      <c r="U3083" s="9">
        <v>2926244.2708450002</v>
      </c>
      <c r="V3083" t="s">
        <v>935</v>
      </c>
    </row>
    <row r="3084" spans="1:22" x14ac:dyDescent="0.25">
      <c r="A3084" s="70" t="e">
        <f>VLOOKUP(B3084,'Lake Assessments'!$D$2:$E$52,2,0)</f>
        <v>#N/A</v>
      </c>
      <c r="B3084">
        <v>69066900</v>
      </c>
      <c r="C3084" t="s">
        <v>1604</v>
      </c>
      <c r="D3084" t="s">
        <v>878</v>
      </c>
      <c r="E3084" s="107">
        <v>40808</v>
      </c>
      <c r="F3084" s="9">
        <v>21</v>
      </c>
      <c r="G3084" s="9">
        <v>29.241197</v>
      </c>
      <c r="H3084" s="9">
        <v>200</v>
      </c>
      <c r="I3084" s="9">
        <v>76.151791000000003</v>
      </c>
      <c r="J3084" s="9">
        <v>6</v>
      </c>
      <c r="K3084" s="9">
        <v>15</v>
      </c>
      <c r="L3084" s="9">
        <v>22</v>
      </c>
      <c r="M3084" s="9">
        <v>24.270696000000001</v>
      </c>
      <c r="N3084" s="9">
        <v>31.766907</v>
      </c>
      <c r="O3084" s="9">
        <v>114.285714</v>
      </c>
      <c r="P3084" s="9">
        <v>266.66666700000002</v>
      </c>
      <c r="Q3084" s="9">
        <v>46.209009999999999</v>
      </c>
      <c r="R3084" s="9">
        <v>102.54068100000001</v>
      </c>
      <c r="S3084" s="9" t="s">
        <v>1510</v>
      </c>
      <c r="T3084" s="9">
        <v>13687.901803999999</v>
      </c>
      <c r="U3084" s="9">
        <v>7758901.1273170002</v>
      </c>
      <c r="V3084" t="s">
        <v>935</v>
      </c>
    </row>
    <row r="3085" spans="1:22" x14ac:dyDescent="0.25">
      <c r="A3085" s="70" t="e">
        <f>VLOOKUP(B3085,'Lake Assessments'!$D$2:$E$52,2,0)</f>
        <v>#N/A</v>
      </c>
      <c r="B3085">
        <v>69079300</v>
      </c>
      <c r="C3085" t="s">
        <v>2798</v>
      </c>
      <c r="D3085" t="s">
        <v>878</v>
      </c>
      <c r="E3085" s="107">
        <v>41080</v>
      </c>
      <c r="F3085" s="9">
        <v>23</v>
      </c>
      <c r="G3085" s="9">
        <v>35.238936000000002</v>
      </c>
      <c r="H3085" s="9">
        <v>228.57142899999999</v>
      </c>
      <c r="I3085" s="9">
        <v>112.282747</v>
      </c>
      <c r="J3085" s="9">
        <v>1</v>
      </c>
      <c r="K3085" s="9">
        <v>23</v>
      </c>
      <c r="L3085" s="9">
        <v>23</v>
      </c>
      <c r="M3085" s="9">
        <v>35.238936000000002</v>
      </c>
      <c r="N3085" s="9">
        <v>35.238936000000002</v>
      </c>
      <c r="O3085" s="9">
        <v>228.57142899999999</v>
      </c>
      <c r="P3085" s="9">
        <v>228.57142899999999</v>
      </c>
      <c r="Q3085" s="9">
        <v>112.282747</v>
      </c>
      <c r="R3085" s="9">
        <v>112.282747</v>
      </c>
      <c r="S3085" s="9" t="s">
        <v>1510</v>
      </c>
      <c r="T3085" s="9">
        <v>6101.0103060000001</v>
      </c>
      <c r="U3085" s="9">
        <v>1562518.3896089999</v>
      </c>
      <c r="V3085" t="s">
        <v>935</v>
      </c>
    </row>
    <row r="3086" spans="1:22" x14ac:dyDescent="0.25">
      <c r="A3086" s="70" t="e">
        <f>VLOOKUP(B3086,'Lake Assessments'!$D$2:$E$52,2,0)</f>
        <v>#N/A</v>
      </c>
      <c r="B3086">
        <v>69072900</v>
      </c>
      <c r="C3086" t="s">
        <v>2799</v>
      </c>
      <c r="D3086" t="s">
        <v>878</v>
      </c>
      <c r="E3086" s="107">
        <v>41450</v>
      </c>
      <c r="F3086" s="9">
        <v>8</v>
      </c>
      <c r="G3086" s="9">
        <v>17.324116</v>
      </c>
      <c r="H3086" s="9">
        <v>14.285714</v>
      </c>
      <c r="I3086" s="9">
        <v>4.3621449999999999</v>
      </c>
      <c r="J3086" s="9">
        <v>2</v>
      </c>
      <c r="K3086" s="9">
        <v>8</v>
      </c>
      <c r="L3086" s="9">
        <v>8</v>
      </c>
      <c r="M3086" s="9">
        <v>16.970562999999999</v>
      </c>
      <c r="N3086" s="9">
        <v>17.324116</v>
      </c>
      <c r="O3086" s="9">
        <v>14.285714</v>
      </c>
      <c r="P3086" s="9">
        <v>14.285714</v>
      </c>
      <c r="Q3086" s="9">
        <v>2.2323059999999999</v>
      </c>
      <c r="R3086" s="9">
        <v>4.3621449999999999</v>
      </c>
      <c r="S3086" s="9" t="s">
        <v>1510</v>
      </c>
      <c r="T3086" s="9">
        <v>2958.161114</v>
      </c>
      <c r="U3086" s="9">
        <v>359409.10092499998</v>
      </c>
      <c r="V3086" t="s">
        <v>935</v>
      </c>
    </row>
    <row r="3087" spans="1:22" x14ac:dyDescent="0.25">
      <c r="A3087" s="70" t="e">
        <f>VLOOKUP(B3087,'Lake Assessments'!$D$2:$E$52,2,0)</f>
        <v>#N/A</v>
      </c>
      <c r="B3087">
        <v>69070800</v>
      </c>
      <c r="C3087" t="s">
        <v>1403</v>
      </c>
      <c r="D3087" t="s">
        <v>878</v>
      </c>
      <c r="E3087" s="107">
        <v>38617</v>
      </c>
      <c r="F3087" s="9">
        <v>9</v>
      </c>
      <c r="G3087" s="9">
        <v>19.333333</v>
      </c>
      <c r="H3087" s="9">
        <v>28.571428999999998</v>
      </c>
      <c r="I3087" s="9">
        <v>16.465862999999999</v>
      </c>
      <c r="J3087" s="9">
        <v>1</v>
      </c>
      <c r="K3087" s="9">
        <v>9</v>
      </c>
      <c r="L3087" s="9">
        <v>9</v>
      </c>
      <c r="M3087" s="9">
        <v>19.333333</v>
      </c>
      <c r="N3087" s="9">
        <v>19.333333</v>
      </c>
      <c r="O3087" s="9">
        <v>28.571428999999998</v>
      </c>
      <c r="P3087" s="9">
        <v>28.571428999999998</v>
      </c>
      <c r="Q3087" s="9">
        <v>16.465862999999999</v>
      </c>
      <c r="R3087" s="9">
        <v>16.465862999999999</v>
      </c>
      <c r="S3087" s="9" t="s">
        <v>1510</v>
      </c>
      <c r="T3087" s="9">
        <v>3186.2408190000001</v>
      </c>
      <c r="U3087" s="9">
        <v>262422.864803</v>
      </c>
      <c r="V3087" t="s">
        <v>935</v>
      </c>
    </row>
    <row r="3088" spans="1:22" x14ac:dyDescent="0.25">
      <c r="A3088" s="70" t="e">
        <f>VLOOKUP(B3088,'Lake Assessments'!$D$2:$E$52,2,0)</f>
        <v>#N/A</v>
      </c>
      <c r="B3088">
        <v>69072500</v>
      </c>
      <c r="C3088" t="s">
        <v>2800</v>
      </c>
      <c r="D3088" t="s">
        <v>878</v>
      </c>
      <c r="E3088" s="107">
        <v>41099</v>
      </c>
      <c r="F3088" s="9">
        <v>18</v>
      </c>
      <c r="G3088" s="9">
        <v>24.513034999999999</v>
      </c>
      <c r="H3088" s="9">
        <v>200</v>
      </c>
      <c r="I3088" s="9">
        <v>75.093108000000001</v>
      </c>
      <c r="J3088" s="9">
        <v>2</v>
      </c>
      <c r="K3088" s="9">
        <v>13</v>
      </c>
      <c r="L3088" s="9">
        <v>18</v>
      </c>
      <c r="M3088" s="9">
        <v>23.020057999999999</v>
      </c>
      <c r="N3088" s="9">
        <v>24.513034999999999</v>
      </c>
      <c r="O3088" s="9">
        <v>85.714286000000001</v>
      </c>
      <c r="P3088" s="9">
        <v>200</v>
      </c>
      <c r="Q3088" s="9">
        <v>38.675049000000001</v>
      </c>
      <c r="R3088" s="9">
        <v>75.093108000000001</v>
      </c>
      <c r="S3088" s="9" t="s">
        <v>1510</v>
      </c>
      <c r="T3088" s="9">
        <v>4332.4536250000001</v>
      </c>
      <c r="U3088" s="9">
        <v>517037.013148</v>
      </c>
      <c r="V3088" t="s">
        <v>935</v>
      </c>
    </row>
    <row r="3089" spans="1:22" x14ac:dyDescent="0.25">
      <c r="A3089" s="70" t="e">
        <f>VLOOKUP(B3089,'Lake Assessments'!$D$2:$E$52,2,0)</f>
        <v>#N/A</v>
      </c>
      <c r="B3089">
        <v>69067100</v>
      </c>
      <c r="C3089" t="s">
        <v>2801</v>
      </c>
      <c r="D3089" t="s">
        <v>878</v>
      </c>
      <c r="E3089" s="107">
        <v>41466</v>
      </c>
      <c r="F3089" s="9">
        <v>20</v>
      </c>
      <c r="G3089" s="9">
        <v>33.317413000000002</v>
      </c>
      <c r="H3089" s="9">
        <v>81.818181999999993</v>
      </c>
      <c r="I3089" s="9">
        <v>69.986800000000002</v>
      </c>
      <c r="J3089" s="9">
        <v>2</v>
      </c>
      <c r="K3089" s="9">
        <v>13</v>
      </c>
      <c r="L3089" s="9">
        <v>20</v>
      </c>
      <c r="M3089" s="9">
        <v>23.852108000000001</v>
      </c>
      <c r="N3089" s="9">
        <v>33.317413000000002</v>
      </c>
      <c r="O3089" s="9">
        <v>18.181818</v>
      </c>
      <c r="P3089" s="9">
        <v>81.818181999999993</v>
      </c>
      <c r="Q3089" s="9">
        <v>18.079744999999999</v>
      </c>
      <c r="R3089" s="9">
        <v>69.986800000000002</v>
      </c>
      <c r="S3089" s="9" t="s">
        <v>1510</v>
      </c>
      <c r="T3089" s="9">
        <v>2618.43966</v>
      </c>
      <c r="U3089" s="9">
        <v>244046.44271199999</v>
      </c>
      <c r="V3089" t="s">
        <v>935</v>
      </c>
    </row>
    <row r="3090" spans="1:22" x14ac:dyDescent="0.25">
      <c r="A3090" s="70" t="e">
        <f>VLOOKUP(B3090,'Lake Assessments'!$D$2:$E$52,2,0)</f>
        <v>#N/A</v>
      </c>
      <c r="B3090">
        <v>69063700</v>
      </c>
      <c r="C3090" t="s">
        <v>2802</v>
      </c>
      <c r="D3090" t="s">
        <v>878</v>
      </c>
      <c r="E3090" s="107">
        <v>36374</v>
      </c>
      <c r="F3090" s="9">
        <v>21</v>
      </c>
      <c r="G3090" s="9">
        <v>31.641594000000001</v>
      </c>
      <c r="H3090" s="9">
        <v>90.909091000000004</v>
      </c>
      <c r="I3090" s="9">
        <v>56.641554999999997</v>
      </c>
      <c r="J3090" s="9">
        <v>1</v>
      </c>
      <c r="K3090" s="9">
        <v>21</v>
      </c>
      <c r="L3090" s="9">
        <v>21</v>
      </c>
      <c r="M3090" s="9">
        <v>31.641594000000001</v>
      </c>
      <c r="N3090" s="9">
        <v>31.641594000000001</v>
      </c>
      <c r="O3090" s="9">
        <v>90.909091000000004</v>
      </c>
      <c r="P3090" s="9">
        <v>90.909091000000004</v>
      </c>
      <c r="Q3090" s="9">
        <v>56.641554999999997</v>
      </c>
      <c r="R3090" s="9">
        <v>56.641554999999997</v>
      </c>
      <c r="S3090" s="9" t="s">
        <v>1510</v>
      </c>
      <c r="T3090" s="9">
        <v>2594.1502930000001</v>
      </c>
      <c r="U3090" s="9">
        <v>294396.56011600001</v>
      </c>
      <c r="V3090" t="s">
        <v>935</v>
      </c>
    </row>
    <row r="3091" spans="1:22" x14ac:dyDescent="0.25">
      <c r="A3091" s="70" t="e">
        <f>VLOOKUP(B3091,'Lake Assessments'!$D$2:$E$52,2,0)</f>
        <v>#N/A</v>
      </c>
      <c r="B3091">
        <v>69065100</v>
      </c>
      <c r="C3091" t="s">
        <v>2803</v>
      </c>
      <c r="D3091" t="s">
        <v>878</v>
      </c>
      <c r="E3091" s="107">
        <v>41086</v>
      </c>
      <c r="F3091" s="9">
        <v>22</v>
      </c>
      <c r="G3091" s="9">
        <v>29.208497999999999</v>
      </c>
      <c r="H3091" s="9">
        <v>100</v>
      </c>
      <c r="I3091" s="9">
        <v>49.022950000000002</v>
      </c>
      <c r="J3091" s="9">
        <v>1</v>
      </c>
      <c r="K3091" s="9">
        <v>22</v>
      </c>
      <c r="L3091" s="9">
        <v>22</v>
      </c>
      <c r="M3091" s="9">
        <v>29.208497999999999</v>
      </c>
      <c r="N3091" s="9">
        <v>29.208497999999999</v>
      </c>
      <c r="O3091" s="9">
        <v>100</v>
      </c>
      <c r="P3091" s="9">
        <v>100</v>
      </c>
      <c r="Q3091" s="9">
        <v>49.022950000000002</v>
      </c>
      <c r="R3091" s="9">
        <v>49.022950000000002</v>
      </c>
      <c r="S3091" s="9" t="s">
        <v>1510</v>
      </c>
      <c r="T3091" s="9">
        <v>6591.1055299999998</v>
      </c>
      <c r="U3091" s="9">
        <v>947614.90596400003</v>
      </c>
      <c r="V3091" t="s">
        <v>935</v>
      </c>
    </row>
    <row r="3092" spans="1:22" x14ac:dyDescent="0.25">
      <c r="A3092" s="70" t="e">
        <f>VLOOKUP(B3092,'Lake Assessments'!$D$2:$E$52,2,0)</f>
        <v>#N/A</v>
      </c>
      <c r="B3092">
        <v>69065300</v>
      </c>
      <c r="C3092" t="s">
        <v>615</v>
      </c>
      <c r="D3092" t="s">
        <v>878</v>
      </c>
      <c r="E3092" s="107">
        <v>37445</v>
      </c>
      <c r="F3092" s="9">
        <v>17</v>
      </c>
      <c r="G3092" s="9">
        <v>24.981169000000001</v>
      </c>
      <c r="H3092" s="9">
        <v>54.545454999999997</v>
      </c>
      <c r="I3092" s="9">
        <v>23.669155</v>
      </c>
      <c r="J3092" s="9">
        <v>1</v>
      </c>
      <c r="K3092" s="9">
        <v>17</v>
      </c>
      <c r="L3092" s="9">
        <v>17</v>
      </c>
      <c r="M3092" s="9">
        <v>24.981169000000001</v>
      </c>
      <c r="N3092" s="9">
        <v>24.981169000000001</v>
      </c>
      <c r="O3092" s="9">
        <v>54.545454999999997</v>
      </c>
      <c r="P3092" s="9">
        <v>54.545454999999997</v>
      </c>
      <c r="Q3092" s="9">
        <v>23.669155</v>
      </c>
      <c r="R3092" s="9">
        <v>23.669155</v>
      </c>
      <c r="S3092" s="9" t="s">
        <v>1510</v>
      </c>
      <c r="T3092" s="9">
        <v>6404.0542720000003</v>
      </c>
      <c r="U3092" s="9">
        <v>605744.30460399995</v>
      </c>
      <c r="V3092" t="s">
        <v>935</v>
      </c>
    </row>
    <row r="3093" spans="1:22" x14ac:dyDescent="0.25">
      <c r="A3093" s="70" t="e">
        <f>VLOOKUP(B3093,'Lake Assessments'!$D$2:$E$52,2,0)</f>
        <v>#N/A</v>
      </c>
      <c r="B3093">
        <v>69085700</v>
      </c>
      <c r="C3093" t="s">
        <v>2804</v>
      </c>
      <c r="D3093" t="s">
        <v>878</v>
      </c>
      <c r="E3093" s="107">
        <v>35311</v>
      </c>
      <c r="F3093" s="9">
        <v>15</v>
      </c>
      <c r="G3093" s="9">
        <v>20.139513000000001</v>
      </c>
      <c r="H3093" s="9">
        <v>36.363636</v>
      </c>
      <c r="I3093" s="9">
        <v>-0.29943900000000001</v>
      </c>
      <c r="J3093" s="9">
        <v>1</v>
      </c>
      <c r="K3093" s="9">
        <v>15</v>
      </c>
      <c r="L3093" s="9">
        <v>15</v>
      </c>
      <c r="M3093" s="9">
        <v>20.139513000000001</v>
      </c>
      <c r="N3093" s="9">
        <v>20.139513000000001</v>
      </c>
      <c r="O3093" s="9">
        <v>36.363636</v>
      </c>
      <c r="P3093" s="9">
        <v>36.363636</v>
      </c>
      <c r="Q3093" s="9">
        <v>-0.29943900000000001</v>
      </c>
      <c r="R3093" s="9">
        <v>-0.29943900000000001</v>
      </c>
      <c r="S3093" s="9" t="s">
        <v>1510</v>
      </c>
      <c r="T3093" s="9">
        <v>5221.9181150000004</v>
      </c>
      <c r="U3093" s="9">
        <v>612737.20115600002</v>
      </c>
      <c r="V3093" t="s">
        <v>935</v>
      </c>
    </row>
    <row r="3094" spans="1:22" x14ac:dyDescent="0.25">
      <c r="A3094" s="70" t="e">
        <f>VLOOKUP(B3094,'Lake Assessments'!$D$2:$E$52,2,0)</f>
        <v>#N/A</v>
      </c>
      <c r="B3094">
        <v>69071700</v>
      </c>
      <c r="C3094" t="s">
        <v>1773</v>
      </c>
      <c r="D3094" t="s">
        <v>878</v>
      </c>
      <c r="E3094" s="107">
        <v>41078</v>
      </c>
      <c r="F3094" s="9">
        <v>15</v>
      </c>
      <c r="G3094" s="9">
        <v>18.848519</v>
      </c>
      <c r="H3094" s="9">
        <v>36.363636</v>
      </c>
      <c r="I3094" s="9">
        <v>-3.8340869999999998</v>
      </c>
      <c r="J3094" s="9">
        <v>1</v>
      </c>
      <c r="K3094" s="9">
        <v>15</v>
      </c>
      <c r="L3094" s="9">
        <v>15</v>
      </c>
      <c r="M3094" s="9">
        <v>18.848519</v>
      </c>
      <c r="N3094" s="9">
        <v>18.848519</v>
      </c>
      <c r="O3094" s="9">
        <v>36.363636</v>
      </c>
      <c r="P3094" s="9">
        <v>36.363636</v>
      </c>
      <c r="Q3094" s="9">
        <v>-3.8340869999999998</v>
      </c>
      <c r="R3094" s="9">
        <v>-3.8340869999999998</v>
      </c>
      <c r="S3094" s="9" t="s">
        <v>1510</v>
      </c>
      <c r="T3094" s="9">
        <v>6101.7955019999999</v>
      </c>
      <c r="U3094" s="9">
        <v>684343.56395400001</v>
      </c>
      <c r="V3094" t="s">
        <v>935</v>
      </c>
    </row>
    <row r="3095" spans="1:22" x14ac:dyDescent="0.25">
      <c r="A3095" s="70" t="e">
        <f>VLOOKUP(B3095,'Lake Assessments'!$D$2:$E$52,2,0)</f>
        <v>#N/A</v>
      </c>
      <c r="B3095">
        <v>69091500</v>
      </c>
      <c r="C3095" t="s">
        <v>1489</v>
      </c>
      <c r="D3095" t="s">
        <v>878</v>
      </c>
      <c r="E3095" s="107">
        <v>41129</v>
      </c>
      <c r="F3095" s="9">
        <v>21</v>
      </c>
      <c r="G3095" s="9">
        <v>32.732683999999999</v>
      </c>
      <c r="H3095" s="9">
        <v>250</v>
      </c>
      <c r="I3095" s="9">
        <v>133.80488199999999</v>
      </c>
      <c r="J3095" s="9">
        <v>1</v>
      </c>
      <c r="K3095" s="9">
        <v>21</v>
      </c>
      <c r="L3095" s="9">
        <v>21</v>
      </c>
      <c r="M3095" s="9">
        <v>32.732683999999999</v>
      </c>
      <c r="N3095" s="9">
        <v>32.732683999999999</v>
      </c>
      <c r="O3095" s="9">
        <v>250</v>
      </c>
      <c r="P3095" s="9">
        <v>250</v>
      </c>
      <c r="Q3095" s="9">
        <v>133.80488199999999</v>
      </c>
      <c r="R3095" s="9">
        <v>133.80488199999999</v>
      </c>
      <c r="S3095" s="9" t="s">
        <v>1510</v>
      </c>
      <c r="T3095" s="9">
        <v>619.10589900000002</v>
      </c>
      <c r="U3095" s="9">
        <v>28467.760033999999</v>
      </c>
      <c r="V3095" t="s">
        <v>935</v>
      </c>
    </row>
    <row r="3096" spans="1:22" x14ac:dyDescent="0.25">
      <c r="A3096" s="70" t="e">
        <f>VLOOKUP(B3096,'Lake Assessments'!$D$2:$E$52,2,0)</f>
        <v>#N/A</v>
      </c>
      <c r="B3096">
        <v>69064100</v>
      </c>
      <c r="C3096" t="s">
        <v>2805</v>
      </c>
      <c r="D3096" t="s">
        <v>878</v>
      </c>
      <c r="E3096" s="107">
        <v>40746</v>
      </c>
      <c r="F3096" s="9">
        <v>9</v>
      </c>
      <c r="G3096" s="9">
        <v>19.333333</v>
      </c>
      <c r="H3096" s="9">
        <v>28.571428999999998</v>
      </c>
      <c r="I3096" s="9">
        <v>16.465862999999999</v>
      </c>
      <c r="J3096" s="9">
        <v>1</v>
      </c>
      <c r="K3096" s="9">
        <v>9</v>
      </c>
      <c r="L3096" s="9">
        <v>9</v>
      </c>
      <c r="M3096" s="9">
        <v>19.333333</v>
      </c>
      <c r="N3096" s="9">
        <v>19.333333</v>
      </c>
      <c r="O3096" s="9">
        <v>28.571428999999998</v>
      </c>
      <c r="P3096" s="9">
        <v>28.571428999999998</v>
      </c>
      <c r="Q3096" s="9">
        <v>16.465862999999999</v>
      </c>
      <c r="R3096" s="9">
        <v>16.465862999999999</v>
      </c>
      <c r="S3096" s="9" t="s">
        <v>1510</v>
      </c>
      <c r="T3096" s="9">
        <v>6822.869111</v>
      </c>
      <c r="U3096" s="9">
        <v>656218.18319100002</v>
      </c>
      <c r="V3096" t="s">
        <v>935</v>
      </c>
    </row>
    <row r="3097" spans="1:22" x14ac:dyDescent="0.25">
      <c r="A3097" s="70" t="e">
        <f>VLOOKUP(B3097,'Lake Assessments'!$D$2:$E$52,2,0)</f>
        <v>#N/A</v>
      </c>
      <c r="B3097">
        <v>69066200</v>
      </c>
      <c r="C3097" t="s">
        <v>324</v>
      </c>
      <c r="D3097" t="s">
        <v>878</v>
      </c>
      <c r="E3097" s="107">
        <v>35975</v>
      </c>
      <c r="F3097" s="9">
        <v>10</v>
      </c>
      <c r="G3097" s="9">
        <v>16.760072000000001</v>
      </c>
      <c r="H3097" s="9">
        <v>-9.0909089999999999</v>
      </c>
      <c r="I3097" s="9">
        <v>-17.029349</v>
      </c>
      <c r="J3097" s="9">
        <v>1</v>
      </c>
      <c r="K3097" s="9">
        <v>10</v>
      </c>
      <c r="L3097" s="9">
        <v>10</v>
      </c>
      <c r="M3097" s="9">
        <v>16.760072000000001</v>
      </c>
      <c r="N3097" s="9">
        <v>16.760072000000001</v>
      </c>
      <c r="O3097" s="9">
        <v>-9.0909089999999999</v>
      </c>
      <c r="P3097" s="9">
        <v>-9.0909089999999999</v>
      </c>
      <c r="Q3097" s="9">
        <v>-17.029349</v>
      </c>
      <c r="R3097" s="9">
        <v>-17.029349</v>
      </c>
      <c r="S3097" s="9" t="s">
        <v>1510</v>
      </c>
      <c r="T3097" s="9">
        <v>1814.085896</v>
      </c>
      <c r="U3097" s="9">
        <v>184648.131311</v>
      </c>
      <c r="V3097" t="s">
        <v>932</v>
      </c>
    </row>
    <row r="3098" spans="1:22" x14ac:dyDescent="0.25">
      <c r="A3098" s="70" t="e">
        <f>VLOOKUP(B3098,'Lake Assessments'!$D$2:$E$52,2,0)</f>
        <v>#N/A</v>
      </c>
      <c r="B3098">
        <v>69065500</v>
      </c>
      <c r="C3098" t="s">
        <v>1079</v>
      </c>
      <c r="D3098" t="s">
        <v>878</v>
      </c>
      <c r="E3098" s="107">
        <v>41092</v>
      </c>
      <c r="F3098" s="9">
        <v>38</v>
      </c>
      <c r="G3098" s="9">
        <v>40.879798000000001</v>
      </c>
      <c r="H3098" s="9">
        <v>245.454545</v>
      </c>
      <c r="I3098" s="9">
        <v>108.57039899999999</v>
      </c>
      <c r="J3098" s="9">
        <v>2</v>
      </c>
      <c r="K3098" s="9">
        <v>30</v>
      </c>
      <c r="L3098" s="9">
        <v>38</v>
      </c>
      <c r="M3098" s="9">
        <v>35.419392000000002</v>
      </c>
      <c r="N3098" s="9">
        <v>40.879798000000001</v>
      </c>
      <c r="O3098" s="9">
        <v>172.727273</v>
      </c>
      <c r="P3098" s="9">
        <v>245.454545</v>
      </c>
      <c r="Q3098" s="9">
        <v>75.343525</v>
      </c>
      <c r="R3098" s="9">
        <v>108.57039899999999</v>
      </c>
      <c r="S3098" s="9" t="s">
        <v>1510</v>
      </c>
      <c r="T3098" s="9">
        <v>9349.7445619999999</v>
      </c>
      <c r="U3098" s="9">
        <v>1354177.6742740001</v>
      </c>
      <c r="V3098" t="s">
        <v>935</v>
      </c>
    </row>
    <row r="3099" spans="1:22" x14ac:dyDescent="0.25">
      <c r="A3099" s="70" t="e">
        <f>VLOOKUP(B3099,'Lake Assessments'!$D$2:$E$52,2,0)</f>
        <v>#N/A</v>
      </c>
      <c r="B3099">
        <v>69071300</v>
      </c>
      <c r="C3099" t="s">
        <v>2324</v>
      </c>
      <c r="D3099" t="s">
        <v>878</v>
      </c>
      <c r="E3099" s="107">
        <v>38616</v>
      </c>
      <c r="F3099" s="9">
        <v>4</v>
      </c>
      <c r="G3099" s="9">
        <v>13.5</v>
      </c>
      <c r="H3099" s="9">
        <v>-42.857143000000001</v>
      </c>
      <c r="I3099" s="9">
        <v>-18.674699</v>
      </c>
      <c r="J3099" s="9">
        <v>1</v>
      </c>
      <c r="K3099" s="9">
        <v>4</v>
      </c>
      <c r="L3099" s="9">
        <v>4</v>
      </c>
      <c r="M3099" s="9">
        <v>13.5</v>
      </c>
      <c r="N3099" s="9">
        <v>13.5</v>
      </c>
      <c r="O3099" s="9">
        <v>-42.857143000000001</v>
      </c>
      <c r="P3099" s="9">
        <v>-42.857143000000001</v>
      </c>
      <c r="Q3099" s="9">
        <v>-18.674699</v>
      </c>
      <c r="R3099" s="9">
        <v>-18.674699</v>
      </c>
      <c r="S3099" s="9" t="s">
        <v>1510</v>
      </c>
      <c r="T3099" s="9">
        <v>1758.248681</v>
      </c>
      <c r="U3099" s="9">
        <v>86826.820921999999</v>
      </c>
      <c r="V3099" t="s">
        <v>932</v>
      </c>
    </row>
    <row r="3100" spans="1:22" x14ac:dyDescent="0.25">
      <c r="A3100" s="70" t="e">
        <f>VLOOKUP(B3100,'Lake Assessments'!$D$2:$E$52,2,0)</f>
        <v>#N/A</v>
      </c>
      <c r="B3100">
        <v>69077500</v>
      </c>
      <c r="C3100" t="s">
        <v>2806</v>
      </c>
      <c r="D3100" t="s">
        <v>878</v>
      </c>
      <c r="E3100" s="107">
        <v>41078</v>
      </c>
      <c r="F3100" s="9">
        <v>22</v>
      </c>
      <c r="G3100" s="9">
        <v>26.436889000000001</v>
      </c>
      <c r="H3100" s="9">
        <v>100</v>
      </c>
      <c r="I3100" s="9">
        <v>34.882086000000001</v>
      </c>
      <c r="J3100" s="9">
        <v>2</v>
      </c>
      <c r="K3100" s="9">
        <v>22</v>
      </c>
      <c r="L3100" s="9">
        <v>31</v>
      </c>
      <c r="M3100" s="9">
        <v>26.436889000000001</v>
      </c>
      <c r="N3100" s="9">
        <v>34.304613000000003</v>
      </c>
      <c r="O3100" s="9">
        <v>100</v>
      </c>
      <c r="P3100" s="9">
        <v>181.81818200000001</v>
      </c>
      <c r="Q3100" s="9">
        <v>34.882086000000001</v>
      </c>
      <c r="R3100" s="9">
        <v>69.824815000000001</v>
      </c>
      <c r="S3100" s="9" t="s">
        <v>1510</v>
      </c>
      <c r="T3100" s="9">
        <v>6735.0609809999996</v>
      </c>
      <c r="U3100" s="9">
        <v>700908.59435300005</v>
      </c>
      <c r="V3100" t="s">
        <v>935</v>
      </c>
    </row>
    <row r="3101" spans="1:22" x14ac:dyDescent="0.25">
      <c r="A3101" s="70" t="e">
        <f>VLOOKUP(B3101,'Lake Assessments'!$D$2:$E$52,2,0)</f>
        <v>#N/A</v>
      </c>
      <c r="B3101">
        <v>69073100</v>
      </c>
      <c r="C3101" t="s">
        <v>2807</v>
      </c>
      <c r="D3101" t="s">
        <v>878</v>
      </c>
      <c r="E3101" s="107">
        <v>41815</v>
      </c>
      <c r="F3101" s="9">
        <v>17</v>
      </c>
      <c r="G3101" s="9">
        <v>30.802023999999999</v>
      </c>
      <c r="H3101" s="9">
        <v>54.545454999999997</v>
      </c>
      <c r="I3101" s="9">
        <v>52.485269000000002</v>
      </c>
      <c r="J3101" s="9">
        <v>3</v>
      </c>
      <c r="K3101" s="9">
        <v>16</v>
      </c>
      <c r="L3101" s="9">
        <v>19</v>
      </c>
      <c r="M3101" s="9">
        <v>30.802023999999999</v>
      </c>
      <c r="N3101" s="9">
        <v>32.347617999999997</v>
      </c>
      <c r="O3101" s="9">
        <v>45.454545000000003</v>
      </c>
      <c r="P3101" s="9">
        <v>72.727272999999997</v>
      </c>
      <c r="Q3101" s="9">
        <v>52.485269000000002</v>
      </c>
      <c r="R3101" s="9">
        <v>60.136724999999998</v>
      </c>
      <c r="S3101" s="9" t="s">
        <v>1510</v>
      </c>
      <c r="T3101" s="9">
        <v>4458.8676560000004</v>
      </c>
      <c r="U3101" s="9">
        <v>391750.23782400001</v>
      </c>
      <c r="V3101" t="s">
        <v>935</v>
      </c>
    </row>
    <row r="3102" spans="1:22" x14ac:dyDescent="0.25">
      <c r="A3102" s="70" t="e">
        <f>VLOOKUP(B3102,'Lake Assessments'!$D$2:$E$52,2,0)</f>
        <v>#N/A</v>
      </c>
      <c r="B3102">
        <v>69079800</v>
      </c>
      <c r="C3102" t="s">
        <v>1306</v>
      </c>
      <c r="D3102" t="s">
        <v>878</v>
      </c>
      <c r="E3102" s="107">
        <v>40709</v>
      </c>
      <c r="F3102" s="9">
        <v>15</v>
      </c>
      <c r="G3102" s="9">
        <v>24.270696000000001</v>
      </c>
      <c r="H3102" s="9">
        <v>114.285714</v>
      </c>
      <c r="I3102" s="9">
        <v>46.209009999999999</v>
      </c>
      <c r="J3102" s="9">
        <v>1</v>
      </c>
      <c r="K3102" s="9">
        <v>15</v>
      </c>
      <c r="L3102" s="9">
        <v>15</v>
      </c>
      <c r="M3102" s="9">
        <v>24.270696000000001</v>
      </c>
      <c r="N3102" s="9">
        <v>24.270696000000001</v>
      </c>
      <c r="O3102" s="9">
        <v>114.285714</v>
      </c>
      <c r="P3102" s="9">
        <v>114.285714</v>
      </c>
      <c r="Q3102" s="9">
        <v>46.209009999999999</v>
      </c>
      <c r="R3102" s="9">
        <v>46.209009999999999</v>
      </c>
      <c r="S3102" s="9" t="s">
        <v>1510</v>
      </c>
      <c r="T3102" s="9">
        <v>2036.4832200000001</v>
      </c>
      <c r="U3102" s="9">
        <v>227211.44725699999</v>
      </c>
      <c r="V3102" t="s">
        <v>935</v>
      </c>
    </row>
    <row r="3103" spans="1:22" x14ac:dyDescent="0.25">
      <c r="A3103" s="70" t="e">
        <f>VLOOKUP(B3103,'Lake Assessments'!$D$2:$E$52,2,0)</f>
        <v>#N/A</v>
      </c>
      <c r="B3103">
        <v>69091600</v>
      </c>
      <c r="C3103" t="s">
        <v>2781</v>
      </c>
      <c r="D3103" t="s">
        <v>878</v>
      </c>
      <c r="E3103" s="107">
        <v>41087</v>
      </c>
      <c r="F3103" s="9">
        <v>12</v>
      </c>
      <c r="G3103" s="9">
        <v>25.114737000000002</v>
      </c>
      <c r="H3103" s="9">
        <v>9.0909089999999999</v>
      </c>
      <c r="I3103" s="9">
        <v>28.136412</v>
      </c>
      <c r="J3103" s="9">
        <v>1</v>
      </c>
      <c r="K3103" s="9">
        <v>12</v>
      </c>
      <c r="L3103" s="9">
        <v>12</v>
      </c>
      <c r="M3103" s="9">
        <v>25.114737000000002</v>
      </c>
      <c r="N3103" s="9">
        <v>25.114737000000002</v>
      </c>
      <c r="O3103" s="9">
        <v>9.0909089999999999</v>
      </c>
      <c r="P3103" s="9">
        <v>9.0909089999999999</v>
      </c>
      <c r="Q3103" s="9">
        <v>28.136412</v>
      </c>
      <c r="R3103" s="9">
        <v>28.136412</v>
      </c>
      <c r="S3103" s="9" t="s">
        <v>1510</v>
      </c>
      <c r="T3103" s="9">
        <v>827.04264999999998</v>
      </c>
      <c r="U3103" s="9">
        <v>44683.292485999998</v>
      </c>
      <c r="V3103" t="s">
        <v>935</v>
      </c>
    </row>
    <row r="3104" spans="1:22" x14ac:dyDescent="0.25">
      <c r="A3104" s="70" t="e">
        <f>VLOOKUP(B3104,'Lake Assessments'!$D$2:$E$52,2,0)</f>
        <v>#N/A</v>
      </c>
      <c r="B3104">
        <v>69073400</v>
      </c>
      <c r="C3104" t="s">
        <v>2808</v>
      </c>
      <c r="D3104" t="s">
        <v>878</v>
      </c>
      <c r="E3104" s="107">
        <v>41128</v>
      </c>
      <c r="F3104" s="9">
        <v>19</v>
      </c>
      <c r="G3104" s="9">
        <v>31.659371</v>
      </c>
      <c r="H3104" s="9">
        <v>72.727272999999997</v>
      </c>
      <c r="I3104" s="9">
        <v>61.527403999999997</v>
      </c>
      <c r="J3104" s="9">
        <v>1</v>
      </c>
      <c r="K3104" s="9">
        <v>19</v>
      </c>
      <c r="L3104" s="9">
        <v>19</v>
      </c>
      <c r="M3104" s="9">
        <v>31.659371</v>
      </c>
      <c r="N3104" s="9">
        <v>31.659371</v>
      </c>
      <c r="O3104" s="9">
        <v>72.727272999999997</v>
      </c>
      <c r="P3104" s="9">
        <v>72.727272999999997</v>
      </c>
      <c r="Q3104" s="9">
        <v>61.527403999999997</v>
      </c>
      <c r="R3104" s="9">
        <v>61.527403999999997</v>
      </c>
      <c r="S3104" s="9" t="s">
        <v>1510</v>
      </c>
      <c r="T3104" s="9">
        <v>1217.798996</v>
      </c>
      <c r="U3104" s="9">
        <v>73731.054413000005</v>
      </c>
      <c r="V3104" t="s">
        <v>935</v>
      </c>
    </row>
    <row r="3105" spans="1:22" x14ac:dyDescent="0.25">
      <c r="A3105" s="70" t="e">
        <f>VLOOKUP(B3105,'Lake Assessments'!$D$2:$E$52,2,0)</f>
        <v>#N/A</v>
      </c>
      <c r="B3105">
        <v>69064600</v>
      </c>
      <c r="C3105" t="s">
        <v>1064</v>
      </c>
      <c r="D3105" t="s">
        <v>878</v>
      </c>
      <c r="E3105" s="107">
        <v>41121</v>
      </c>
      <c r="F3105" s="9">
        <v>29</v>
      </c>
      <c r="G3105" s="9">
        <v>34.910724000000002</v>
      </c>
      <c r="H3105" s="9">
        <v>163.63636399999999</v>
      </c>
      <c r="I3105" s="9">
        <v>78.115937000000002</v>
      </c>
      <c r="J3105" s="9">
        <v>2</v>
      </c>
      <c r="K3105" s="9">
        <v>28</v>
      </c>
      <c r="L3105" s="9">
        <v>29</v>
      </c>
      <c r="M3105" s="9">
        <v>34.910724000000002</v>
      </c>
      <c r="N3105" s="9">
        <v>35.528660000000002</v>
      </c>
      <c r="O3105" s="9">
        <v>154.545455</v>
      </c>
      <c r="P3105" s="9">
        <v>163.63636399999999</v>
      </c>
      <c r="Q3105" s="9">
        <v>75.884457999999995</v>
      </c>
      <c r="R3105" s="9">
        <v>78.115937000000002</v>
      </c>
      <c r="S3105" s="9" t="s">
        <v>1510</v>
      </c>
      <c r="T3105" s="9">
        <v>8430.5274499999996</v>
      </c>
      <c r="U3105" s="9">
        <v>1433251.1503039999</v>
      </c>
      <c r="V3105" t="s">
        <v>935</v>
      </c>
    </row>
    <row r="3106" spans="1:22" x14ac:dyDescent="0.25">
      <c r="A3106" s="70" t="e">
        <f>VLOOKUP(B3106,'Lake Assessments'!$D$2:$E$52,2,0)</f>
        <v>#N/A</v>
      </c>
      <c r="B3106">
        <v>69065400</v>
      </c>
      <c r="C3106" t="s">
        <v>1112</v>
      </c>
      <c r="D3106" t="s">
        <v>878</v>
      </c>
      <c r="E3106" s="107">
        <v>37438</v>
      </c>
      <c r="F3106" s="9">
        <v>19</v>
      </c>
      <c r="G3106" s="9">
        <v>26.841640999999999</v>
      </c>
      <c r="H3106" s="9">
        <v>171.42857100000001</v>
      </c>
      <c r="I3106" s="9">
        <v>61.696632000000001</v>
      </c>
      <c r="J3106" s="9">
        <v>1</v>
      </c>
      <c r="K3106" s="9">
        <v>19</v>
      </c>
      <c r="L3106" s="9">
        <v>19</v>
      </c>
      <c r="M3106" s="9">
        <v>26.841640999999999</v>
      </c>
      <c r="N3106" s="9">
        <v>26.841640999999999</v>
      </c>
      <c r="O3106" s="9">
        <v>171.42857100000001</v>
      </c>
      <c r="P3106" s="9">
        <v>171.42857100000001</v>
      </c>
      <c r="Q3106" s="9">
        <v>61.696632000000001</v>
      </c>
      <c r="R3106" s="9">
        <v>61.696632000000001</v>
      </c>
      <c r="S3106" s="9" t="s">
        <v>1510</v>
      </c>
      <c r="T3106" s="9">
        <v>3401.5089109999999</v>
      </c>
      <c r="U3106" s="9">
        <v>357634.70624999999</v>
      </c>
      <c r="V3106" t="s">
        <v>935</v>
      </c>
    </row>
    <row r="3107" spans="1:22" x14ac:dyDescent="0.25">
      <c r="A3107" s="70" t="e">
        <f>VLOOKUP(B3107,'Lake Assessments'!$D$2:$E$52,2,0)</f>
        <v>#N/A</v>
      </c>
      <c r="B3107">
        <v>69066300</v>
      </c>
      <c r="C3107" t="s">
        <v>2809</v>
      </c>
      <c r="D3107" t="s">
        <v>878</v>
      </c>
      <c r="E3107" s="107">
        <v>35975</v>
      </c>
      <c r="F3107" s="9">
        <v>8</v>
      </c>
      <c r="G3107" s="9">
        <v>15.202795999999999</v>
      </c>
      <c r="H3107" s="9">
        <v>-27.272727</v>
      </c>
      <c r="I3107" s="9">
        <v>-24.738634999999999</v>
      </c>
      <c r="J3107" s="9">
        <v>1</v>
      </c>
      <c r="K3107" s="9">
        <v>8</v>
      </c>
      <c r="L3107" s="9">
        <v>8</v>
      </c>
      <c r="M3107" s="9">
        <v>15.202795999999999</v>
      </c>
      <c r="N3107" s="9">
        <v>15.202795999999999</v>
      </c>
      <c r="O3107" s="9">
        <v>-27.272727</v>
      </c>
      <c r="P3107" s="9">
        <v>-27.272727</v>
      </c>
      <c r="Q3107" s="9">
        <v>-24.738634999999999</v>
      </c>
      <c r="R3107" s="9">
        <v>-24.738634999999999</v>
      </c>
      <c r="S3107" s="9" t="s">
        <v>1510</v>
      </c>
      <c r="T3107" s="9">
        <v>1566.9271369999999</v>
      </c>
      <c r="U3107" s="9">
        <v>129505.84776800001</v>
      </c>
      <c r="V3107" t="s">
        <v>932</v>
      </c>
    </row>
    <row r="3108" spans="1:22" x14ac:dyDescent="0.25">
      <c r="A3108" s="70" t="e">
        <f>VLOOKUP(B3108,'Lake Assessments'!$D$2:$E$52,2,0)</f>
        <v>#N/A</v>
      </c>
      <c r="B3108">
        <v>69073200</v>
      </c>
      <c r="C3108" t="s">
        <v>2219</v>
      </c>
      <c r="D3108" t="s">
        <v>878</v>
      </c>
      <c r="E3108" s="107">
        <v>34862</v>
      </c>
      <c r="F3108" s="9">
        <v>22</v>
      </c>
      <c r="G3108" s="9">
        <v>31.340505</v>
      </c>
      <c r="H3108" s="9">
        <v>214.28571400000001</v>
      </c>
      <c r="I3108" s="9">
        <v>88.798225000000002</v>
      </c>
      <c r="J3108" s="9">
        <v>1</v>
      </c>
      <c r="K3108" s="9">
        <v>22</v>
      </c>
      <c r="L3108" s="9">
        <v>22</v>
      </c>
      <c r="M3108" s="9">
        <v>31.340505</v>
      </c>
      <c r="N3108" s="9">
        <v>31.340505</v>
      </c>
      <c r="O3108" s="9">
        <v>214.28571400000001</v>
      </c>
      <c r="P3108" s="9">
        <v>214.28571400000001</v>
      </c>
      <c r="Q3108" s="9">
        <v>88.798225000000002</v>
      </c>
      <c r="R3108" s="9">
        <v>88.798225000000002</v>
      </c>
      <c r="S3108" s="9" t="s">
        <v>1510</v>
      </c>
      <c r="T3108" s="9">
        <v>3359.819113</v>
      </c>
      <c r="U3108" s="9">
        <v>387416.90273199999</v>
      </c>
      <c r="V3108" t="s">
        <v>935</v>
      </c>
    </row>
    <row r="3109" spans="1:22" x14ac:dyDescent="0.25">
      <c r="A3109" s="70" t="e">
        <f>VLOOKUP(B3109,'Lake Assessments'!$D$2:$E$52,2,0)</f>
        <v>#N/A</v>
      </c>
      <c r="B3109">
        <v>69063800</v>
      </c>
      <c r="C3109" t="s">
        <v>2810</v>
      </c>
      <c r="D3109" t="s">
        <v>878</v>
      </c>
      <c r="E3109" s="107">
        <v>41093</v>
      </c>
      <c r="F3109" s="9">
        <v>17</v>
      </c>
      <c r="G3109" s="9">
        <v>26.193847999999999</v>
      </c>
      <c r="H3109" s="9">
        <v>142.85714300000001</v>
      </c>
      <c r="I3109" s="9">
        <v>57.794262000000003</v>
      </c>
      <c r="J3109" s="9">
        <v>1</v>
      </c>
      <c r="K3109" s="9">
        <v>17</v>
      </c>
      <c r="L3109" s="9">
        <v>17</v>
      </c>
      <c r="M3109" s="9">
        <v>26.193847999999999</v>
      </c>
      <c r="N3109" s="9">
        <v>26.193847999999999</v>
      </c>
      <c r="O3109" s="9">
        <v>142.85714300000001</v>
      </c>
      <c r="P3109" s="9">
        <v>142.85714300000001</v>
      </c>
      <c r="Q3109" s="9">
        <v>57.794262000000003</v>
      </c>
      <c r="R3109" s="9">
        <v>57.794262000000003</v>
      </c>
      <c r="S3109" s="9" t="s">
        <v>1510</v>
      </c>
      <c r="T3109" s="9">
        <v>2820.8369120000002</v>
      </c>
      <c r="U3109" s="9">
        <v>346063.035684</v>
      </c>
      <c r="V3109" t="s">
        <v>935</v>
      </c>
    </row>
    <row r="3110" spans="1:22" x14ac:dyDescent="0.25">
      <c r="A3110" s="70" t="e">
        <f>VLOOKUP(B3110,'Lake Assessments'!$D$2:$E$52,2,0)</f>
        <v>#N/A</v>
      </c>
      <c r="B3110">
        <v>69065700</v>
      </c>
      <c r="C3110" t="s">
        <v>391</v>
      </c>
      <c r="D3110" t="s">
        <v>878</v>
      </c>
      <c r="E3110" s="107">
        <v>40721</v>
      </c>
      <c r="F3110" s="9">
        <v>29</v>
      </c>
      <c r="G3110" s="9">
        <v>39.553106999999997</v>
      </c>
      <c r="H3110" s="9">
        <v>163.63636399999999</v>
      </c>
      <c r="I3110" s="9">
        <v>95.807461000000004</v>
      </c>
      <c r="J3110" s="9">
        <v>1</v>
      </c>
      <c r="K3110" s="9">
        <v>29</v>
      </c>
      <c r="L3110" s="9">
        <v>29</v>
      </c>
      <c r="M3110" s="9">
        <v>39.553106999999997</v>
      </c>
      <c r="N3110" s="9">
        <v>39.553106999999997</v>
      </c>
      <c r="O3110" s="9">
        <v>163.63636399999999</v>
      </c>
      <c r="P3110" s="9">
        <v>163.63636399999999</v>
      </c>
      <c r="Q3110" s="9">
        <v>95.807461000000004</v>
      </c>
      <c r="R3110" s="9">
        <v>95.807461000000004</v>
      </c>
      <c r="S3110" s="9" t="s">
        <v>1510</v>
      </c>
      <c r="T3110" s="9">
        <v>6548.860729</v>
      </c>
      <c r="U3110" s="9">
        <v>656618.24923700001</v>
      </c>
      <c r="V3110" t="s">
        <v>935</v>
      </c>
    </row>
    <row r="3111" spans="1:22" x14ac:dyDescent="0.25">
      <c r="A3111" s="70" t="e">
        <f>VLOOKUP(B3111,'Lake Assessments'!$D$2:$E$52,2,0)</f>
        <v>#N/A</v>
      </c>
      <c r="B3111">
        <v>69085900</v>
      </c>
      <c r="C3111" t="s">
        <v>615</v>
      </c>
      <c r="D3111" t="s">
        <v>878</v>
      </c>
      <c r="E3111" s="107">
        <v>41087</v>
      </c>
      <c r="F3111" s="9">
        <v>31</v>
      </c>
      <c r="G3111" s="9">
        <v>35.741455000000002</v>
      </c>
      <c r="H3111" s="9">
        <v>181.81818200000001</v>
      </c>
      <c r="I3111" s="9">
        <v>82.354363000000006</v>
      </c>
      <c r="J3111" s="9">
        <v>2</v>
      </c>
      <c r="K3111" s="9">
        <v>28</v>
      </c>
      <c r="L3111" s="9">
        <v>31</v>
      </c>
      <c r="M3111" s="9">
        <v>34.016803000000003</v>
      </c>
      <c r="N3111" s="9">
        <v>35.741455000000002</v>
      </c>
      <c r="O3111" s="9">
        <v>154.545455</v>
      </c>
      <c r="P3111" s="9">
        <v>181.81818200000001</v>
      </c>
      <c r="Q3111" s="9">
        <v>68.400013000000001</v>
      </c>
      <c r="R3111" s="9">
        <v>82.354363000000006</v>
      </c>
      <c r="S3111" s="9" t="s">
        <v>1510</v>
      </c>
      <c r="T3111" s="9">
        <v>10453.034809000001</v>
      </c>
      <c r="U3111" s="9">
        <v>1047710.270664</v>
      </c>
      <c r="V3111" t="s">
        <v>935</v>
      </c>
    </row>
    <row r="3112" spans="1:22" x14ac:dyDescent="0.25">
      <c r="A3112" s="70" t="e">
        <f>VLOOKUP(B3112,'Lake Assessments'!$D$2:$E$52,2,0)</f>
        <v>#N/A</v>
      </c>
      <c r="B3112">
        <v>69091400</v>
      </c>
      <c r="C3112" t="s">
        <v>2811</v>
      </c>
      <c r="D3112" t="s">
        <v>878</v>
      </c>
      <c r="E3112" s="107">
        <v>41086</v>
      </c>
      <c r="F3112" s="9">
        <v>29</v>
      </c>
      <c r="G3112" s="9">
        <v>36.581982000000004</v>
      </c>
      <c r="H3112" s="9">
        <v>163.63636399999999</v>
      </c>
      <c r="I3112" s="9">
        <v>86.642763000000002</v>
      </c>
      <c r="J3112" s="9">
        <v>1</v>
      </c>
      <c r="K3112" s="9">
        <v>29</v>
      </c>
      <c r="L3112" s="9">
        <v>29</v>
      </c>
      <c r="M3112" s="9">
        <v>36.581982000000004</v>
      </c>
      <c r="N3112" s="9">
        <v>36.581982000000004</v>
      </c>
      <c r="O3112" s="9">
        <v>163.63636399999999</v>
      </c>
      <c r="P3112" s="9">
        <v>163.63636399999999</v>
      </c>
      <c r="Q3112" s="9">
        <v>86.642763000000002</v>
      </c>
      <c r="R3112" s="9">
        <v>86.642763000000002</v>
      </c>
      <c r="S3112" s="9" t="s">
        <v>1510</v>
      </c>
      <c r="T3112" s="9">
        <v>2399.989176</v>
      </c>
      <c r="U3112" s="9">
        <v>222303.565344</v>
      </c>
      <c r="V3112" t="s">
        <v>935</v>
      </c>
    </row>
    <row r="3113" spans="1:22" x14ac:dyDescent="0.25">
      <c r="A3113" s="70" t="e">
        <f>VLOOKUP(B3113,'Lake Assessments'!$D$2:$E$52,2,0)</f>
        <v>#N/A</v>
      </c>
      <c r="B3113">
        <v>69068600</v>
      </c>
      <c r="C3113" t="s">
        <v>1382</v>
      </c>
      <c r="D3113" t="s">
        <v>878</v>
      </c>
      <c r="E3113" s="107">
        <v>41137</v>
      </c>
      <c r="F3113" s="9">
        <v>20</v>
      </c>
      <c r="G3113" s="9">
        <v>24.820354999999999</v>
      </c>
      <c r="H3113" s="9">
        <v>233.33333300000001</v>
      </c>
      <c r="I3113" s="9">
        <v>77.288246999999998</v>
      </c>
      <c r="J3113" s="9">
        <v>1</v>
      </c>
      <c r="K3113" s="9">
        <v>20</v>
      </c>
      <c r="L3113" s="9">
        <v>20</v>
      </c>
      <c r="M3113" s="9">
        <v>24.820354999999999</v>
      </c>
      <c r="N3113" s="9">
        <v>24.820354999999999</v>
      </c>
      <c r="O3113" s="9">
        <v>233.33333300000001</v>
      </c>
      <c r="P3113" s="9">
        <v>233.33333300000001</v>
      </c>
      <c r="Q3113" s="9">
        <v>77.288246999999998</v>
      </c>
      <c r="R3113" s="9">
        <v>77.288246999999998</v>
      </c>
      <c r="S3113" s="9" t="s">
        <v>1510</v>
      </c>
      <c r="T3113" s="9">
        <v>4546.1940400000003</v>
      </c>
      <c r="U3113" s="9">
        <v>578815.66565700003</v>
      </c>
      <c r="V3113" t="s">
        <v>935</v>
      </c>
    </row>
    <row r="3114" spans="1:22" x14ac:dyDescent="0.25">
      <c r="A3114" s="70" t="e">
        <f>VLOOKUP(B3114,'Lake Assessments'!$D$2:$E$52,2,0)</f>
        <v>#N/A</v>
      </c>
      <c r="B3114">
        <v>69079900</v>
      </c>
      <c r="C3114" t="s">
        <v>984</v>
      </c>
      <c r="D3114" t="s">
        <v>878</v>
      </c>
      <c r="E3114" s="107">
        <v>41128</v>
      </c>
      <c r="F3114" s="9">
        <v>25</v>
      </c>
      <c r="G3114" s="9">
        <v>33.799999999999997</v>
      </c>
      <c r="H3114" s="9">
        <v>127.272727</v>
      </c>
      <c r="I3114" s="9">
        <v>72.448980000000006</v>
      </c>
      <c r="J3114" s="9">
        <v>1</v>
      </c>
      <c r="K3114" s="9">
        <v>25</v>
      </c>
      <c r="L3114" s="9">
        <v>25</v>
      </c>
      <c r="M3114" s="9">
        <v>33.799999999999997</v>
      </c>
      <c r="N3114" s="9">
        <v>33.799999999999997</v>
      </c>
      <c r="O3114" s="9">
        <v>127.272727</v>
      </c>
      <c r="P3114" s="9">
        <v>127.272727</v>
      </c>
      <c r="Q3114" s="9">
        <v>72.448980000000006</v>
      </c>
      <c r="R3114" s="9">
        <v>72.448980000000006</v>
      </c>
      <c r="S3114" s="9" t="s">
        <v>1510</v>
      </c>
      <c r="T3114" s="9">
        <v>4578.5438679999997</v>
      </c>
      <c r="U3114" s="9">
        <v>560687.44933800003</v>
      </c>
      <c r="V3114" t="s">
        <v>935</v>
      </c>
    </row>
    <row r="3115" spans="1:22" x14ac:dyDescent="0.25">
      <c r="A3115" s="70" t="e">
        <f>VLOOKUP(B3115,'Lake Assessments'!$D$2:$E$52,2,0)</f>
        <v>#N/A</v>
      </c>
      <c r="B3115">
        <v>69091000</v>
      </c>
      <c r="C3115" t="s">
        <v>2812</v>
      </c>
      <c r="D3115" t="s">
        <v>878</v>
      </c>
      <c r="E3115" s="107">
        <v>41120</v>
      </c>
      <c r="F3115" s="9">
        <v>34</v>
      </c>
      <c r="G3115" s="9">
        <v>40.816662999999998</v>
      </c>
      <c r="H3115" s="9">
        <v>209.09090900000001</v>
      </c>
      <c r="I3115" s="9">
        <v>108.248282</v>
      </c>
      <c r="J3115" s="9">
        <v>1</v>
      </c>
      <c r="K3115" s="9">
        <v>34</v>
      </c>
      <c r="L3115" s="9">
        <v>34</v>
      </c>
      <c r="M3115" s="9">
        <v>40.816662999999998</v>
      </c>
      <c r="N3115" s="9">
        <v>40.816662999999998</v>
      </c>
      <c r="O3115" s="9">
        <v>209.09090900000001</v>
      </c>
      <c r="P3115" s="9">
        <v>209.09090900000001</v>
      </c>
      <c r="Q3115" s="9">
        <v>108.248282</v>
      </c>
      <c r="R3115" s="9">
        <v>108.248282</v>
      </c>
      <c r="S3115" s="9" t="s">
        <v>1510</v>
      </c>
      <c r="T3115" s="9">
        <v>2281.9706200000001</v>
      </c>
      <c r="U3115" s="9">
        <v>169046.67829899999</v>
      </c>
      <c r="V3115" t="s">
        <v>935</v>
      </c>
    </row>
    <row r="3116" spans="1:22" x14ac:dyDescent="0.25">
      <c r="A3116" s="70" t="e">
        <f>VLOOKUP(B3116,'Lake Assessments'!$D$2:$E$52,2,0)</f>
        <v>#N/A</v>
      </c>
      <c r="B3116">
        <v>69014600</v>
      </c>
      <c r="C3116" t="s">
        <v>2813</v>
      </c>
      <c r="D3116" t="s">
        <v>878</v>
      </c>
      <c r="E3116" s="107">
        <v>40434</v>
      </c>
      <c r="F3116" s="9">
        <v>12</v>
      </c>
      <c r="G3116" s="9">
        <v>24.537386000000001</v>
      </c>
      <c r="H3116" s="9">
        <v>300</v>
      </c>
      <c r="I3116" s="9">
        <v>97.882148999999998</v>
      </c>
      <c r="J3116" s="9">
        <v>1</v>
      </c>
      <c r="K3116" s="9">
        <v>12</v>
      </c>
      <c r="L3116" s="9">
        <v>12</v>
      </c>
      <c r="M3116" s="9">
        <v>24.537386000000001</v>
      </c>
      <c r="N3116" s="9">
        <v>24.537386000000001</v>
      </c>
      <c r="O3116" s="9">
        <v>300</v>
      </c>
      <c r="P3116" s="9">
        <v>300</v>
      </c>
      <c r="Q3116" s="9">
        <v>97.882148999999998</v>
      </c>
      <c r="R3116" s="9">
        <v>97.882148999999998</v>
      </c>
      <c r="S3116" s="9" t="s">
        <v>2089</v>
      </c>
      <c r="T3116" s="9">
        <v>2901.3511880000001</v>
      </c>
      <c r="U3116" s="9">
        <v>276481.38315299997</v>
      </c>
      <c r="V3116" t="s">
        <v>935</v>
      </c>
    </row>
    <row r="3117" spans="1:22" x14ac:dyDescent="0.25">
      <c r="A3117" s="70" t="e">
        <f>VLOOKUP(B3117,'Lake Assessments'!$D$2:$E$52,2,0)</f>
        <v>#N/A</v>
      </c>
      <c r="B3117">
        <v>69028600</v>
      </c>
      <c r="C3117" t="s">
        <v>1409</v>
      </c>
      <c r="D3117" t="s">
        <v>878</v>
      </c>
      <c r="E3117" s="107">
        <v>41141</v>
      </c>
      <c r="F3117" s="9">
        <v>16</v>
      </c>
      <c r="G3117" s="9">
        <v>28.25</v>
      </c>
      <c r="H3117" s="9">
        <v>433.33333299999998</v>
      </c>
      <c r="I3117" s="9">
        <v>127.822581</v>
      </c>
      <c r="J3117" s="9">
        <v>1</v>
      </c>
      <c r="K3117" s="9">
        <v>16</v>
      </c>
      <c r="L3117" s="9">
        <v>16</v>
      </c>
      <c r="M3117" s="9">
        <v>28.25</v>
      </c>
      <c r="N3117" s="9">
        <v>28.25</v>
      </c>
      <c r="O3117" s="9">
        <v>433.33333299999998</v>
      </c>
      <c r="P3117" s="9">
        <v>433.33333299999998</v>
      </c>
      <c r="Q3117" s="9">
        <v>127.822581</v>
      </c>
      <c r="R3117" s="9">
        <v>127.822581</v>
      </c>
      <c r="S3117" s="9" t="s">
        <v>2089</v>
      </c>
      <c r="T3117" s="9">
        <v>2712.5115850000002</v>
      </c>
      <c r="U3117" s="9">
        <v>160954.04610599999</v>
      </c>
      <c r="V3117" t="s">
        <v>935</v>
      </c>
    </row>
    <row r="3118" spans="1:22" x14ac:dyDescent="0.25">
      <c r="A3118" s="70" t="e">
        <f>VLOOKUP(B3118,'Lake Assessments'!$D$2:$E$52,2,0)</f>
        <v>#N/A</v>
      </c>
      <c r="B3118">
        <v>69055600</v>
      </c>
      <c r="C3118" t="s">
        <v>1420</v>
      </c>
      <c r="D3118" t="s">
        <v>878</v>
      </c>
      <c r="E3118" s="107">
        <v>41099</v>
      </c>
      <c r="F3118" s="9">
        <v>23</v>
      </c>
      <c r="G3118" s="9">
        <v>31.068648</v>
      </c>
      <c r="H3118" s="9">
        <v>109.090909</v>
      </c>
      <c r="I3118" s="9">
        <v>58.513508999999999</v>
      </c>
      <c r="J3118" s="9">
        <v>1</v>
      </c>
      <c r="K3118" s="9">
        <v>23</v>
      </c>
      <c r="L3118" s="9">
        <v>23</v>
      </c>
      <c r="M3118" s="9">
        <v>31.068648</v>
      </c>
      <c r="N3118" s="9">
        <v>31.068648</v>
      </c>
      <c r="O3118" s="9">
        <v>109.090909</v>
      </c>
      <c r="P3118" s="9">
        <v>109.090909</v>
      </c>
      <c r="Q3118" s="9">
        <v>58.513508999999999</v>
      </c>
      <c r="R3118" s="9">
        <v>58.513508999999999</v>
      </c>
      <c r="S3118" s="9" t="s">
        <v>1510</v>
      </c>
      <c r="T3118" s="9">
        <v>5437.6134609999999</v>
      </c>
      <c r="U3118" s="9">
        <v>502111.24650900002</v>
      </c>
      <c r="V3118" t="s">
        <v>935</v>
      </c>
    </row>
    <row r="3119" spans="1:22" x14ac:dyDescent="0.25">
      <c r="A3119" s="70" t="e">
        <f>VLOOKUP(B3119,'Lake Assessments'!$D$2:$E$52,2,0)</f>
        <v>#N/A</v>
      </c>
      <c r="B3119">
        <v>69042200</v>
      </c>
      <c r="C3119" t="s">
        <v>2814</v>
      </c>
      <c r="D3119" t="s">
        <v>878</v>
      </c>
      <c r="E3119" s="107">
        <v>34885</v>
      </c>
      <c r="F3119" s="9">
        <v>14</v>
      </c>
      <c r="G3119" s="9">
        <v>25.389818000000002</v>
      </c>
      <c r="H3119" s="9">
        <v>27.272727</v>
      </c>
      <c r="I3119" s="9">
        <v>25.692167999999999</v>
      </c>
      <c r="J3119" s="9">
        <v>1</v>
      </c>
      <c r="K3119" s="9">
        <v>14</v>
      </c>
      <c r="L3119" s="9">
        <v>14</v>
      </c>
      <c r="M3119" s="9">
        <v>25.389818000000002</v>
      </c>
      <c r="N3119" s="9">
        <v>25.389818000000002</v>
      </c>
      <c r="O3119" s="9">
        <v>27.272727</v>
      </c>
      <c r="P3119" s="9">
        <v>27.272727</v>
      </c>
      <c r="Q3119" s="9">
        <v>25.692167999999999</v>
      </c>
      <c r="R3119" s="9">
        <v>25.692167999999999</v>
      </c>
      <c r="S3119" s="9" t="s">
        <v>1510</v>
      </c>
      <c r="T3119" s="9">
        <v>3272.9237840000001</v>
      </c>
      <c r="U3119" s="9">
        <v>279180.618663</v>
      </c>
      <c r="V3119" t="s">
        <v>935</v>
      </c>
    </row>
    <row r="3120" spans="1:22" x14ac:dyDescent="0.25">
      <c r="A3120" s="70" t="e">
        <f>VLOOKUP(B3120,'Lake Assessments'!$D$2:$E$52,2,0)</f>
        <v>#N/A</v>
      </c>
      <c r="B3120">
        <v>69026500</v>
      </c>
      <c r="C3120" t="s">
        <v>1307</v>
      </c>
      <c r="D3120" t="s">
        <v>878</v>
      </c>
      <c r="E3120" s="107">
        <v>37851</v>
      </c>
      <c r="F3120" s="9">
        <v>3</v>
      </c>
      <c r="G3120" s="9">
        <v>12.701706</v>
      </c>
      <c r="H3120" s="9">
        <v>-57.142856999999999</v>
      </c>
      <c r="I3120" s="9">
        <v>-23.483699000000001</v>
      </c>
      <c r="J3120" s="9">
        <v>1</v>
      </c>
      <c r="K3120" s="9">
        <v>3</v>
      </c>
      <c r="L3120" s="9">
        <v>3</v>
      </c>
      <c r="M3120" s="9">
        <v>12.701706</v>
      </c>
      <c r="N3120" s="9">
        <v>12.701706</v>
      </c>
      <c r="O3120" s="9">
        <v>-57.142856999999999</v>
      </c>
      <c r="P3120" s="9">
        <v>-57.142856999999999</v>
      </c>
      <c r="Q3120" s="9">
        <v>-23.483699000000001</v>
      </c>
      <c r="R3120" s="9">
        <v>-23.483699000000001</v>
      </c>
      <c r="S3120" s="9" t="s">
        <v>1510</v>
      </c>
      <c r="T3120" s="9">
        <v>1285.458852</v>
      </c>
      <c r="U3120" s="9">
        <v>49963.968591999997</v>
      </c>
      <c r="V3120" t="s">
        <v>932</v>
      </c>
    </row>
    <row r="3121" spans="1:22" x14ac:dyDescent="0.25">
      <c r="A3121" s="70" t="e">
        <f>VLOOKUP(B3121,'Lake Assessments'!$D$2:$E$52,2,0)</f>
        <v>#N/A</v>
      </c>
      <c r="B3121">
        <v>69061200</v>
      </c>
      <c r="C3121" t="s">
        <v>2815</v>
      </c>
      <c r="D3121" t="s">
        <v>878</v>
      </c>
      <c r="E3121" s="107">
        <v>40765</v>
      </c>
      <c r="F3121" s="9">
        <v>10</v>
      </c>
      <c r="G3121" s="9">
        <v>21.503488000000001</v>
      </c>
      <c r="H3121" s="9">
        <v>42.857143000000001</v>
      </c>
      <c r="I3121" s="9">
        <v>29.539085</v>
      </c>
      <c r="J3121" s="9">
        <v>2</v>
      </c>
      <c r="K3121" s="9">
        <v>3</v>
      </c>
      <c r="L3121" s="9">
        <v>10</v>
      </c>
      <c r="M3121" s="9">
        <v>11.547005</v>
      </c>
      <c r="N3121" s="9">
        <v>21.503488000000001</v>
      </c>
      <c r="O3121" s="9">
        <v>-50</v>
      </c>
      <c r="P3121" s="9">
        <v>42.857143000000001</v>
      </c>
      <c r="Q3121" s="9">
        <v>-17.52139</v>
      </c>
      <c r="R3121" s="9">
        <v>29.539085</v>
      </c>
      <c r="S3121" s="9" t="s">
        <v>1510</v>
      </c>
      <c r="T3121" s="9">
        <v>3433.6280700000002</v>
      </c>
      <c r="U3121" s="9">
        <v>734690.23184300005</v>
      </c>
      <c r="V3121" t="s">
        <v>935</v>
      </c>
    </row>
    <row r="3122" spans="1:22" x14ac:dyDescent="0.25">
      <c r="A3122" s="70" t="e">
        <f>VLOOKUP(B3122,'Lake Assessments'!$D$2:$E$52,2,0)</f>
        <v>#N/A</v>
      </c>
      <c r="B3122">
        <v>69016400</v>
      </c>
      <c r="C3122" t="s">
        <v>2816</v>
      </c>
      <c r="D3122" t="s">
        <v>878</v>
      </c>
      <c r="E3122" s="107">
        <v>37844</v>
      </c>
      <c r="F3122" s="9">
        <v>1</v>
      </c>
      <c r="G3122" s="9">
        <v>9</v>
      </c>
      <c r="H3122" s="9">
        <v>-83.333332999999996</v>
      </c>
      <c r="I3122" s="9">
        <v>-43.037975000000003</v>
      </c>
      <c r="J3122" s="9">
        <v>1</v>
      </c>
      <c r="K3122" s="9">
        <v>1</v>
      </c>
      <c r="L3122" s="9">
        <v>1</v>
      </c>
      <c r="M3122" s="9">
        <v>9</v>
      </c>
      <c r="N3122" s="9">
        <v>9</v>
      </c>
      <c r="O3122" s="9">
        <v>-83.333332999999996</v>
      </c>
      <c r="P3122" s="9">
        <v>-83.333332999999996</v>
      </c>
      <c r="Q3122" s="9">
        <v>-43.037975000000003</v>
      </c>
      <c r="R3122" s="9">
        <v>-43.037975000000003</v>
      </c>
      <c r="S3122" s="9" t="s">
        <v>2089</v>
      </c>
      <c r="T3122" s="9">
        <v>1438.0867129999999</v>
      </c>
      <c r="U3122" s="9">
        <v>83127.952615000002</v>
      </c>
      <c r="V3122" t="s">
        <v>932</v>
      </c>
    </row>
    <row r="3123" spans="1:22" x14ac:dyDescent="0.25">
      <c r="A3123" s="70" t="e">
        <f>VLOOKUP(B3123,'Lake Assessments'!$D$2:$E$52,2,0)</f>
        <v>#N/A</v>
      </c>
      <c r="B3123">
        <v>69061100</v>
      </c>
      <c r="C3123" t="s">
        <v>1420</v>
      </c>
      <c r="D3123" t="s">
        <v>878</v>
      </c>
      <c r="E3123" s="107">
        <v>39283</v>
      </c>
      <c r="F3123" s="9">
        <v>9</v>
      </c>
      <c r="G3123" s="9">
        <v>17.333333</v>
      </c>
      <c r="H3123" s="9">
        <v>50</v>
      </c>
      <c r="I3123" s="9">
        <v>34.366925000000002</v>
      </c>
      <c r="J3123" s="9">
        <v>1</v>
      </c>
      <c r="K3123" s="9">
        <v>9</v>
      </c>
      <c r="L3123" s="9">
        <v>9</v>
      </c>
      <c r="M3123" s="9">
        <v>17.333333</v>
      </c>
      <c r="N3123" s="9">
        <v>17.333333</v>
      </c>
      <c r="O3123" s="9">
        <v>50</v>
      </c>
      <c r="P3123" s="9">
        <v>50</v>
      </c>
      <c r="Q3123" s="9">
        <v>34.366925000000002</v>
      </c>
      <c r="R3123" s="9">
        <v>34.366925000000002</v>
      </c>
      <c r="S3123" s="9" t="s">
        <v>1510</v>
      </c>
      <c r="T3123" s="9">
        <v>3831.0869280000002</v>
      </c>
      <c r="U3123" s="9">
        <v>312201.98835399997</v>
      </c>
      <c r="V3123" t="s">
        <v>935</v>
      </c>
    </row>
    <row r="3124" spans="1:22" x14ac:dyDescent="0.25">
      <c r="A3124" s="70" t="e">
        <f>VLOOKUP(B3124,'Lake Assessments'!$D$2:$E$52,2,0)</f>
        <v>#N/A</v>
      </c>
      <c r="B3124">
        <v>69053500</v>
      </c>
      <c r="C3124" t="s">
        <v>2817</v>
      </c>
      <c r="D3124" t="s">
        <v>878</v>
      </c>
      <c r="E3124" s="107">
        <v>41116</v>
      </c>
      <c r="F3124" s="9">
        <v>3</v>
      </c>
      <c r="G3124" s="9">
        <v>10.392305</v>
      </c>
      <c r="H3124" s="9">
        <v>-57.142856999999999</v>
      </c>
      <c r="I3124" s="9">
        <v>-37.395753999999997</v>
      </c>
      <c r="J3124" s="9">
        <v>1</v>
      </c>
      <c r="K3124" s="9">
        <v>3</v>
      </c>
      <c r="L3124" s="9">
        <v>3</v>
      </c>
      <c r="M3124" s="9">
        <v>10.392305</v>
      </c>
      <c r="N3124" s="9">
        <v>10.392305</v>
      </c>
      <c r="O3124" s="9">
        <v>-57.142856999999999</v>
      </c>
      <c r="P3124" s="9">
        <v>-57.142856999999999</v>
      </c>
      <c r="Q3124" s="9">
        <v>-37.395753999999997</v>
      </c>
      <c r="R3124" s="9">
        <v>-37.395753999999997</v>
      </c>
      <c r="S3124" s="9" t="s">
        <v>1510</v>
      </c>
      <c r="T3124" s="9">
        <v>1342.667256</v>
      </c>
      <c r="U3124" s="9">
        <v>113902.089205</v>
      </c>
      <c r="V3124" t="s">
        <v>932</v>
      </c>
    </row>
    <row r="3125" spans="1:22" x14ac:dyDescent="0.25">
      <c r="A3125" s="70" t="e">
        <f>VLOOKUP(B3125,'Lake Assessments'!$D$2:$E$52,2,0)</f>
        <v>#N/A</v>
      </c>
      <c r="B3125">
        <v>69037600</v>
      </c>
      <c r="C3125" t="s">
        <v>2818</v>
      </c>
      <c r="D3125" t="s">
        <v>878</v>
      </c>
      <c r="E3125" s="107">
        <v>41479</v>
      </c>
      <c r="F3125" s="9">
        <v>21</v>
      </c>
      <c r="G3125" s="9">
        <v>29.022978999999999</v>
      </c>
      <c r="H3125" s="9">
        <v>90.909091000000004</v>
      </c>
      <c r="I3125" s="9">
        <v>48.076425999999998</v>
      </c>
      <c r="J3125" s="9">
        <v>2</v>
      </c>
      <c r="K3125" s="9">
        <v>21</v>
      </c>
      <c r="L3125" s="9">
        <v>25</v>
      </c>
      <c r="M3125" s="9">
        <v>29.022978999999999</v>
      </c>
      <c r="N3125" s="9">
        <v>32</v>
      </c>
      <c r="O3125" s="9">
        <v>90.909091000000004</v>
      </c>
      <c r="P3125" s="9">
        <v>127.272727</v>
      </c>
      <c r="Q3125" s="9">
        <v>48.076425999999998</v>
      </c>
      <c r="R3125" s="9">
        <v>58.415841999999998</v>
      </c>
      <c r="S3125" s="9" t="s">
        <v>1510</v>
      </c>
      <c r="T3125" s="9">
        <v>29163.587417999999</v>
      </c>
      <c r="U3125" s="9">
        <v>4905805.133169</v>
      </c>
      <c r="V3125" t="s">
        <v>935</v>
      </c>
    </row>
    <row r="3126" spans="1:22" x14ac:dyDescent="0.25">
      <c r="A3126" s="70" t="e">
        <f>VLOOKUP(B3126,'Lake Assessments'!$D$2:$E$52,2,0)</f>
        <v>#N/A</v>
      </c>
      <c r="B3126">
        <v>69015400</v>
      </c>
      <c r="C3126" t="s">
        <v>2819</v>
      </c>
      <c r="D3126" t="s">
        <v>878</v>
      </c>
      <c r="E3126" s="107">
        <v>39280</v>
      </c>
      <c r="F3126" s="9">
        <v>19</v>
      </c>
      <c r="G3126" s="9">
        <v>29.594629999999999</v>
      </c>
      <c r="H3126" s="9">
        <v>72.727272999999997</v>
      </c>
      <c r="I3126" s="9">
        <v>84.966435000000004</v>
      </c>
      <c r="J3126" s="9">
        <v>2</v>
      </c>
      <c r="K3126" s="9">
        <v>18</v>
      </c>
      <c r="L3126" s="9">
        <v>19</v>
      </c>
      <c r="M3126" s="9">
        <v>29.594629999999999</v>
      </c>
      <c r="N3126" s="9">
        <v>29.934187000000001</v>
      </c>
      <c r="O3126" s="9">
        <v>63.636364</v>
      </c>
      <c r="P3126" s="9">
        <v>72.727272999999997</v>
      </c>
      <c r="Q3126" s="9">
        <v>48.189045</v>
      </c>
      <c r="R3126" s="9">
        <v>84.966435000000004</v>
      </c>
      <c r="S3126" s="9" t="s">
        <v>1510</v>
      </c>
      <c r="T3126" s="9">
        <v>3236.553582</v>
      </c>
      <c r="U3126" s="9">
        <v>287511.82377700001</v>
      </c>
      <c r="V3126" t="s">
        <v>935</v>
      </c>
    </row>
    <row r="3127" spans="1:22" x14ac:dyDescent="0.25">
      <c r="A3127" s="70" t="e">
        <f>VLOOKUP(B3127,'Lake Assessments'!$D$2:$E$52,2,0)</f>
        <v>#N/A</v>
      </c>
      <c r="B3127">
        <v>69049500</v>
      </c>
      <c r="C3127" t="s">
        <v>615</v>
      </c>
      <c r="D3127" t="s">
        <v>878</v>
      </c>
      <c r="E3127" s="107">
        <v>41471</v>
      </c>
      <c r="F3127" s="9">
        <v>17</v>
      </c>
      <c r="G3127" s="9">
        <v>24.738634000000001</v>
      </c>
      <c r="H3127" s="9">
        <v>183.33333300000001</v>
      </c>
      <c r="I3127" s="9">
        <v>76.704526999999999</v>
      </c>
      <c r="J3127" s="9">
        <v>2</v>
      </c>
      <c r="K3127" s="9">
        <v>17</v>
      </c>
      <c r="L3127" s="9">
        <v>22</v>
      </c>
      <c r="M3127" s="9">
        <v>24.738634000000001</v>
      </c>
      <c r="N3127" s="9">
        <v>29.634899999999998</v>
      </c>
      <c r="O3127" s="9">
        <v>183.33333300000001</v>
      </c>
      <c r="P3127" s="9">
        <v>214.28571400000001</v>
      </c>
      <c r="Q3127" s="9">
        <v>76.704526999999999</v>
      </c>
      <c r="R3127" s="9">
        <v>78.523491000000007</v>
      </c>
      <c r="S3127" s="9" t="s">
        <v>1510</v>
      </c>
      <c r="T3127" s="9">
        <v>10669.456625999999</v>
      </c>
      <c r="U3127" s="9">
        <v>1514497.610565</v>
      </c>
      <c r="V3127" t="s">
        <v>935</v>
      </c>
    </row>
    <row r="3128" spans="1:22" x14ac:dyDescent="0.25">
      <c r="A3128" s="70" t="e">
        <f>VLOOKUP(B3128,'Lake Assessments'!$D$2:$E$52,2,0)</f>
        <v>#N/A</v>
      </c>
      <c r="B3128">
        <v>69064200</v>
      </c>
      <c r="C3128" t="s">
        <v>2820</v>
      </c>
      <c r="D3128" t="s">
        <v>878</v>
      </c>
      <c r="E3128" s="107">
        <v>41101</v>
      </c>
      <c r="F3128" s="9">
        <v>31</v>
      </c>
      <c r="G3128" s="9">
        <v>34.125006999999997</v>
      </c>
      <c r="H3128" s="9">
        <v>416.66666700000002</v>
      </c>
      <c r="I3128" s="9">
        <v>143.75005300000001</v>
      </c>
      <c r="J3128" s="9">
        <v>3</v>
      </c>
      <c r="K3128" s="9">
        <v>30</v>
      </c>
      <c r="L3128" s="9">
        <v>31</v>
      </c>
      <c r="M3128" s="9">
        <v>34.125006999999997</v>
      </c>
      <c r="N3128" s="9">
        <v>35.236818</v>
      </c>
      <c r="O3128" s="9">
        <v>328.57142900000002</v>
      </c>
      <c r="P3128" s="9">
        <v>416.66666700000002</v>
      </c>
      <c r="Q3128" s="9">
        <v>107.870609</v>
      </c>
      <c r="R3128" s="9">
        <v>143.75005300000001</v>
      </c>
      <c r="S3128" s="9" t="s">
        <v>1510</v>
      </c>
      <c r="T3128" s="9">
        <v>6927.0511919999999</v>
      </c>
      <c r="U3128" s="9">
        <v>1509219.162794</v>
      </c>
      <c r="V3128" t="s">
        <v>935</v>
      </c>
    </row>
    <row r="3129" spans="1:22" x14ac:dyDescent="0.25">
      <c r="A3129" s="70" t="e">
        <f>VLOOKUP(B3129,'Lake Assessments'!$D$2:$E$52,2,0)</f>
        <v>#N/A</v>
      </c>
      <c r="B3129">
        <v>69043100</v>
      </c>
      <c r="C3129" t="s">
        <v>258</v>
      </c>
      <c r="D3129" t="s">
        <v>878</v>
      </c>
      <c r="E3129" s="107">
        <v>34851</v>
      </c>
      <c r="F3129" s="9">
        <v>14</v>
      </c>
      <c r="G3129" s="9">
        <v>28.062429999999999</v>
      </c>
      <c r="H3129" s="9">
        <v>27.272727</v>
      </c>
      <c r="I3129" s="9">
        <v>38.922922999999997</v>
      </c>
      <c r="J3129" s="9">
        <v>1</v>
      </c>
      <c r="K3129" s="9">
        <v>14</v>
      </c>
      <c r="L3129" s="9">
        <v>14</v>
      </c>
      <c r="M3129" s="9">
        <v>28.062429999999999</v>
      </c>
      <c r="N3129" s="9">
        <v>28.062429999999999</v>
      </c>
      <c r="O3129" s="9">
        <v>27.272727</v>
      </c>
      <c r="P3129" s="9">
        <v>27.272727</v>
      </c>
      <c r="Q3129" s="9">
        <v>38.922922999999997</v>
      </c>
      <c r="R3129" s="9">
        <v>38.922922999999997</v>
      </c>
      <c r="S3129" s="9" t="s">
        <v>1510</v>
      </c>
      <c r="T3129" s="9">
        <v>1878.117802</v>
      </c>
      <c r="U3129" s="9">
        <v>128655.85285</v>
      </c>
      <c r="V3129" t="s">
        <v>935</v>
      </c>
    </row>
    <row r="3130" spans="1:22" x14ac:dyDescent="0.25">
      <c r="A3130" s="70" t="e">
        <f>VLOOKUP(B3130,'Lake Assessments'!$D$2:$E$52,2,0)</f>
        <v>#N/A</v>
      </c>
      <c r="B3130">
        <v>69043401</v>
      </c>
      <c r="C3130" t="s">
        <v>2821</v>
      </c>
      <c r="D3130" t="s">
        <v>878</v>
      </c>
      <c r="E3130" s="107">
        <v>41093</v>
      </c>
      <c r="F3130" s="9">
        <v>19</v>
      </c>
      <c r="G3130" s="9">
        <v>28.447551000000001</v>
      </c>
      <c r="H3130" s="9">
        <v>72.727272999999997</v>
      </c>
      <c r="I3130" s="9">
        <v>45.140566</v>
      </c>
      <c r="J3130" s="9">
        <v>2</v>
      </c>
      <c r="K3130" s="9">
        <v>19</v>
      </c>
      <c r="L3130" s="9">
        <v>21</v>
      </c>
      <c r="M3130" s="9">
        <v>28.447551000000001</v>
      </c>
      <c r="N3130" s="9">
        <v>31.641594000000001</v>
      </c>
      <c r="O3130" s="9">
        <v>72.727272999999997</v>
      </c>
      <c r="P3130" s="9">
        <v>90.909091000000004</v>
      </c>
      <c r="Q3130" s="9">
        <v>45.140566</v>
      </c>
      <c r="R3130" s="9">
        <v>56.641554999999997</v>
      </c>
      <c r="S3130" s="9" t="s">
        <v>1510</v>
      </c>
      <c r="T3130" s="9">
        <v>11680.49726</v>
      </c>
      <c r="U3130" s="9">
        <v>1270304.2974360001</v>
      </c>
      <c r="V3130" t="s">
        <v>935</v>
      </c>
    </row>
    <row r="3131" spans="1:22" x14ac:dyDescent="0.25">
      <c r="A3131" s="70" t="e">
        <f>VLOOKUP(B3131,'Lake Assessments'!$D$2:$E$52,2,0)</f>
        <v>#N/A</v>
      </c>
      <c r="B3131">
        <v>69049600</v>
      </c>
      <c r="C3131" t="s">
        <v>2822</v>
      </c>
      <c r="D3131" t="s">
        <v>878</v>
      </c>
      <c r="E3131" s="107">
        <v>35597</v>
      </c>
      <c r="F3131" s="9">
        <v>28</v>
      </c>
      <c r="G3131" s="9">
        <v>36.095607000000001</v>
      </c>
      <c r="H3131" s="9">
        <v>154.545455</v>
      </c>
      <c r="I3131" s="9">
        <v>78.691125</v>
      </c>
      <c r="J3131" s="9">
        <v>1</v>
      </c>
      <c r="K3131" s="9">
        <v>28</v>
      </c>
      <c r="L3131" s="9">
        <v>28</v>
      </c>
      <c r="M3131" s="9">
        <v>36.095607000000001</v>
      </c>
      <c r="N3131" s="9">
        <v>36.095607000000001</v>
      </c>
      <c r="O3131" s="9">
        <v>154.545455</v>
      </c>
      <c r="P3131" s="9">
        <v>154.545455</v>
      </c>
      <c r="Q3131" s="9">
        <v>78.691125</v>
      </c>
      <c r="R3131" s="9">
        <v>78.691125</v>
      </c>
      <c r="S3131" s="9" t="s">
        <v>1510</v>
      </c>
      <c r="T3131" s="9">
        <v>13103.552642000001</v>
      </c>
      <c r="U3131" s="9">
        <v>1872131.4528650001</v>
      </c>
      <c r="V3131" t="s">
        <v>935</v>
      </c>
    </row>
    <row r="3132" spans="1:22" x14ac:dyDescent="0.25">
      <c r="A3132" s="70" t="e">
        <f>VLOOKUP(B3132,'Lake Assessments'!$D$2:$E$52,2,0)</f>
        <v>#N/A</v>
      </c>
      <c r="B3132">
        <v>69098700</v>
      </c>
      <c r="C3132" t="s">
        <v>1634</v>
      </c>
      <c r="D3132" t="s">
        <v>878</v>
      </c>
      <c r="E3132" s="107">
        <v>41479</v>
      </c>
      <c r="F3132" s="9">
        <v>6</v>
      </c>
      <c r="G3132" s="9">
        <v>16.73818</v>
      </c>
      <c r="H3132" s="9">
        <v>50</v>
      </c>
      <c r="I3132" s="9">
        <v>57.907358000000002</v>
      </c>
      <c r="J3132" s="9">
        <v>1</v>
      </c>
      <c r="K3132" s="9">
        <v>6</v>
      </c>
      <c r="L3132" s="9">
        <v>6</v>
      </c>
      <c r="M3132" s="9">
        <v>16.73818</v>
      </c>
      <c r="N3132" s="9">
        <v>16.73818</v>
      </c>
      <c r="O3132" s="9">
        <v>50</v>
      </c>
      <c r="P3132" s="9">
        <v>50</v>
      </c>
      <c r="Q3132" s="9">
        <v>57.907358000000002</v>
      </c>
      <c r="R3132" s="9">
        <v>57.907358000000002</v>
      </c>
      <c r="S3132" s="9" t="s">
        <v>2089</v>
      </c>
      <c r="T3132" s="9">
        <v>1212.468327</v>
      </c>
      <c r="U3132" s="9">
        <v>64892.957556000001</v>
      </c>
      <c r="V3132" t="s">
        <v>935</v>
      </c>
    </row>
    <row r="3133" spans="1:22" x14ac:dyDescent="0.25">
      <c r="A3133" s="70" t="e">
        <f>VLOOKUP(B3133,'Lake Assessments'!$D$2:$E$52,2,0)</f>
        <v>#N/A</v>
      </c>
      <c r="B3133">
        <v>69041900</v>
      </c>
      <c r="C3133" t="s">
        <v>1337</v>
      </c>
      <c r="D3133" t="s">
        <v>878</v>
      </c>
      <c r="E3133" s="107">
        <v>41093</v>
      </c>
      <c r="F3133" s="9">
        <v>15</v>
      </c>
      <c r="G3133" s="9">
        <v>26.336286999999999</v>
      </c>
      <c r="H3133" s="9">
        <v>36.363636</v>
      </c>
      <c r="I3133" s="9">
        <v>34.368810000000003</v>
      </c>
      <c r="J3133" s="9">
        <v>2</v>
      </c>
      <c r="K3133" s="9">
        <v>9</v>
      </c>
      <c r="L3133" s="9">
        <v>15</v>
      </c>
      <c r="M3133" s="9">
        <v>18.666667</v>
      </c>
      <c r="N3133" s="9">
        <v>26.336286999999999</v>
      </c>
      <c r="O3133" s="9">
        <v>-18.181818</v>
      </c>
      <c r="P3133" s="9">
        <v>36.363636</v>
      </c>
      <c r="Q3133" s="9">
        <v>-7.5907590000000003</v>
      </c>
      <c r="R3133" s="9">
        <v>34.368810000000003</v>
      </c>
      <c r="S3133" s="9" t="s">
        <v>1510</v>
      </c>
      <c r="T3133" s="9">
        <v>2225.6593240000002</v>
      </c>
      <c r="U3133" s="9">
        <v>265041.12851800001</v>
      </c>
      <c r="V3133" t="s">
        <v>935</v>
      </c>
    </row>
    <row r="3134" spans="1:22" x14ac:dyDescent="0.25">
      <c r="A3134" s="70" t="e">
        <f>VLOOKUP(B3134,'Lake Assessments'!$D$2:$E$52,2,0)</f>
        <v>#N/A</v>
      </c>
      <c r="B3134">
        <v>69027500</v>
      </c>
      <c r="C3134" t="s">
        <v>120</v>
      </c>
      <c r="D3134" t="s">
        <v>878</v>
      </c>
      <c r="E3134" s="107">
        <v>34169</v>
      </c>
      <c r="F3134" s="9">
        <v>18</v>
      </c>
      <c r="G3134" s="9">
        <v>25.927249</v>
      </c>
      <c r="H3134" s="9">
        <v>500</v>
      </c>
      <c r="I3134" s="9">
        <v>109.090715</v>
      </c>
      <c r="J3134" s="9">
        <v>1</v>
      </c>
      <c r="K3134" s="9">
        <v>18</v>
      </c>
      <c r="L3134" s="9">
        <v>18</v>
      </c>
      <c r="M3134" s="9">
        <v>25.927249</v>
      </c>
      <c r="N3134" s="9">
        <v>25.927249</v>
      </c>
      <c r="O3134" s="9">
        <v>500</v>
      </c>
      <c r="P3134" s="9">
        <v>500</v>
      </c>
      <c r="Q3134" s="9">
        <v>109.090715</v>
      </c>
      <c r="R3134" s="9">
        <v>109.090715</v>
      </c>
      <c r="S3134" s="9" t="s">
        <v>2089</v>
      </c>
      <c r="T3134" s="9">
        <v>8229.0187420000002</v>
      </c>
      <c r="U3134" s="9">
        <v>711433.65229</v>
      </c>
      <c r="V3134" t="s">
        <v>935</v>
      </c>
    </row>
    <row r="3135" spans="1:22" x14ac:dyDescent="0.25">
      <c r="A3135" s="70" t="e">
        <f>VLOOKUP(B3135,'Lake Assessments'!$D$2:$E$52,2,0)</f>
        <v>#N/A</v>
      </c>
      <c r="B3135">
        <v>69131800</v>
      </c>
      <c r="C3135" t="s">
        <v>2334</v>
      </c>
      <c r="D3135" t="s">
        <v>878</v>
      </c>
      <c r="E3135" s="107">
        <v>40372</v>
      </c>
      <c r="F3135" s="9">
        <v>3</v>
      </c>
      <c r="G3135" s="9">
        <v>9.2376039999999993</v>
      </c>
      <c r="H3135" s="9">
        <v>-25</v>
      </c>
      <c r="I3135" s="9">
        <v>-12.852790000000001</v>
      </c>
      <c r="J3135" s="9">
        <v>1</v>
      </c>
      <c r="K3135" s="9">
        <v>3</v>
      </c>
      <c r="L3135" s="9">
        <v>3</v>
      </c>
      <c r="M3135" s="9">
        <v>9.2376039999999993</v>
      </c>
      <c r="N3135" s="9">
        <v>9.2376039999999993</v>
      </c>
      <c r="O3135" s="9">
        <v>-25</v>
      </c>
      <c r="P3135" s="9">
        <v>-25</v>
      </c>
      <c r="Q3135" s="9">
        <v>-12.852790000000001</v>
      </c>
      <c r="R3135" s="9">
        <v>-12.852790000000001</v>
      </c>
      <c r="S3135" s="9" t="s">
        <v>2089</v>
      </c>
      <c r="T3135" s="9">
        <v>665.29883199999995</v>
      </c>
      <c r="U3135" s="9">
        <v>30129.175415999998</v>
      </c>
      <c r="V3135" t="s">
        <v>932</v>
      </c>
    </row>
    <row r="3136" spans="1:22" x14ac:dyDescent="0.25">
      <c r="A3136" s="70" t="e">
        <f>VLOOKUP(B3136,'Lake Assessments'!$D$2:$E$52,2,0)</f>
        <v>#N/A</v>
      </c>
      <c r="B3136">
        <v>69011500</v>
      </c>
      <c r="C3136" t="s">
        <v>2823</v>
      </c>
      <c r="D3136" t="s">
        <v>878</v>
      </c>
      <c r="E3136" s="107">
        <v>35961</v>
      </c>
      <c r="F3136" s="9">
        <v>25</v>
      </c>
      <c r="G3136" s="9">
        <v>35.4</v>
      </c>
      <c r="H3136" s="9">
        <v>733.33333300000004</v>
      </c>
      <c r="I3136" s="9">
        <v>185.48387099999999</v>
      </c>
      <c r="J3136" s="9">
        <v>1</v>
      </c>
      <c r="K3136" s="9">
        <v>25</v>
      </c>
      <c r="L3136" s="9">
        <v>25</v>
      </c>
      <c r="M3136" s="9">
        <v>35.4</v>
      </c>
      <c r="N3136" s="9">
        <v>35.4</v>
      </c>
      <c r="O3136" s="9">
        <v>733.33333300000004</v>
      </c>
      <c r="P3136" s="9">
        <v>733.33333300000004</v>
      </c>
      <c r="Q3136" s="9">
        <v>185.48387099999999</v>
      </c>
      <c r="R3136" s="9">
        <v>185.48387099999999</v>
      </c>
      <c r="S3136" s="9" t="s">
        <v>2089</v>
      </c>
      <c r="T3136" s="9">
        <v>45850.556765000001</v>
      </c>
      <c r="U3136" s="9">
        <v>9560634.8265579995</v>
      </c>
      <c r="V3136" t="s">
        <v>935</v>
      </c>
    </row>
    <row r="3137" spans="1:22" x14ac:dyDescent="0.25">
      <c r="A3137" s="70" t="e">
        <f>VLOOKUP(B3137,'Lake Assessments'!$D$2:$E$52,2,0)</f>
        <v>#N/A</v>
      </c>
      <c r="B3137">
        <v>69016300</v>
      </c>
      <c r="C3137" t="s">
        <v>1403</v>
      </c>
      <c r="D3137" t="s">
        <v>878</v>
      </c>
      <c r="E3137" s="107">
        <v>41484</v>
      </c>
      <c r="F3137" s="9">
        <v>19</v>
      </c>
      <c r="G3137" s="9">
        <v>29.594629999999999</v>
      </c>
      <c r="H3137" s="9">
        <v>375</v>
      </c>
      <c r="I3137" s="9">
        <v>179.19461999999999</v>
      </c>
      <c r="J3137" s="9">
        <v>2</v>
      </c>
      <c r="K3137" s="9">
        <v>18</v>
      </c>
      <c r="L3137" s="9">
        <v>19</v>
      </c>
      <c r="M3137" s="9">
        <v>27.812867000000001</v>
      </c>
      <c r="N3137" s="9">
        <v>29.594629999999999</v>
      </c>
      <c r="O3137" s="9">
        <v>375</v>
      </c>
      <c r="P3137" s="9">
        <v>500</v>
      </c>
      <c r="Q3137" s="9">
        <v>124.29731200000001</v>
      </c>
      <c r="R3137" s="9">
        <v>179.19461999999999</v>
      </c>
      <c r="S3137" s="9" t="s">
        <v>2089</v>
      </c>
      <c r="T3137" s="9">
        <v>10965.206155</v>
      </c>
      <c r="U3137" s="9">
        <v>907625.96134000004</v>
      </c>
      <c r="V3137" t="s">
        <v>935</v>
      </c>
    </row>
    <row r="3138" spans="1:22" x14ac:dyDescent="0.25">
      <c r="A3138" s="70" t="e">
        <f>VLOOKUP(B3138,'Lake Assessments'!$D$2:$E$52,2,0)</f>
        <v>#N/A</v>
      </c>
      <c r="B3138">
        <v>69043500</v>
      </c>
      <c r="C3138" t="s">
        <v>1947</v>
      </c>
      <c r="D3138" t="s">
        <v>878</v>
      </c>
      <c r="E3138" s="107">
        <v>41086</v>
      </c>
      <c r="F3138" s="9">
        <v>14</v>
      </c>
      <c r="G3138" s="9">
        <v>26.993385</v>
      </c>
      <c r="H3138" s="9">
        <v>100</v>
      </c>
      <c r="I3138" s="9">
        <v>62.610756000000002</v>
      </c>
      <c r="J3138" s="9">
        <v>1</v>
      </c>
      <c r="K3138" s="9">
        <v>14</v>
      </c>
      <c r="L3138" s="9">
        <v>14</v>
      </c>
      <c r="M3138" s="9">
        <v>26.993385</v>
      </c>
      <c r="N3138" s="9">
        <v>26.993385</v>
      </c>
      <c r="O3138" s="9">
        <v>100</v>
      </c>
      <c r="P3138" s="9">
        <v>100</v>
      </c>
      <c r="Q3138" s="9">
        <v>62.610756000000002</v>
      </c>
      <c r="R3138" s="9">
        <v>62.610756000000002</v>
      </c>
      <c r="S3138" s="9" t="s">
        <v>1510</v>
      </c>
      <c r="T3138" s="9">
        <v>2488.0372400000001</v>
      </c>
      <c r="U3138" s="9">
        <v>181442.21324000001</v>
      </c>
      <c r="V3138" t="s">
        <v>935</v>
      </c>
    </row>
    <row r="3139" spans="1:22" x14ac:dyDescent="0.25">
      <c r="A3139" s="70" t="e">
        <f>VLOOKUP(B3139,'Lake Assessments'!$D$2:$E$52,2,0)</f>
        <v>#N/A</v>
      </c>
      <c r="B3139">
        <v>69016100</v>
      </c>
      <c r="C3139" t="s">
        <v>986</v>
      </c>
      <c r="D3139" t="s">
        <v>878</v>
      </c>
      <c r="E3139" s="107">
        <v>40021</v>
      </c>
      <c r="F3139" s="9">
        <v>23</v>
      </c>
      <c r="G3139" s="9">
        <v>32.319733999999997</v>
      </c>
      <c r="H3139" s="9">
        <v>666.66666699999996</v>
      </c>
      <c r="I3139" s="9">
        <v>160.64301800000001</v>
      </c>
      <c r="J3139" s="9">
        <v>1</v>
      </c>
      <c r="K3139" s="9">
        <v>23</v>
      </c>
      <c r="L3139" s="9">
        <v>23</v>
      </c>
      <c r="M3139" s="9">
        <v>32.319733999999997</v>
      </c>
      <c r="N3139" s="9">
        <v>32.319733999999997</v>
      </c>
      <c r="O3139" s="9">
        <v>666.66666699999996</v>
      </c>
      <c r="P3139" s="9">
        <v>666.66666699999996</v>
      </c>
      <c r="Q3139" s="9">
        <v>160.64301800000001</v>
      </c>
      <c r="R3139" s="9">
        <v>160.64301800000001</v>
      </c>
      <c r="S3139" s="9" t="s">
        <v>2089</v>
      </c>
      <c r="T3139" s="9">
        <v>7243.7610720000002</v>
      </c>
      <c r="U3139" s="9">
        <v>1169292.6365400001</v>
      </c>
      <c r="V3139" t="s">
        <v>935</v>
      </c>
    </row>
    <row r="3140" spans="1:22" x14ac:dyDescent="0.25">
      <c r="A3140" s="70" t="e">
        <f>VLOOKUP(B3140,'Lake Assessments'!$D$2:$E$52,2,0)</f>
        <v>#N/A</v>
      </c>
      <c r="B3140">
        <v>69027700</v>
      </c>
      <c r="C3140" t="s">
        <v>984</v>
      </c>
      <c r="D3140" t="s">
        <v>878</v>
      </c>
      <c r="E3140" s="107">
        <v>37431</v>
      </c>
      <c r="F3140" s="9">
        <v>10</v>
      </c>
      <c r="G3140" s="9">
        <v>23.084627000000001</v>
      </c>
      <c r="H3140" s="9">
        <v>233.33333300000001</v>
      </c>
      <c r="I3140" s="9">
        <v>86.166346000000004</v>
      </c>
      <c r="J3140" s="9">
        <v>1</v>
      </c>
      <c r="K3140" s="9">
        <v>10</v>
      </c>
      <c r="L3140" s="9">
        <v>10</v>
      </c>
      <c r="M3140" s="9">
        <v>23.084627000000001</v>
      </c>
      <c r="N3140" s="9">
        <v>23.084627000000001</v>
      </c>
      <c r="O3140" s="9">
        <v>233.33333300000001</v>
      </c>
      <c r="P3140" s="9">
        <v>233.33333300000001</v>
      </c>
      <c r="Q3140" s="9">
        <v>86.166346000000004</v>
      </c>
      <c r="R3140" s="9">
        <v>86.166346000000004</v>
      </c>
      <c r="S3140" s="9" t="s">
        <v>2089</v>
      </c>
      <c r="T3140" s="9">
        <v>5046.4872590000004</v>
      </c>
      <c r="U3140" s="9">
        <v>455746.73038399999</v>
      </c>
      <c r="V3140" t="s">
        <v>935</v>
      </c>
    </row>
    <row r="3141" spans="1:22" x14ac:dyDescent="0.25">
      <c r="A3141" s="70" t="e">
        <f>VLOOKUP(B3141,'Lake Assessments'!$D$2:$E$52,2,0)</f>
        <v>#N/A</v>
      </c>
      <c r="B3141">
        <v>69064400</v>
      </c>
      <c r="C3141" t="s">
        <v>2824</v>
      </c>
      <c r="D3141" t="s">
        <v>878</v>
      </c>
      <c r="E3141" s="107">
        <v>41121</v>
      </c>
      <c r="F3141" s="9">
        <v>2</v>
      </c>
      <c r="G3141" s="9">
        <v>12.020815000000001</v>
      </c>
      <c r="H3141" s="9">
        <v>-81.818181999999993</v>
      </c>
      <c r="I3141" s="9">
        <v>-38.669310000000003</v>
      </c>
      <c r="J3141" s="9">
        <v>1</v>
      </c>
      <c r="K3141" s="9">
        <v>2</v>
      </c>
      <c r="L3141" s="9">
        <v>2</v>
      </c>
      <c r="M3141" s="9">
        <v>12.020815000000001</v>
      </c>
      <c r="N3141" s="9">
        <v>12.020815000000001</v>
      </c>
      <c r="O3141" s="9">
        <v>-81.818181999999993</v>
      </c>
      <c r="P3141" s="9">
        <v>-81.818181999999993</v>
      </c>
      <c r="Q3141" s="9">
        <v>-38.669310000000003</v>
      </c>
      <c r="R3141" s="9">
        <v>-38.669310000000003</v>
      </c>
      <c r="S3141" s="9" t="s">
        <v>1510</v>
      </c>
      <c r="T3141" s="9">
        <v>2703.0661230000001</v>
      </c>
      <c r="U3141" s="9">
        <v>356175.53640899999</v>
      </c>
      <c r="V3141" t="s">
        <v>932</v>
      </c>
    </row>
    <row r="3142" spans="1:22" x14ac:dyDescent="0.25">
      <c r="A3142" s="70" t="e">
        <f>VLOOKUP(B3142,'Lake Assessments'!$D$2:$E$52,2,0)</f>
        <v>#N/A</v>
      </c>
      <c r="B3142">
        <v>69042000</v>
      </c>
      <c r="C3142" t="s">
        <v>1183</v>
      </c>
      <c r="D3142" t="s">
        <v>878</v>
      </c>
      <c r="E3142" s="107">
        <v>41135</v>
      </c>
      <c r="F3142" s="9">
        <v>9</v>
      </c>
      <c r="G3142" s="9">
        <v>20.333333</v>
      </c>
      <c r="H3142" s="9">
        <v>-18.181818</v>
      </c>
      <c r="I3142" s="9">
        <v>0.66006600000000004</v>
      </c>
      <c r="J3142" s="9">
        <v>3</v>
      </c>
      <c r="K3142" s="9">
        <v>9</v>
      </c>
      <c r="L3142" s="9">
        <v>14</v>
      </c>
      <c r="M3142" s="9">
        <v>20.333333</v>
      </c>
      <c r="N3142" s="9">
        <v>24.320772999999999</v>
      </c>
      <c r="O3142" s="9">
        <v>-18.181818</v>
      </c>
      <c r="P3142" s="9">
        <v>27.272727</v>
      </c>
      <c r="Q3142" s="9">
        <v>0.66006600000000004</v>
      </c>
      <c r="R3142" s="9">
        <v>20.399865999999999</v>
      </c>
      <c r="S3142" s="9" t="s">
        <v>1510</v>
      </c>
      <c r="T3142" s="9">
        <v>3242.9766169999998</v>
      </c>
      <c r="U3142" s="9">
        <v>477769.59309600003</v>
      </c>
      <c r="V3142" t="s">
        <v>932</v>
      </c>
    </row>
    <row r="3143" spans="1:22" x14ac:dyDescent="0.25">
      <c r="A3143" s="70" t="e">
        <f>VLOOKUP(B3143,'Lake Assessments'!$D$2:$E$52,2,0)</f>
        <v>#N/A</v>
      </c>
      <c r="B3143">
        <v>69028503</v>
      </c>
      <c r="C3143" t="s">
        <v>2825</v>
      </c>
      <c r="D3143" t="s">
        <v>878</v>
      </c>
      <c r="E3143" s="107">
        <v>41478</v>
      </c>
      <c r="F3143" s="9">
        <v>9</v>
      </c>
      <c r="G3143" s="9">
        <v>19.666667</v>
      </c>
      <c r="H3143" s="9">
        <v>125</v>
      </c>
      <c r="I3143" s="9">
        <v>85.534591000000006</v>
      </c>
      <c r="J3143" s="9">
        <v>3</v>
      </c>
      <c r="K3143" s="9">
        <v>9</v>
      </c>
      <c r="L3143" s="9">
        <v>21</v>
      </c>
      <c r="M3143" s="9">
        <v>19.666667</v>
      </c>
      <c r="N3143" s="9">
        <v>31.205158000000001</v>
      </c>
      <c r="O3143" s="9">
        <v>125</v>
      </c>
      <c r="P3143" s="9">
        <v>600</v>
      </c>
      <c r="Q3143" s="9">
        <v>85.534591000000006</v>
      </c>
      <c r="R3143" s="9">
        <v>151.65450200000001</v>
      </c>
      <c r="S3143" s="9" t="s">
        <v>2089</v>
      </c>
      <c r="T3143" s="9">
        <v>26197.457923999998</v>
      </c>
      <c r="U3143" s="9">
        <v>4158676.7988100001</v>
      </c>
      <c r="V3143" t="s">
        <v>935</v>
      </c>
    </row>
    <row r="3144" spans="1:22" x14ac:dyDescent="0.25">
      <c r="A3144" s="70" t="e">
        <f>VLOOKUP(B3144,'Lake Assessments'!$D$2:$E$52,2,0)</f>
        <v>#N/A</v>
      </c>
      <c r="B3144">
        <v>69055000</v>
      </c>
      <c r="C3144" t="s">
        <v>2826</v>
      </c>
      <c r="D3144" t="s">
        <v>878</v>
      </c>
      <c r="E3144" s="107">
        <v>41101</v>
      </c>
      <c r="F3144" s="9">
        <v>20</v>
      </c>
      <c r="G3144" s="9">
        <v>32.646591999999998</v>
      </c>
      <c r="H3144" s="9">
        <v>81.818181999999993</v>
      </c>
      <c r="I3144" s="9">
        <v>66.564246999999995</v>
      </c>
      <c r="J3144" s="9">
        <v>1</v>
      </c>
      <c r="K3144" s="9">
        <v>20</v>
      </c>
      <c r="L3144" s="9">
        <v>20</v>
      </c>
      <c r="M3144" s="9">
        <v>32.646591999999998</v>
      </c>
      <c r="N3144" s="9">
        <v>32.646591999999998</v>
      </c>
      <c r="O3144" s="9">
        <v>81.818181999999993</v>
      </c>
      <c r="P3144" s="9">
        <v>81.818181999999993</v>
      </c>
      <c r="Q3144" s="9">
        <v>66.564246999999995</v>
      </c>
      <c r="R3144" s="9">
        <v>66.564246999999995</v>
      </c>
      <c r="S3144" s="9" t="s">
        <v>1510</v>
      </c>
      <c r="T3144" s="9">
        <v>5359.7930749999996</v>
      </c>
      <c r="U3144" s="9">
        <v>551066.94146700006</v>
      </c>
      <c r="V3144" t="s">
        <v>935</v>
      </c>
    </row>
    <row r="3145" spans="1:22" x14ac:dyDescent="0.25">
      <c r="A3145" s="70" t="e">
        <f>VLOOKUP(B3145,'Lake Assessments'!$D$2:$E$52,2,0)</f>
        <v>#N/A</v>
      </c>
      <c r="B3145">
        <v>69027800</v>
      </c>
      <c r="C3145" t="s">
        <v>2827</v>
      </c>
      <c r="D3145" t="s">
        <v>878</v>
      </c>
      <c r="E3145" s="107">
        <v>41467</v>
      </c>
      <c r="F3145" s="9">
        <v>27</v>
      </c>
      <c r="G3145" s="9">
        <v>34.641016</v>
      </c>
      <c r="H3145" s="9">
        <v>575</v>
      </c>
      <c r="I3145" s="9">
        <v>226.80203900000001</v>
      </c>
      <c r="J3145" s="9">
        <v>2</v>
      </c>
      <c r="K3145" s="9">
        <v>22</v>
      </c>
      <c r="L3145" s="9">
        <v>27</v>
      </c>
      <c r="M3145" s="9">
        <v>33.046111000000003</v>
      </c>
      <c r="N3145" s="9">
        <v>34.641016</v>
      </c>
      <c r="O3145" s="9">
        <v>575</v>
      </c>
      <c r="P3145" s="9">
        <v>633.33333300000004</v>
      </c>
      <c r="Q3145" s="9">
        <v>166.50089500000001</v>
      </c>
      <c r="R3145" s="9">
        <v>226.80203900000001</v>
      </c>
      <c r="S3145" s="9" t="s">
        <v>2089</v>
      </c>
      <c r="T3145" s="9">
        <v>7216.1172189999997</v>
      </c>
      <c r="U3145" s="9">
        <v>1547272.483184</v>
      </c>
      <c r="V3145" t="s">
        <v>935</v>
      </c>
    </row>
    <row r="3146" spans="1:22" x14ac:dyDescent="0.25">
      <c r="A3146" s="70" t="e">
        <f>VLOOKUP(B3146,'Lake Assessments'!$D$2:$E$52,2,0)</f>
        <v>#N/A</v>
      </c>
      <c r="B3146">
        <v>69044600</v>
      </c>
      <c r="C3146" t="s">
        <v>1019</v>
      </c>
      <c r="D3146" t="s">
        <v>878</v>
      </c>
      <c r="E3146" s="107">
        <v>37431</v>
      </c>
      <c r="F3146" s="9">
        <v>11</v>
      </c>
      <c r="G3146" s="9">
        <v>22.311838999999999</v>
      </c>
      <c r="H3146" s="9">
        <v>266.66666700000002</v>
      </c>
      <c r="I3146" s="9">
        <v>79.934190000000001</v>
      </c>
      <c r="J3146" s="9">
        <v>1</v>
      </c>
      <c r="K3146" s="9">
        <v>11</v>
      </c>
      <c r="L3146" s="9">
        <v>11</v>
      </c>
      <c r="M3146" s="9">
        <v>22.311838999999999</v>
      </c>
      <c r="N3146" s="9">
        <v>22.311838999999999</v>
      </c>
      <c r="O3146" s="9">
        <v>266.66666700000002</v>
      </c>
      <c r="P3146" s="9">
        <v>266.66666700000002</v>
      </c>
      <c r="Q3146" s="9">
        <v>79.934190000000001</v>
      </c>
      <c r="R3146" s="9">
        <v>79.934190000000001</v>
      </c>
      <c r="S3146" s="9" t="s">
        <v>2089</v>
      </c>
      <c r="T3146" s="9">
        <v>6775.9200629999996</v>
      </c>
      <c r="U3146" s="9">
        <v>987349.46213999996</v>
      </c>
      <c r="V3146" t="s">
        <v>935</v>
      </c>
    </row>
    <row r="3147" spans="1:22" x14ac:dyDescent="0.25">
      <c r="A3147" s="70" t="e">
        <f>VLOOKUP(B3147,'Lake Assessments'!$D$2:$E$52,2,0)</f>
        <v>#N/A</v>
      </c>
      <c r="B3147">
        <v>69043402</v>
      </c>
      <c r="C3147" t="s">
        <v>2828</v>
      </c>
      <c r="D3147" t="s">
        <v>878</v>
      </c>
      <c r="E3147" s="107">
        <v>35247</v>
      </c>
      <c r="F3147" s="9">
        <v>15</v>
      </c>
      <c r="G3147" s="9">
        <v>27.885480000000001</v>
      </c>
      <c r="H3147" s="9">
        <v>36.363636</v>
      </c>
      <c r="I3147" s="9">
        <v>38.046931000000001</v>
      </c>
      <c r="J3147" s="9">
        <v>1</v>
      </c>
      <c r="K3147" s="9">
        <v>15</v>
      </c>
      <c r="L3147" s="9">
        <v>15</v>
      </c>
      <c r="M3147" s="9">
        <v>27.885480000000001</v>
      </c>
      <c r="N3147" s="9">
        <v>27.885480000000001</v>
      </c>
      <c r="O3147" s="9">
        <v>36.363636</v>
      </c>
      <c r="P3147" s="9">
        <v>36.363636</v>
      </c>
      <c r="Q3147" s="9">
        <v>38.046931000000001</v>
      </c>
      <c r="R3147" s="9">
        <v>38.046931000000001</v>
      </c>
      <c r="S3147" s="9" t="s">
        <v>1510</v>
      </c>
      <c r="T3147" s="9">
        <v>10148.453448</v>
      </c>
      <c r="U3147" s="9">
        <v>1124888.3555950001</v>
      </c>
      <c r="V3147" t="s">
        <v>935</v>
      </c>
    </row>
    <row r="3148" spans="1:22" x14ac:dyDescent="0.25">
      <c r="A3148" s="70" t="e">
        <f>VLOOKUP(B3148,'Lake Assessments'!$D$2:$E$52,2,0)</f>
        <v>#N/A</v>
      </c>
      <c r="B3148">
        <v>69021800</v>
      </c>
      <c r="C3148" t="s">
        <v>2829</v>
      </c>
      <c r="D3148" t="s">
        <v>878</v>
      </c>
      <c r="E3148" s="107">
        <v>41486</v>
      </c>
      <c r="F3148" s="9">
        <v>6</v>
      </c>
      <c r="G3148" s="9">
        <v>15.921683</v>
      </c>
      <c r="H3148" s="9">
        <v>50</v>
      </c>
      <c r="I3148" s="9">
        <v>50.204560000000001</v>
      </c>
      <c r="J3148" s="9">
        <v>1</v>
      </c>
      <c r="K3148" s="9">
        <v>6</v>
      </c>
      <c r="L3148" s="9">
        <v>6</v>
      </c>
      <c r="M3148" s="9">
        <v>15.921683</v>
      </c>
      <c r="N3148" s="9">
        <v>15.921683</v>
      </c>
      <c r="O3148" s="9">
        <v>50</v>
      </c>
      <c r="P3148" s="9">
        <v>50</v>
      </c>
      <c r="Q3148" s="9">
        <v>50.204560000000001</v>
      </c>
      <c r="R3148" s="9">
        <v>50.204560000000001</v>
      </c>
      <c r="S3148" s="9" t="s">
        <v>2089</v>
      </c>
      <c r="T3148" s="9">
        <v>8144.3545679999997</v>
      </c>
      <c r="U3148" s="9">
        <v>720620.131299</v>
      </c>
      <c r="V3148" t="s">
        <v>935</v>
      </c>
    </row>
    <row r="3149" spans="1:22" x14ac:dyDescent="0.25">
      <c r="A3149" s="70" t="e">
        <f>VLOOKUP(B3149,'Lake Assessments'!$D$2:$E$52,2,0)</f>
        <v>#N/A</v>
      </c>
      <c r="B3149">
        <v>69021700</v>
      </c>
      <c r="C3149" t="s">
        <v>2830</v>
      </c>
      <c r="D3149" t="s">
        <v>878</v>
      </c>
      <c r="E3149" s="107">
        <v>41484</v>
      </c>
      <c r="F3149" s="9">
        <v>26</v>
      </c>
      <c r="G3149" s="9">
        <v>34.124208000000003</v>
      </c>
      <c r="H3149" s="9">
        <v>271.42857099999998</v>
      </c>
      <c r="I3149" s="9">
        <v>114.61765699999999</v>
      </c>
      <c r="J3149" s="9">
        <v>2</v>
      </c>
      <c r="K3149" s="9">
        <v>16</v>
      </c>
      <c r="L3149" s="9">
        <v>26</v>
      </c>
      <c r="M3149" s="9">
        <v>27.5</v>
      </c>
      <c r="N3149" s="9">
        <v>34.124208000000003</v>
      </c>
      <c r="O3149" s="9">
        <v>166.66666699999999</v>
      </c>
      <c r="P3149" s="9">
        <v>271.42857099999998</v>
      </c>
      <c r="Q3149" s="9">
        <v>74.050633000000005</v>
      </c>
      <c r="R3149" s="9">
        <v>114.61765699999999</v>
      </c>
      <c r="S3149" s="9" t="s">
        <v>2089</v>
      </c>
      <c r="T3149" s="9">
        <v>5458.9933970000002</v>
      </c>
      <c r="U3149" s="9">
        <v>488144.32184300001</v>
      </c>
      <c r="V3149" t="s">
        <v>935</v>
      </c>
    </row>
    <row r="3150" spans="1:22" x14ac:dyDescent="0.25">
      <c r="A3150" s="70" t="e">
        <f>VLOOKUP(B3150,'Lake Assessments'!$D$2:$E$52,2,0)</f>
        <v>#N/A</v>
      </c>
      <c r="B3150">
        <v>69037800</v>
      </c>
      <c r="C3150" t="s">
        <v>2831</v>
      </c>
      <c r="D3150" t="s">
        <v>878</v>
      </c>
      <c r="E3150" s="107">
        <v>41878</v>
      </c>
      <c r="F3150" s="9">
        <v>24</v>
      </c>
      <c r="G3150" s="9">
        <v>31.435117999999999</v>
      </c>
      <c r="H3150" s="9">
        <v>500</v>
      </c>
      <c r="I3150" s="9">
        <v>196.55771999999999</v>
      </c>
      <c r="J3150" s="9">
        <v>2</v>
      </c>
      <c r="K3150" s="9">
        <v>21</v>
      </c>
      <c r="L3150" s="9">
        <v>24</v>
      </c>
      <c r="M3150" s="9">
        <v>27.713671999999999</v>
      </c>
      <c r="N3150" s="9">
        <v>31.435117999999999</v>
      </c>
      <c r="O3150" s="9">
        <v>425</v>
      </c>
      <c r="P3150" s="9">
        <v>500</v>
      </c>
      <c r="Q3150" s="9">
        <v>161.449736</v>
      </c>
      <c r="R3150" s="9">
        <v>196.55771999999999</v>
      </c>
      <c r="S3150" s="9" t="s">
        <v>2089</v>
      </c>
      <c r="T3150" s="9">
        <v>549570.03646099998</v>
      </c>
      <c r="U3150" s="9">
        <v>158929811.098068</v>
      </c>
      <c r="V3150" t="s">
        <v>935</v>
      </c>
    </row>
    <row r="3151" spans="1:22" x14ac:dyDescent="0.25">
      <c r="A3151" s="70" t="e">
        <f>VLOOKUP(B3151,'Lake Assessments'!$D$2:$E$52,2,0)</f>
        <v>#N/A</v>
      </c>
      <c r="B3151">
        <v>69028300</v>
      </c>
      <c r="C3151" t="s">
        <v>2666</v>
      </c>
      <c r="D3151" t="s">
        <v>878</v>
      </c>
      <c r="E3151" s="107">
        <v>41099</v>
      </c>
      <c r="F3151" s="9">
        <v>13</v>
      </c>
      <c r="G3151" s="9">
        <v>25.238859000000001</v>
      </c>
      <c r="H3151" s="9">
        <v>333.33333299999998</v>
      </c>
      <c r="I3151" s="9">
        <v>103.539185</v>
      </c>
      <c r="J3151" s="9">
        <v>1</v>
      </c>
      <c r="K3151" s="9">
        <v>13</v>
      </c>
      <c r="L3151" s="9">
        <v>13</v>
      </c>
      <c r="M3151" s="9">
        <v>25.238859000000001</v>
      </c>
      <c r="N3151" s="9">
        <v>25.238859000000001</v>
      </c>
      <c r="O3151" s="9">
        <v>333.33333299999998</v>
      </c>
      <c r="P3151" s="9">
        <v>333.33333299999998</v>
      </c>
      <c r="Q3151" s="9">
        <v>103.539185</v>
      </c>
      <c r="R3151" s="9">
        <v>103.539185</v>
      </c>
      <c r="S3151" s="9" t="s">
        <v>2089</v>
      </c>
      <c r="T3151" s="9">
        <v>4948.4629349999996</v>
      </c>
      <c r="U3151" s="9">
        <v>440401.89909999998</v>
      </c>
      <c r="V3151" t="s">
        <v>935</v>
      </c>
    </row>
    <row r="3152" spans="1:22" x14ac:dyDescent="0.25">
      <c r="A3152" s="70" t="e">
        <f>VLOOKUP(B3152,'Lake Assessments'!$D$2:$E$52,2,0)</f>
        <v>#N/A</v>
      </c>
      <c r="B3152">
        <v>69057800</v>
      </c>
      <c r="C3152" t="s">
        <v>411</v>
      </c>
      <c r="D3152" t="s">
        <v>878</v>
      </c>
      <c r="E3152" s="107">
        <v>41085</v>
      </c>
      <c r="F3152" s="9">
        <v>11</v>
      </c>
      <c r="G3152" s="9">
        <v>22.914861999999999</v>
      </c>
      <c r="H3152" s="9">
        <v>57.142856999999999</v>
      </c>
      <c r="I3152" s="9">
        <v>38.041338000000003</v>
      </c>
      <c r="J3152" s="9">
        <v>1</v>
      </c>
      <c r="K3152" s="9">
        <v>11</v>
      </c>
      <c r="L3152" s="9">
        <v>11</v>
      </c>
      <c r="M3152" s="9">
        <v>22.914861999999999</v>
      </c>
      <c r="N3152" s="9">
        <v>22.914861999999999</v>
      </c>
      <c r="O3152" s="9">
        <v>57.142856999999999</v>
      </c>
      <c r="P3152" s="9">
        <v>57.142856999999999</v>
      </c>
      <c r="Q3152" s="9">
        <v>38.041338000000003</v>
      </c>
      <c r="R3152" s="9">
        <v>38.041338000000003</v>
      </c>
      <c r="S3152" s="9" t="s">
        <v>1510</v>
      </c>
      <c r="T3152" s="9">
        <v>1609.8648020000001</v>
      </c>
      <c r="U3152" s="9">
        <v>120302.783142</v>
      </c>
      <c r="V3152" t="s">
        <v>935</v>
      </c>
    </row>
    <row r="3153" spans="1:22" x14ac:dyDescent="0.25">
      <c r="A3153" s="70" t="e">
        <f>VLOOKUP(B3153,'Lake Assessments'!$D$2:$E$52,2,0)</f>
        <v>#N/A</v>
      </c>
      <c r="B3153">
        <v>69058000</v>
      </c>
      <c r="C3153" t="s">
        <v>2832</v>
      </c>
      <c r="D3153" t="s">
        <v>878</v>
      </c>
      <c r="E3153" s="107">
        <v>41466</v>
      </c>
      <c r="F3153" s="9">
        <v>17</v>
      </c>
      <c r="G3153" s="9">
        <v>29.346810999999999</v>
      </c>
      <c r="H3153" s="9">
        <v>54.545454999999997</v>
      </c>
      <c r="I3153" s="9">
        <v>49.728625999999998</v>
      </c>
      <c r="J3153" s="9">
        <v>2</v>
      </c>
      <c r="K3153" s="9">
        <v>17</v>
      </c>
      <c r="L3153" s="9">
        <v>19</v>
      </c>
      <c r="M3153" s="9">
        <v>29.346810999999999</v>
      </c>
      <c r="N3153" s="9">
        <v>29.594629999999999</v>
      </c>
      <c r="O3153" s="9">
        <v>54.545454999999997</v>
      </c>
      <c r="P3153" s="9">
        <v>72.727272999999997</v>
      </c>
      <c r="Q3153" s="9">
        <v>46.508068000000002</v>
      </c>
      <c r="R3153" s="9">
        <v>49.728625999999998</v>
      </c>
      <c r="S3153" s="9" t="s">
        <v>1510</v>
      </c>
      <c r="T3153" s="9">
        <v>7388.3532779999996</v>
      </c>
      <c r="U3153" s="9">
        <v>866940.19947200001</v>
      </c>
      <c r="V3153" t="s">
        <v>935</v>
      </c>
    </row>
    <row r="3154" spans="1:22" x14ac:dyDescent="0.25">
      <c r="A3154" s="70" t="e">
        <f>VLOOKUP(B3154,'Lake Assessments'!$D$2:$E$52,2,0)</f>
        <v>#N/A</v>
      </c>
      <c r="B3154">
        <v>69056300</v>
      </c>
      <c r="C3154" t="s">
        <v>324</v>
      </c>
      <c r="D3154" t="s">
        <v>878</v>
      </c>
      <c r="E3154" s="107">
        <v>41100</v>
      </c>
      <c r="F3154" s="9">
        <v>27</v>
      </c>
      <c r="G3154" s="9">
        <v>39.644717999999997</v>
      </c>
      <c r="H3154" s="9">
        <v>145.454545</v>
      </c>
      <c r="I3154" s="9">
        <v>102.26897200000001</v>
      </c>
      <c r="J3154" s="9">
        <v>1</v>
      </c>
      <c r="K3154" s="9">
        <v>27</v>
      </c>
      <c r="L3154" s="9">
        <v>27</v>
      </c>
      <c r="M3154" s="9">
        <v>39.644717999999997</v>
      </c>
      <c r="N3154" s="9">
        <v>39.644717999999997</v>
      </c>
      <c r="O3154" s="9">
        <v>145.454545</v>
      </c>
      <c r="P3154" s="9">
        <v>145.454545</v>
      </c>
      <c r="Q3154" s="9">
        <v>102.26897200000001</v>
      </c>
      <c r="R3154" s="9">
        <v>102.26897200000001</v>
      </c>
      <c r="S3154" s="9" t="s">
        <v>1510</v>
      </c>
      <c r="T3154" s="9">
        <v>2122.239235</v>
      </c>
      <c r="U3154" s="9">
        <v>152430.958082</v>
      </c>
      <c r="V3154" t="s">
        <v>935</v>
      </c>
    </row>
    <row r="3155" spans="1:22" x14ac:dyDescent="0.25">
      <c r="A3155" s="70" t="e">
        <f>VLOOKUP(B3155,'Lake Assessments'!$D$2:$E$52,2,0)</f>
        <v>#N/A</v>
      </c>
      <c r="B3155">
        <v>69028502</v>
      </c>
      <c r="C3155" t="s">
        <v>2833</v>
      </c>
      <c r="D3155" t="s">
        <v>878</v>
      </c>
      <c r="E3155" s="107">
        <v>41467</v>
      </c>
      <c r="F3155" s="9">
        <v>6</v>
      </c>
      <c r="G3155" s="9">
        <v>18.371172999999999</v>
      </c>
      <c r="H3155" s="9">
        <v>50</v>
      </c>
      <c r="I3155" s="9">
        <v>73.312952999999993</v>
      </c>
      <c r="J3155" s="9">
        <v>2</v>
      </c>
      <c r="K3155" s="9">
        <v>6</v>
      </c>
      <c r="L3155" s="9">
        <v>25</v>
      </c>
      <c r="M3155" s="9">
        <v>18.371172999999999</v>
      </c>
      <c r="N3155" s="9">
        <v>30.4</v>
      </c>
      <c r="O3155" s="9">
        <v>50</v>
      </c>
      <c r="P3155" s="9">
        <v>733.33333300000004</v>
      </c>
      <c r="Q3155" s="9">
        <v>73.312952999999993</v>
      </c>
      <c r="R3155" s="9">
        <v>145.16129000000001</v>
      </c>
      <c r="S3155" s="9" t="s">
        <v>2089</v>
      </c>
      <c r="T3155" s="9">
        <v>12743.631230000001</v>
      </c>
      <c r="U3155" s="9">
        <v>1569766.2926159999</v>
      </c>
      <c r="V3155" t="s">
        <v>935</v>
      </c>
    </row>
    <row r="3156" spans="1:22" x14ac:dyDescent="0.25">
      <c r="A3156" s="70" t="e">
        <f>VLOOKUP(B3156,'Lake Assessments'!$D$2:$E$52,2,0)</f>
        <v>#N/A</v>
      </c>
      <c r="B3156">
        <v>69021500</v>
      </c>
      <c r="C3156" t="s">
        <v>2429</v>
      </c>
      <c r="D3156" t="s">
        <v>878</v>
      </c>
      <c r="E3156" s="107">
        <v>36038</v>
      </c>
      <c r="F3156" s="9">
        <v>12</v>
      </c>
      <c r="G3156" s="9">
        <v>24.826062</v>
      </c>
      <c r="H3156" s="9">
        <v>100</v>
      </c>
      <c r="I3156" s="9">
        <v>57.126972000000002</v>
      </c>
      <c r="J3156" s="9">
        <v>1</v>
      </c>
      <c r="K3156" s="9">
        <v>12</v>
      </c>
      <c r="L3156" s="9">
        <v>12</v>
      </c>
      <c r="M3156" s="9">
        <v>24.826062</v>
      </c>
      <c r="N3156" s="9">
        <v>24.826062</v>
      </c>
      <c r="O3156" s="9">
        <v>100</v>
      </c>
      <c r="P3156" s="9">
        <v>100</v>
      </c>
      <c r="Q3156" s="9">
        <v>57.126972000000002</v>
      </c>
      <c r="R3156" s="9">
        <v>57.126972000000002</v>
      </c>
      <c r="S3156" s="9" t="s">
        <v>2089</v>
      </c>
      <c r="T3156" s="9">
        <v>2617.018732</v>
      </c>
      <c r="U3156" s="9">
        <v>196683.00654100001</v>
      </c>
      <c r="V3156" t="s">
        <v>935</v>
      </c>
    </row>
    <row r="3157" spans="1:22" x14ac:dyDescent="0.25">
      <c r="A3157" s="70" t="e">
        <f>VLOOKUP(B3157,'Lake Assessments'!$D$2:$E$52,2,0)</f>
        <v>#N/A</v>
      </c>
      <c r="B3157">
        <v>69025400</v>
      </c>
      <c r="C3157" t="s">
        <v>2834</v>
      </c>
      <c r="D3157" t="s">
        <v>878</v>
      </c>
      <c r="E3157" s="107">
        <v>41876</v>
      </c>
      <c r="F3157" s="9">
        <v>45</v>
      </c>
      <c r="G3157" s="9">
        <v>49.342567000000003</v>
      </c>
      <c r="H3157" s="9">
        <v>1400</v>
      </c>
      <c r="I3157" s="9">
        <v>297.923925</v>
      </c>
      <c r="J3157" s="9">
        <v>7</v>
      </c>
      <c r="K3157" s="9">
        <v>19</v>
      </c>
      <c r="L3157" s="9">
        <v>45</v>
      </c>
      <c r="M3157" s="9">
        <v>31.20054</v>
      </c>
      <c r="N3157" s="9">
        <v>49.342567000000003</v>
      </c>
      <c r="O3157" s="9">
        <v>533.33333300000004</v>
      </c>
      <c r="P3157" s="9">
        <v>1400</v>
      </c>
      <c r="Q3157" s="9">
        <v>151.617257</v>
      </c>
      <c r="R3157" s="9">
        <v>297.923925</v>
      </c>
      <c r="S3157" s="9" t="s">
        <v>2089</v>
      </c>
      <c r="T3157" s="9">
        <v>19368.126671000002</v>
      </c>
      <c r="U3157" s="9">
        <v>2677967.2142909998</v>
      </c>
      <c r="V3157" t="s">
        <v>935</v>
      </c>
    </row>
    <row r="3158" spans="1:22" x14ac:dyDescent="0.25">
      <c r="A3158" s="70" t="e">
        <f>VLOOKUP(B3158,'Lake Assessments'!$D$2:$E$52,2,0)</f>
        <v>#N/A</v>
      </c>
      <c r="B3158">
        <v>69058100</v>
      </c>
      <c r="C3158" t="s">
        <v>1420</v>
      </c>
      <c r="D3158" t="s">
        <v>878</v>
      </c>
      <c r="E3158" s="107">
        <v>41478</v>
      </c>
      <c r="F3158" s="9">
        <v>9</v>
      </c>
      <c r="G3158" s="9">
        <v>19</v>
      </c>
      <c r="H3158" s="9">
        <v>125</v>
      </c>
      <c r="I3158" s="9">
        <v>134.56790100000001</v>
      </c>
      <c r="J3158" s="9">
        <v>2</v>
      </c>
      <c r="K3158" s="9">
        <v>9</v>
      </c>
      <c r="L3158" s="9">
        <v>10</v>
      </c>
      <c r="M3158" s="9">
        <v>19</v>
      </c>
      <c r="N3158" s="9">
        <v>23.084627000000001</v>
      </c>
      <c r="O3158" s="9">
        <v>125</v>
      </c>
      <c r="P3158" s="9">
        <v>233.33333300000001</v>
      </c>
      <c r="Q3158" s="9">
        <v>134.56790100000001</v>
      </c>
      <c r="R3158" s="9">
        <v>188.55783600000001</v>
      </c>
      <c r="S3158" s="9" t="s">
        <v>2662</v>
      </c>
      <c r="T3158" s="9">
        <v>7856.5442499999999</v>
      </c>
      <c r="U3158" s="9">
        <v>3043398.4726470001</v>
      </c>
      <c r="V3158" t="s">
        <v>935</v>
      </c>
    </row>
    <row r="3159" spans="1:22" x14ac:dyDescent="0.25">
      <c r="A3159" s="70" t="e">
        <f>VLOOKUP(B3159,'Lake Assessments'!$D$2:$E$52,2,0)</f>
        <v>#N/A</v>
      </c>
      <c r="B3159">
        <v>69066600</v>
      </c>
      <c r="C3159" t="s">
        <v>1467</v>
      </c>
      <c r="D3159" t="s">
        <v>878</v>
      </c>
      <c r="E3159" s="107">
        <v>41071</v>
      </c>
      <c r="F3159" s="9">
        <v>18</v>
      </c>
      <c r="G3159" s="9">
        <v>23.805928000000002</v>
      </c>
      <c r="H3159" s="9">
        <v>63.636364</v>
      </c>
      <c r="I3159" s="9">
        <v>21.458818000000001</v>
      </c>
      <c r="J3159" s="9">
        <v>2</v>
      </c>
      <c r="K3159" s="9">
        <v>18</v>
      </c>
      <c r="L3159" s="9">
        <v>22</v>
      </c>
      <c r="M3159" s="9">
        <v>23.805928000000002</v>
      </c>
      <c r="N3159" s="9">
        <v>29.208497999999999</v>
      </c>
      <c r="O3159" s="9">
        <v>63.636364</v>
      </c>
      <c r="P3159" s="9">
        <v>100</v>
      </c>
      <c r="Q3159" s="9">
        <v>21.458818000000001</v>
      </c>
      <c r="R3159" s="9">
        <v>44.596525</v>
      </c>
      <c r="S3159" s="9" t="s">
        <v>1510</v>
      </c>
      <c r="T3159" s="9">
        <v>2707.345084</v>
      </c>
      <c r="U3159" s="9">
        <v>295967.28546300001</v>
      </c>
      <c r="V3159" t="s">
        <v>935</v>
      </c>
    </row>
    <row r="3160" spans="1:22" x14ac:dyDescent="0.25">
      <c r="A3160" s="70" t="e">
        <f>VLOOKUP(B3160,'Lake Assessments'!$D$2:$E$52,2,0)</f>
        <v>#N/A</v>
      </c>
      <c r="B3160">
        <v>69037500</v>
      </c>
      <c r="C3160" t="s">
        <v>2835</v>
      </c>
      <c r="D3160" t="s">
        <v>934</v>
      </c>
      <c r="E3160" s="107">
        <v>39279</v>
      </c>
      <c r="F3160" s="9">
        <v>22</v>
      </c>
      <c r="G3160" s="9">
        <v>31.127305</v>
      </c>
      <c r="H3160" s="9">
        <v>633.33333300000004</v>
      </c>
      <c r="I3160" s="9">
        <v>151.02664999999999</v>
      </c>
      <c r="J3160" s="9">
        <v>3</v>
      </c>
      <c r="K3160" s="9">
        <v>9</v>
      </c>
      <c r="L3160" s="9">
        <v>22</v>
      </c>
      <c r="M3160" s="9">
        <v>19.666667</v>
      </c>
      <c r="N3160" s="9">
        <v>31.127305</v>
      </c>
      <c r="O3160" s="9">
        <v>200</v>
      </c>
      <c r="P3160" s="9">
        <v>633.33333300000004</v>
      </c>
      <c r="Q3160" s="9">
        <v>58.602150999999999</v>
      </c>
      <c r="R3160" s="9">
        <v>151.02664999999999</v>
      </c>
      <c r="S3160" s="9" t="s">
        <v>2089</v>
      </c>
      <c r="T3160" s="9">
        <v>149593.69397699999</v>
      </c>
      <c r="U3160" s="9">
        <v>18483958.150931999</v>
      </c>
      <c r="V3160" t="s">
        <v>935</v>
      </c>
    </row>
    <row r="3161" spans="1:22" x14ac:dyDescent="0.25">
      <c r="A3161" s="70" t="e">
        <f>VLOOKUP(B3161,'Lake Assessments'!$D$2:$E$52,2,0)</f>
        <v>#N/A</v>
      </c>
      <c r="B3161">
        <v>69027900</v>
      </c>
      <c r="C3161" t="s">
        <v>2836</v>
      </c>
      <c r="D3161" t="s">
        <v>878</v>
      </c>
      <c r="E3161" s="107">
        <v>35982</v>
      </c>
      <c r="F3161" s="9">
        <v>10</v>
      </c>
      <c r="G3161" s="9">
        <v>24.349537999999999</v>
      </c>
      <c r="H3161" s="9">
        <v>233.33333300000001</v>
      </c>
      <c r="I3161" s="9">
        <v>96.367242000000005</v>
      </c>
      <c r="J3161" s="9">
        <v>1</v>
      </c>
      <c r="K3161" s="9">
        <v>10</v>
      </c>
      <c r="L3161" s="9">
        <v>10</v>
      </c>
      <c r="M3161" s="9">
        <v>24.349537999999999</v>
      </c>
      <c r="N3161" s="9">
        <v>24.349537999999999</v>
      </c>
      <c r="O3161" s="9">
        <v>233.33333300000001</v>
      </c>
      <c r="P3161" s="9">
        <v>233.33333300000001</v>
      </c>
      <c r="Q3161" s="9">
        <v>96.367242000000005</v>
      </c>
      <c r="R3161" s="9">
        <v>96.367242000000005</v>
      </c>
      <c r="S3161" s="9" t="s">
        <v>2089</v>
      </c>
      <c r="T3161" s="9">
        <v>3528.8172439999998</v>
      </c>
      <c r="U3161" s="9">
        <v>281995.77039100003</v>
      </c>
      <c r="V3161" t="s">
        <v>935</v>
      </c>
    </row>
    <row r="3162" spans="1:22" x14ac:dyDescent="0.25">
      <c r="A3162" s="70" t="e">
        <f>VLOOKUP(B3162,'Lake Assessments'!$D$2:$E$52,2,0)</f>
        <v>#N/A</v>
      </c>
      <c r="B3162">
        <v>69042600</v>
      </c>
      <c r="C3162" t="s">
        <v>987</v>
      </c>
      <c r="D3162" t="s">
        <v>878</v>
      </c>
      <c r="E3162" s="107">
        <v>41101</v>
      </c>
      <c r="F3162" s="9">
        <v>28</v>
      </c>
      <c r="G3162" s="9">
        <v>32.315961999999999</v>
      </c>
      <c r="H3162" s="9">
        <v>154.545455</v>
      </c>
      <c r="I3162" s="9">
        <v>64.877358999999998</v>
      </c>
      <c r="J3162" s="9">
        <v>1</v>
      </c>
      <c r="K3162" s="9">
        <v>28</v>
      </c>
      <c r="L3162" s="9">
        <v>28</v>
      </c>
      <c r="M3162" s="9">
        <v>32.315961999999999</v>
      </c>
      <c r="N3162" s="9">
        <v>32.315961999999999</v>
      </c>
      <c r="O3162" s="9">
        <v>154.545455</v>
      </c>
      <c r="P3162" s="9">
        <v>154.545455</v>
      </c>
      <c r="Q3162" s="9">
        <v>64.877358999999998</v>
      </c>
      <c r="R3162" s="9">
        <v>64.877358999999998</v>
      </c>
      <c r="S3162" s="9" t="s">
        <v>1510</v>
      </c>
      <c r="T3162" s="9">
        <v>7954.8280690000001</v>
      </c>
      <c r="U3162" s="9">
        <v>1098518.989146</v>
      </c>
      <c r="V3162" t="s">
        <v>935</v>
      </c>
    </row>
    <row r="3163" spans="1:22" x14ac:dyDescent="0.25">
      <c r="A3163" s="70" t="e">
        <f>VLOOKUP(B3163,'Lake Assessments'!$D$2:$E$52,2,0)</f>
        <v>#N/A</v>
      </c>
      <c r="B3163">
        <v>69049400</v>
      </c>
      <c r="C3163" t="s">
        <v>2837</v>
      </c>
      <c r="D3163" t="s">
        <v>878</v>
      </c>
      <c r="E3163" s="107">
        <v>41520</v>
      </c>
      <c r="F3163" s="9">
        <v>21</v>
      </c>
      <c r="G3163" s="9">
        <v>27.713671999999999</v>
      </c>
      <c r="H3163" s="9">
        <v>200</v>
      </c>
      <c r="I3163" s="9">
        <v>66.949832000000001</v>
      </c>
      <c r="J3163" s="9">
        <v>2</v>
      </c>
      <c r="K3163" s="9">
        <v>19</v>
      </c>
      <c r="L3163" s="9">
        <v>21</v>
      </c>
      <c r="M3163" s="9">
        <v>26.841640999999999</v>
      </c>
      <c r="N3163" s="9">
        <v>27.713671999999999</v>
      </c>
      <c r="O3163" s="9">
        <v>200</v>
      </c>
      <c r="P3163" s="9">
        <v>216.66666699999999</v>
      </c>
      <c r="Q3163" s="9">
        <v>66.949832000000001</v>
      </c>
      <c r="R3163" s="9">
        <v>91.726005999999998</v>
      </c>
      <c r="S3163" s="9" t="s">
        <v>1510</v>
      </c>
      <c r="T3163" s="9">
        <v>3660.7891949999998</v>
      </c>
      <c r="U3163" s="9">
        <v>649616.38197300001</v>
      </c>
      <c r="V3163" t="s">
        <v>935</v>
      </c>
    </row>
    <row r="3164" spans="1:22" x14ac:dyDescent="0.25">
      <c r="A3164" s="70" t="e">
        <f>VLOOKUP(B3164,'Lake Assessments'!$D$2:$E$52,2,0)</f>
        <v>#N/A</v>
      </c>
      <c r="B3164">
        <v>69028501</v>
      </c>
      <c r="C3164" t="s">
        <v>2838</v>
      </c>
      <c r="D3164" t="s">
        <v>878</v>
      </c>
      <c r="E3164" s="107">
        <v>36725</v>
      </c>
      <c r="F3164" s="9">
        <v>15</v>
      </c>
      <c r="G3164" s="9">
        <v>25.303491000000001</v>
      </c>
      <c r="H3164" s="9">
        <v>400</v>
      </c>
      <c r="I3164" s="9">
        <v>104.060413</v>
      </c>
      <c r="J3164" s="9">
        <v>1</v>
      </c>
      <c r="K3164" s="9">
        <v>15</v>
      </c>
      <c r="L3164" s="9">
        <v>15</v>
      </c>
      <c r="M3164" s="9">
        <v>25.303491000000001</v>
      </c>
      <c r="N3164" s="9">
        <v>25.303491000000001</v>
      </c>
      <c r="O3164" s="9">
        <v>400</v>
      </c>
      <c r="P3164" s="9">
        <v>400</v>
      </c>
      <c r="Q3164" s="9">
        <v>104.060413</v>
      </c>
      <c r="R3164" s="9">
        <v>104.060413</v>
      </c>
      <c r="S3164" s="9" t="s">
        <v>2089</v>
      </c>
      <c r="T3164" s="9">
        <v>8381.9830129999991</v>
      </c>
      <c r="U3164" s="9">
        <v>1309531.397047</v>
      </c>
      <c r="V3164" t="s">
        <v>935</v>
      </c>
    </row>
    <row r="3165" spans="1:22" x14ac:dyDescent="0.25">
      <c r="A3165" s="70" t="e">
        <f>VLOOKUP(B3165,'Lake Assessments'!$D$2:$E$52,2,0)</f>
        <v>#N/A</v>
      </c>
      <c r="B3165">
        <v>69024900</v>
      </c>
      <c r="C3165" t="s">
        <v>1494</v>
      </c>
      <c r="D3165" t="s">
        <v>878</v>
      </c>
      <c r="E3165" s="107">
        <v>41479</v>
      </c>
      <c r="F3165" s="9">
        <v>25</v>
      </c>
      <c r="G3165" s="9">
        <v>34.4</v>
      </c>
      <c r="H3165" s="9">
        <v>525</v>
      </c>
      <c r="I3165" s="9">
        <v>224.528302</v>
      </c>
      <c r="J3165" s="9">
        <v>2</v>
      </c>
      <c r="K3165" s="9">
        <v>22</v>
      </c>
      <c r="L3165" s="9">
        <v>25</v>
      </c>
      <c r="M3165" s="9">
        <v>31.340505</v>
      </c>
      <c r="N3165" s="9">
        <v>34.4</v>
      </c>
      <c r="O3165" s="9">
        <v>525</v>
      </c>
      <c r="P3165" s="9">
        <v>633.33333300000004</v>
      </c>
      <c r="Q3165" s="9">
        <v>152.74601100000001</v>
      </c>
      <c r="R3165" s="9">
        <v>224.528302</v>
      </c>
      <c r="S3165" s="9" t="s">
        <v>2089</v>
      </c>
      <c r="T3165" s="9">
        <v>19325.148300000001</v>
      </c>
      <c r="U3165" s="9">
        <v>2095130.8762999999</v>
      </c>
      <c r="V3165" t="s">
        <v>935</v>
      </c>
    </row>
    <row r="3166" spans="1:22" x14ac:dyDescent="0.25">
      <c r="A3166" s="70" t="e">
        <f>VLOOKUP(B3166,'Lake Assessments'!$D$2:$E$52,2,0)</f>
        <v>#N/A</v>
      </c>
      <c r="B3166">
        <v>69055300</v>
      </c>
      <c r="C3166" t="s">
        <v>1019</v>
      </c>
      <c r="D3166" t="s">
        <v>878</v>
      </c>
      <c r="E3166" s="107">
        <v>41109</v>
      </c>
      <c r="F3166" s="9">
        <v>24</v>
      </c>
      <c r="G3166" s="9">
        <v>32.863987000000002</v>
      </c>
      <c r="H3166" s="9">
        <v>118.18181800000001</v>
      </c>
      <c r="I3166" s="9">
        <v>67.673405000000002</v>
      </c>
      <c r="J3166" s="9">
        <v>2</v>
      </c>
      <c r="K3166" s="9">
        <v>19</v>
      </c>
      <c r="L3166" s="9">
        <v>24</v>
      </c>
      <c r="M3166" s="9">
        <v>28.447551000000001</v>
      </c>
      <c r="N3166" s="9">
        <v>32.863987000000002</v>
      </c>
      <c r="O3166" s="9">
        <v>72.727272999999997</v>
      </c>
      <c r="P3166" s="9">
        <v>118.18181800000001</v>
      </c>
      <c r="Q3166" s="9">
        <v>40.829459999999997</v>
      </c>
      <c r="R3166" s="9">
        <v>67.673405000000002</v>
      </c>
      <c r="S3166" s="9" t="s">
        <v>1510</v>
      </c>
      <c r="T3166" s="9">
        <v>4899.2653369999998</v>
      </c>
      <c r="U3166" s="9">
        <v>593931.71395</v>
      </c>
      <c r="V3166" t="s">
        <v>935</v>
      </c>
    </row>
    <row r="3167" spans="1:22" x14ac:dyDescent="0.25">
      <c r="A3167" s="70" t="e">
        <f>VLOOKUP(B3167,'Lake Assessments'!$D$2:$E$52,2,0)</f>
        <v>#N/A</v>
      </c>
      <c r="B3167">
        <v>69016600</v>
      </c>
      <c r="C3167" t="s">
        <v>2839</v>
      </c>
      <c r="D3167" t="s">
        <v>878</v>
      </c>
      <c r="E3167" s="107">
        <v>40028</v>
      </c>
      <c r="F3167" s="9">
        <v>11</v>
      </c>
      <c r="G3167" s="9">
        <v>24.422419000000001</v>
      </c>
      <c r="H3167" s="9">
        <v>266.66666700000002</v>
      </c>
      <c r="I3167" s="9">
        <v>96.954991000000007</v>
      </c>
      <c r="J3167" s="9">
        <v>1</v>
      </c>
      <c r="K3167" s="9">
        <v>11</v>
      </c>
      <c r="L3167" s="9">
        <v>11</v>
      </c>
      <c r="M3167" s="9">
        <v>24.422419000000001</v>
      </c>
      <c r="N3167" s="9">
        <v>24.422419000000001</v>
      </c>
      <c r="O3167" s="9">
        <v>266.66666700000002</v>
      </c>
      <c r="P3167" s="9">
        <v>266.66666700000002</v>
      </c>
      <c r="Q3167" s="9">
        <v>96.954991000000007</v>
      </c>
      <c r="R3167" s="9">
        <v>96.954991000000007</v>
      </c>
      <c r="S3167" s="9" t="s">
        <v>2089</v>
      </c>
      <c r="T3167" s="9">
        <v>2691.4305169999998</v>
      </c>
      <c r="U3167" s="9">
        <v>215841.638596</v>
      </c>
      <c r="V3167" t="s">
        <v>935</v>
      </c>
    </row>
    <row r="3168" spans="1:22" x14ac:dyDescent="0.25">
      <c r="A3168" s="70" t="e">
        <f>VLOOKUP(B3168,'Lake Assessments'!$D$2:$E$52,2,0)</f>
        <v>#N/A</v>
      </c>
      <c r="B3168">
        <v>69056200</v>
      </c>
      <c r="C3168" t="s">
        <v>2840</v>
      </c>
      <c r="D3168" t="s">
        <v>878</v>
      </c>
      <c r="E3168" s="107">
        <v>41100</v>
      </c>
      <c r="F3168" s="9">
        <v>12</v>
      </c>
      <c r="G3168" s="9">
        <v>26.558112000000001</v>
      </c>
      <c r="H3168" s="9">
        <v>9.0909089999999999</v>
      </c>
      <c r="I3168" s="9">
        <v>35.500573000000003</v>
      </c>
      <c r="J3168" s="9">
        <v>2</v>
      </c>
      <c r="K3168" s="9">
        <v>10</v>
      </c>
      <c r="L3168" s="9">
        <v>12</v>
      </c>
      <c r="M3168" s="9">
        <v>23.084627000000001</v>
      </c>
      <c r="N3168" s="9">
        <v>26.558112000000001</v>
      </c>
      <c r="O3168" s="9">
        <v>-9.0909089999999999</v>
      </c>
      <c r="P3168" s="9">
        <v>9.0909089999999999</v>
      </c>
      <c r="Q3168" s="9">
        <v>14.280331</v>
      </c>
      <c r="R3168" s="9">
        <v>35.500573000000003</v>
      </c>
      <c r="S3168" s="9" t="s">
        <v>1510</v>
      </c>
      <c r="T3168" s="9">
        <v>2166.9791789999999</v>
      </c>
      <c r="U3168" s="9">
        <v>223878.95465900001</v>
      </c>
      <c r="V3168" t="s">
        <v>935</v>
      </c>
    </row>
    <row r="3169" spans="1:22" x14ac:dyDescent="0.25">
      <c r="A3169" s="70" t="e">
        <f>VLOOKUP(B3169,'Lake Assessments'!$D$2:$E$52,2,0)</f>
        <v>#N/A</v>
      </c>
      <c r="B3169">
        <v>38069100</v>
      </c>
      <c r="C3169" t="s">
        <v>2841</v>
      </c>
      <c r="D3169" t="s">
        <v>878</v>
      </c>
      <c r="E3169" s="107">
        <v>41505</v>
      </c>
      <c r="F3169" s="9">
        <v>28</v>
      </c>
      <c r="G3169" s="9">
        <v>40.064233999999999</v>
      </c>
      <c r="H3169" s="9">
        <v>833.33333300000004</v>
      </c>
      <c r="I3169" s="9">
        <v>223.09866199999999</v>
      </c>
      <c r="J3169" s="9">
        <v>4</v>
      </c>
      <c r="K3169" s="9">
        <v>13</v>
      </c>
      <c r="L3169" s="9">
        <v>28</v>
      </c>
      <c r="M3169" s="9">
        <v>28.012360000000001</v>
      </c>
      <c r="N3169" s="9">
        <v>40.064233999999999</v>
      </c>
      <c r="O3169" s="9">
        <v>225</v>
      </c>
      <c r="P3169" s="9">
        <v>833.33333300000004</v>
      </c>
      <c r="Q3169" s="9">
        <v>164.26754600000001</v>
      </c>
      <c r="R3169" s="9">
        <v>223.09866199999999</v>
      </c>
      <c r="S3169" s="9" t="s">
        <v>2089</v>
      </c>
      <c r="T3169" s="9">
        <v>9621.8542159999997</v>
      </c>
      <c r="U3169" s="9">
        <v>925427.05679900001</v>
      </c>
      <c r="V3169" t="s">
        <v>935</v>
      </c>
    </row>
    <row r="3170" spans="1:22" x14ac:dyDescent="0.25">
      <c r="A3170" s="70" t="e">
        <f>VLOOKUP(B3170,'Lake Assessments'!$D$2:$E$52,2,0)</f>
        <v>#N/A</v>
      </c>
      <c r="B3170">
        <v>38068700</v>
      </c>
      <c r="C3170" t="s">
        <v>2842</v>
      </c>
      <c r="D3170" t="s">
        <v>878</v>
      </c>
      <c r="E3170" s="107">
        <v>38195</v>
      </c>
      <c r="F3170" s="9">
        <v>11</v>
      </c>
      <c r="G3170" s="9">
        <v>25.929976</v>
      </c>
      <c r="H3170" s="9">
        <v>57.142856999999999</v>
      </c>
      <c r="I3170" s="9">
        <v>63.081608000000003</v>
      </c>
      <c r="J3170" s="9">
        <v>2</v>
      </c>
      <c r="K3170" s="9">
        <v>9</v>
      </c>
      <c r="L3170" s="9">
        <v>11</v>
      </c>
      <c r="M3170" s="9">
        <v>22.666667</v>
      </c>
      <c r="N3170" s="9">
        <v>25.929976</v>
      </c>
      <c r="O3170" s="9">
        <v>50</v>
      </c>
      <c r="P3170" s="9">
        <v>57.142856999999999</v>
      </c>
      <c r="Q3170" s="9">
        <v>43.459916</v>
      </c>
      <c r="R3170" s="9">
        <v>63.081608000000003</v>
      </c>
      <c r="S3170" s="9" t="s">
        <v>2089</v>
      </c>
      <c r="T3170" s="9">
        <v>2820.1481490000001</v>
      </c>
      <c r="U3170" s="9">
        <v>225196.690821</v>
      </c>
      <c r="V3170" t="s">
        <v>935</v>
      </c>
    </row>
    <row r="3171" spans="1:22" x14ac:dyDescent="0.25">
      <c r="A3171" s="70" t="e">
        <f>VLOOKUP(B3171,'Lake Assessments'!$D$2:$E$52,2,0)</f>
        <v>#N/A</v>
      </c>
      <c r="B3171">
        <v>38067000</v>
      </c>
      <c r="C3171" t="s">
        <v>1412</v>
      </c>
      <c r="D3171" t="s">
        <v>878</v>
      </c>
      <c r="E3171" s="107">
        <v>37846</v>
      </c>
      <c r="F3171" s="9">
        <v>11</v>
      </c>
      <c r="G3171" s="9">
        <v>21.105793999999999</v>
      </c>
      <c r="H3171" s="9">
        <v>83.333332999999996</v>
      </c>
      <c r="I3171" s="9">
        <v>33.580975000000002</v>
      </c>
      <c r="J3171" s="9">
        <v>1</v>
      </c>
      <c r="K3171" s="9">
        <v>11</v>
      </c>
      <c r="L3171" s="9">
        <v>11</v>
      </c>
      <c r="M3171" s="9">
        <v>21.105793999999999</v>
      </c>
      <c r="N3171" s="9">
        <v>21.105793999999999</v>
      </c>
      <c r="O3171" s="9">
        <v>83.333332999999996</v>
      </c>
      <c r="P3171" s="9">
        <v>83.333332999999996</v>
      </c>
      <c r="Q3171" s="9">
        <v>33.580975000000002</v>
      </c>
      <c r="R3171" s="9">
        <v>33.580975000000002</v>
      </c>
      <c r="S3171" s="9" t="s">
        <v>2089</v>
      </c>
      <c r="T3171" s="9">
        <v>4354.8337709999996</v>
      </c>
      <c r="U3171" s="9">
        <v>312146.816505</v>
      </c>
      <c r="V3171" t="s">
        <v>935</v>
      </c>
    </row>
    <row r="3172" spans="1:22" x14ac:dyDescent="0.25">
      <c r="A3172" s="70" t="e">
        <f>VLOOKUP(B3172,'Lake Assessments'!$D$2:$E$52,2,0)</f>
        <v>#N/A</v>
      </c>
      <c r="B3172">
        <v>38070200</v>
      </c>
      <c r="C3172" t="s">
        <v>2843</v>
      </c>
      <c r="D3172" t="s">
        <v>878</v>
      </c>
      <c r="E3172" s="107">
        <v>42184</v>
      </c>
      <c r="F3172" s="9">
        <v>5</v>
      </c>
      <c r="G3172" s="9">
        <v>15.652476</v>
      </c>
      <c r="H3172" s="9">
        <v>66.666667000000004</v>
      </c>
      <c r="I3172" s="9">
        <v>26.229644</v>
      </c>
      <c r="J3172" s="9">
        <v>1</v>
      </c>
      <c r="K3172" s="9">
        <v>5</v>
      </c>
      <c r="L3172" s="9">
        <v>5</v>
      </c>
      <c r="M3172" s="9">
        <v>15.652476</v>
      </c>
      <c r="N3172" s="9">
        <v>15.652476</v>
      </c>
      <c r="O3172" s="9">
        <v>66.666667000000004</v>
      </c>
      <c r="P3172" s="9">
        <v>66.666667000000004</v>
      </c>
      <c r="Q3172" s="9">
        <v>26.229644</v>
      </c>
      <c r="R3172" s="9">
        <v>26.229644</v>
      </c>
      <c r="S3172" s="9" t="s">
        <v>2089</v>
      </c>
      <c r="T3172" s="9">
        <v>2576.8882819999999</v>
      </c>
      <c r="U3172" s="9">
        <v>139642.07559600001</v>
      </c>
      <c r="V3172" t="s">
        <v>935</v>
      </c>
    </row>
    <row r="3173" spans="1:22" x14ac:dyDescent="0.25">
      <c r="A3173" s="70" t="e">
        <f>VLOOKUP(B3173,'Lake Assessments'!$D$2:$E$52,2,0)</f>
        <v>#N/A</v>
      </c>
      <c r="B3173">
        <v>38073500</v>
      </c>
      <c r="C3173" t="s">
        <v>1140</v>
      </c>
      <c r="D3173" t="s">
        <v>878</v>
      </c>
      <c r="E3173" s="107">
        <v>37838</v>
      </c>
      <c r="F3173" s="9">
        <v>16</v>
      </c>
      <c r="G3173" s="9">
        <v>27</v>
      </c>
      <c r="H3173" s="9">
        <v>128.57142899999999</v>
      </c>
      <c r="I3173" s="9">
        <v>69.811321000000007</v>
      </c>
      <c r="J3173" s="9">
        <v>2</v>
      </c>
      <c r="K3173" s="9">
        <v>16</v>
      </c>
      <c r="L3173" s="9">
        <v>23</v>
      </c>
      <c r="M3173" s="9">
        <v>27</v>
      </c>
      <c r="N3173" s="9">
        <v>33.570821000000002</v>
      </c>
      <c r="O3173" s="9">
        <v>128.57142899999999</v>
      </c>
      <c r="P3173" s="9">
        <v>283.33333299999998</v>
      </c>
      <c r="Q3173" s="9">
        <v>69.811321000000007</v>
      </c>
      <c r="R3173" s="9">
        <v>112.47354900000001</v>
      </c>
      <c r="S3173" s="9" t="s">
        <v>2089</v>
      </c>
      <c r="T3173" s="9">
        <v>13066.213834</v>
      </c>
      <c r="U3173" s="9">
        <v>1968668.0034060001</v>
      </c>
      <c r="V3173" t="s">
        <v>935</v>
      </c>
    </row>
    <row r="3174" spans="1:22" x14ac:dyDescent="0.25">
      <c r="A3174" s="70" t="e">
        <f>VLOOKUP(B3174,'Lake Assessments'!$D$2:$E$52,2,0)</f>
        <v>#N/A</v>
      </c>
      <c r="B3174">
        <v>38066600</v>
      </c>
      <c r="C3174" t="s">
        <v>2844</v>
      </c>
      <c r="D3174" t="s">
        <v>878</v>
      </c>
      <c r="E3174" s="107">
        <v>41827</v>
      </c>
      <c r="F3174" s="9">
        <v>20</v>
      </c>
      <c r="G3174" s="9">
        <v>31.975771999999999</v>
      </c>
      <c r="H3174" s="9">
        <v>233.33333300000001</v>
      </c>
      <c r="I3174" s="9">
        <v>102.378304</v>
      </c>
      <c r="J3174" s="9">
        <v>4</v>
      </c>
      <c r="K3174" s="9">
        <v>14</v>
      </c>
      <c r="L3174" s="9">
        <v>24</v>
      </c>
      <c r="M3174" s="9">
        <v>25.389818000000002</v>
      </c>
      <c r="N3174" s="9">
        <v>35.517600999999999</v>
      </c>
      <c r="O3174" s="9">
        <v>100</v>
      </c>
      <c r="P3174" s="9">
        <v>300</v>
      </c>
      <c r="Q3174" s="9">
        <v>59.68439</v>
      </c>
      <c r="R3174" s="9">
        <v>124.794945</v>
      </c>
      <c r="S3174" s="9" t="s">
        <v>2089</v>
      </c>
      <c r="T3174" s="9">
        <v>12990.423875</v>
      </c>
      <c r="U3174" s="9">
        <v>1185832.7101159999</v>
      </c>
      <c r="V3174" t="s">
        <v>935</v>
      </c>
    </row>
    <row r="3175" spans="1:22" x14ac:dyDescent="0.25">
      <c r="A3175" s="70" t="e">
        <f>VLOOKUP(B3175,'Lake Assessments'!$D$2:$E$52,2,0)</f>
        <v>#N/A</v>
      </c>
      <c r="B3175">
        <v>69003500</v>
      </c>
      <c r="C3175" t="s">
        <v>2845</v>
      </c>
      <c r="D3175" t="s">
        <v>878</v>
      </c>
      <c r="E3175" s="107">
        <v>41470</v>
      </c>
      <c r="F3175" s="9">
        <v>15</v>
      </c>
      <c r="G3175" s="9">
        <v>27.110883000000001</v>
      </c>
      <c r="H3175" s="9">
        <v>150</v>
      </c>
      <c r="I3175" s="9">
        <v>71.587869999999995</v>
      </c>
      <c r="J3175" s="9">
        <v>1</v>
      </c>
      <c r="K3175" s="9">
        <v>15</v>
      </c>
      <c r="L3175" s="9">
        <v>15</v>
      </c>
      <c r="M3175" s="9">
        <v>27.110883000000001</v>
      </c>
      <c r="N3175" s="9">
        <v>27.110883000000001</v>
      </c>
      <c r="O3175" s="9">
        <v>150</v>
      </c>
      <c r="P3175" s="9">
        <v>150</v>
      </c>
      <c r="Q3175" s="9">
        <v>71.587869999999995</v>
      </c>
      <c r="R3175" s="9">
        <v>71.587869999999995</v>
      </c>
      <c r="S3175" s="9" t="s">
        <v>2089</v>
      </c>
      <c r="T3175" s="9">
        <v>2599.9527050000002</v>
      </c>
      <c r="U3175" s="9">
        <v>341523.26884099998</v>
      </c>
      <c r="V3175" t="s">
        <v>935</v>
      </c>
    </row>
    <row r="3176" spans="1:22" x14ac:dyDescent="0.25">
      <c r="A3176" s="70" t="e">
        <f>VLOOKUP(B3176,'Lake Assessments'!$D$2:$E$52,2,0)</f>
        <v>#N/A</v>
      </c>
      <c r="B3176">
        <v>38076700</v>
      </c>
      <c r="C3176" t="s">
        <v>2846</v>
      </c>
      <c r="D3176" t="s">
        <v>878</v>
      </c>
      <c r="E3176" s="107">
        <v>38224</v>
      </c>
      <c r="F3176" s="9">
        <v>14</v>
      </c>
      <c r="G3176" s="9">
        <v>26.458863000000001</v>
      </c>
      <c r="H3176" s="9">
        <v>100</v>
      </c>
      <c r="I3176" s="9">
        <v>66.407943000000003</v>
      </c>
      <c r="J3176" s="9">
        <v>2</v>
      </c>
      <c r="K3176" s="9">
        <v>11</v>
      </c>
      <c r="L3176" s="9">
        <v>14</v>
      </c>
      <c r="M3176" s="9">
        <v>25.326953</v>
      </c>
      <c r="N3176" s="9">
        <v>26.458863000000001</v>
      </c>
      <c r="O3176" s="9">
        <v>83.333332999999996</v>
      </c>
      <c r="P3176" s="9">
        <v>100</v>
      </c>
      <c r="Q3176" s="9">
        <v>60.297170999999999</v>
      </c>
      <c r="R3176" s="9">
        <v>66.407943000000003</v>
      </c>
      <c r="S3176" s="9" t="s">
        <v>2089</v>
      </c>
      <c r="T3176" s="9">
        <v>1925.595847</v>
      </c>
      <c r="U3176" s="9">
        <v>276140.87627299997</v>
      </c>
      <c r="V3176" t="s">
        <v>935</v>
      </c>
    </row>
    <row r="3177" spans="1:22" x14ac:dyDescent="0.25">
      <c r="A3177" s="70" t="e">
        <f>VLOOKUP(B3177,'Lake Assessments'!$D$2:$E$52,2,0)</f>
        <v>#N/A</v>
      </c>
      <c r="B3177">
        <v>38067600</v>
      </c>
      <c r="C3177" t="s">
        <v>2847</v>
      </c>
      <c r="D3177" t="s">
        <v>878</v>
      </c>
      <c r="E3177" s="107">
        <v>40746</v>
      </c>
      <c r="F3177" s="9">
        <v>6</v>
      </c>
      <c r="G3177" s="9">
        <v>16.329931999999999</v>
      </c>
      <c r="H3177" s="9">
        <v>100</v>
      </c>
      <c r="I3177" s="9">
        <v>31.692996999999998</v>
      </c>
      <c r="J3177" s="9">
        <v>1</v>
      </c>
      <c r="K3177" s="9">
        <v>6</v>
      </c>
      <c r="L3177" s="9">
        <v>6</v>
      </c>
      <c r="M3177" s="9">
        <v>16.329931999999999</v>
      </c>
      <c r="N3177" s="9">
        <v>16.329931999999999</v>
      </c>
      <c r="O3177" s="9">
        <v>100</v>
      </c>
      <c r="P3177" s="9">
        <v>100</v>
      </c>
      <c r="Q3177" s="9">
        <v>31.692996999999998</v>
      </c>
      <c r="R3177" s="9">
        <v>31.692996999999998</v>
      </c>
      <c r="S3177" s="9" t="s">
        <v>2089</v>
      </c>
      <c r="T3177" s="9">
        <v>1828.8218400000001</v>
      </c>
      <c r="U3177" s="9">
        <v>127213.122827</v>
      </c>
      <c r="V3177" t="s">
        <v>935</v>
      </c>
    </row>
    <row r="3178" spans="1:22" x14ac:dyDescent="0.25">
      <c r="A3178" s="70" t="e">
        <f>VLOOKUP(B3178,'Lake Assessments'!$D$2:$E$52,2,0)</f>
        <v>#N/A</v>
      </c>
      <c r="B3178">
        <v>69011400</v>
      </c>
      <c r="C3178" t="s">
        <v>2848</v>
      </c>
      <c r="D3178" t="s">
        <v>878</v>
      </c>
      <c r="E3178" s="107">
        <v>37844</v>
      </c>
      <c r="F3178" s="9">
        <v>12</v>
      </c>
      <c r="G3178" s="9">
        <v>26.558112000000001</v>
      </c>
      <c r="H3178" s="9">
        <v>200</v>
      </c>
      <c r="I3178" s="9">
        <v>150.54822999999999</v>
      </c>
      <c r="J3178" s="9">
        <v>2</v>
      </c>
      <c r="K3178" s="9">
        <v>12</v>
      </c>
      <c r="L3178" s="9">
        <v>12</v>
      </c>
      <c r="M3178" s="9">
        <v>23.960035999999999</v>
      </c>
      <c r="N3178" s="9">
        <v>26.558112000000001</v>
      </c>
      <c r="O3178" s="9">
        <v>200</v>
      </c>
      <c r="P3178" s="9">
        <v>300</v>
      </c>
      <c r="Q3178" s="9">
        <v>93.226097999999993</v>
      </c>
      <c r="R3178" s="9">
        <v>150.54822999999999</v>
      </c>
      <c r="S3178" s="9" t="s">
        <v>2089</v>
      </c>
      <c r="T3178" s="9">
        <v>5961.31711</v>
      </c>
      <c r="U3178" s="9">
        <v>1187907.8694470001</v>
      </c>
      <c r="V3178" t="s">
        <v>935</v>
      </c>
    </row>
    <row r="3179" spans="1:22" x14ac:dyDescent="0.25">
      <c r="A3179" s="70" t="e">
        <f>VLOOKUP(B3179,'Lake Assessments'!$D$2:$E$52,2,0)</f>
        <v>#N/A</v>
      </c>
      <c r="B3179">
        <v>38067700</v>
      </c>
      <c r="C3179" t="s">
        <v>2849</v>
      </c>
      <c r="D3179" t="s">
        <v>878</v>
      </c>
      <c r="E3179" s="107">
        <v>37074</v>
      </c>
      <c r="F3179" s="9">
        <v>2</v>
      </c>
      <c r="G3179" s="9">
        <v>11.313708</v>
      </c>
      <c r="H3179" s="9">
        <v>-33.333333000000003</v>
      </c>
      <c r="I3179" s="9">
        <v>-8.7604150000000001</v>
      </c>
      <c r="J3179" s="9">
        <v>1</v>
      </c>
      <c r="K3179" s="9">
        <v>2</v>
      </c>
      <c r="L3179" s="9">
        <v>2</v>
      </c>
      <c r="M3179" s="9">
        <v>11.313708</v>
      </c>
      <c r="N3179" s="9">
        <v>11.313708</v>
      </c>
      <c r="O3179" s="9">
        <v>-33.333333000000003</v>
      </c>
      <c r="P3179" s="9">
        <v>-33.333333000000003</v>
      </c>
      <c r="Q3179" s="9">
        <v>-8.7604150000000001</v>
      </c>
      <c r="R3179" s="9">
        <v>-8.7604150000000001</v>
      </c>
      <c r="S3179" s="9" t="s">
        <v>2089</v>
      </c>
      <c r="T3179" s="9">
        <v>1241.1832460000001</v>
      </c>
      <c r="U3179" s="9">
        <v>37184.261660999997</v>
      </c>
      <c r="V3179" t="s">
        <v>932</v>
      </c>
    </row>
    <row r="3180" spans="1:22" x14ac:dyDescent="0.25">
      <c r="A3180" s="70" t="e">
        <f>VLOOKUP(B3180,'Lake Assessments'!$D$2:$E$52,2,0)</f>
        <v>#N/A</v>
      </c>
      <c r="B3180">
        <v>38068600</v>
      </c>
      <c r="C3180" t="s">
        <v>2850</v>
      </c>
      <c r="D3180" t="s">
        <v>878</v>
      </c>
      <c r="E3180" s="107">
        <v>41477</v>
      </c>
      <c r="F3180" s="9">
        <v>4</v>
      </c>
      <c r="G3180" s="9">
        <v>14</v>
      </c>
      <c r="H3180" s="9">
        <v>-33.333333000000003</v>
      </c>
      <c r="I3180" s="9">
        <v>-11.392405</v>
      </c>
      <c r="J3180" s="9">
        <v>3</v>
      </c>
      <c r="K3180" s="9">
        <v>4</v>
      </c>
      <c r="L3180" s="9">
        <v>14</v>
      </c>
      <c r="M3180" s="9">
        <v>14</v>
      </c>
      <c r="N3180" s="9">
        <v>27.527908</v>
      </c>
      <c r="O3180" s="9">
        <v>-33.333333000000003</v>
      </c>
      <c r="P3180" s="9">
        <v>133.33333300000001</v>
      </c>
      <c r="Q3180" s="9">
        <v>-11.392405</v>
      </c>
      <c r="R3180" s="9">
        <v>74.227265000000003</v>
      </c>
      <c r="S3180" s="9" t="s">
        <v>2089</v>
      </c>
      <c r="T3180" s="9">
        <v>8773.1141000000007</v>
      </c>
      <c r="U3180" s="9">
        <v>1104181.360899</v>
      </c>
      <c r="V3180" t="s">
        <v>932</v>
      </c>
    </row>
    <row r="3181" spans="1:22" x14ac:dyDescent="0.25">
      <c r="A3181" s="70" t="e">
        <f>VLOOKUP(B3181,'Lake Assessments'!$D$2:$E$52,2,0)</f>
        <v>#N/A</v>
      </c>
      <c r="B3181">
        <v>69005600</v>
      </c>
      <c r="C3181" t="s">
        <v>1519</v>
      </c>
      <c r="D3181" t="s">
        <v>878</v>
      </c>
      <c r="E3181" s="107">
        <v>38524</v>
      </c>
      <c r="F3181" s="9">
        <v>4</v>
      </c>
      <c r="G3181" s="9">
        <v>15</v>
      </c>
      <c r="H3181" s="9">
        <v>33.333333000000003</v>
      </c>
      <c r="I3181" s="9">
        <v>20.967742000000001</v>
      </c>
      <c r="J3181" s="9">
        <v>1</v>
      </c>
      <c r="K3181" s="9">
        <v>4</v>
      </c>
      <c r="L3181" s="9">
        <v>4</v>
      </c>
      <c r="M3181" s="9">
        <v>15</v>
      </c>
      <c r="N3181" s="9">
        <v>15</v>
      </c>
      <c r="O3181" s="9">
        <v>33.333333000000003</v>
      </c>
      <c r="P3181" s="9">
        <v>33.333333000000003</v>
      </c>
      <c r="Q3181" s="9">
        <v>20.967742000000001</v>
      </c>
      <c r="R3181" s="9">
        <v>20.967742000000001</v>
      </c>
      <c r="S3181" s="9" t="s">
        <v>2089</v>
      </c>
      <c r="T3181" s="9">
        <v>3522.0385120000001</v>
      </c>
      <c r="U3181" s="9">
        <v>289172.28644200001</v>
      </c>
      <c r="V3181" t="s">
        <v>935</v>
      </c>
    </row>
    <row r="3182" spans="1:22" x14ac:dyDescent="0.25">
      <c r="A3182" s="70" t="e">
        <f>VLOOKUP(B3182,'Lake Assessments'!$D$2:$E$52,2,0)</f>
        <v>#N/A</v>
      </c>
      <c r="B3182">
        <v>38055300</v>
      </c>
      <c r="C3182" t="s">
        <v>2851</v>
      </c>
      <c r="D3182" t="s">
        <v>878</v>
      </c>
      <c r="E3182" s="107">
        <v>42177</v>
      </c>
      <c r="F3182" s="9">
        <v>8</v>
      </c>
      <c r="G3182" s="9">
        <v>21.920310000000001</v>
      </c>
      <c r="H3182" s="9">
        <v>33.333333000000003</v>
      </c>
      <c r="I3182" s="9">
        <v>38.736141000000003</v>
      </c>
      <c r="J3182" s="9">
        <v>1</v>
      </c>
      <c r="K3182" s="9">
        <v>8</v>
      </c>
      <c r="L3182" s="9">
        <v>8</v>
      </c>
      <c r="M3182" s="9">
        <v>21.920310000000001</v>
      </c>
      <c r="N3182" s="9">
        <v>21.920310000000001</v>
      </c>
      <c r="O3182" s="9">
        <v>33.333333000000003</v>
      </c>
      <c r="P3182" s="9">
        <v>33.333333000000003</v>
      </c>
      <c r="Q3182" s="9">
        <v>38.736141000000003</v>
      </c>
      <c r="R3182" s="9">
        <v>38.736141000000003</v>
      </c>
      <c r="S3182" s="9" t="s">
        <v>2089</v>
      </c>
      <c r="T3182" s="9">
        <v>1440.563412</v>
      </c>
      <c r="U3182" s="9">
        <v>103391.442436</v>
      </c>
      <c r="V3182" t="s">
        <v>935</v>
      </c>
    </row>
    <row r="3183" spans="1:22" x14ac:dyDescent="0.25">
      <c r="A3183" s="70" t="e">
        <f>VLOOKUP(B3183,'Lake Assessments'!$D$2:$E$52,2,0)</f>
        <v>#N/A</v>
      </c>
      <c r="B3183">
        <v>38066200</v>
      </c>
      <c r="C3183" t="s">
        <v>879</v>
      </c>
      <c r="D3183" t="s">
        <v>878</v>
      </c>
      <c r="E3183" s="107">
        <v>41494</v>
      </c>
      <c r="F3183" s="9">
        <v>8</v>
      </c>
      <c r="G3183" s="9">
        <v>20.859649999999998</v>
      </c>
      <c r="H3183" s="9">
        <v>166.66666699999999</v>
      </c>
      <c r="I3183" s="9">
        <v>68.222983999999997</v>
      </c>
      <c r="J3183" s="9">
        <v>1</v>
      </c>
      <c r="K3183" s="9">
        <v>8</v>
      </c>
      <c r="L3183" s="9">
        <v>8</v>
      </c>
      <c r="M3183" s="9">
        <v>20.859649999999998</v>
      </c>
      <c r="N3183" s="9">
        <v>20.859649999999998</v>
      </c>
      <c r="O3183" s="9">
        <v>166.66666699999999</v>
      </c>
      <c r="P3183" s="9">
        <v>166.66666699999999</v>
      </c>
      <c r="Q3183" s="9">
        <v>68.222983999999997</v>
      </c>
      <c r="R3183" s="9">
        <v>68.222983999999997</v>
      </c>
      <c r="S3183" s="9" t="s">
        <v>2089</v>
      </c>
      <c r="T3183" s="9">
        <v>749.55805199999998</v>
      </c>
      <c r="U3183" s="9">
        <v>35138.600369</v>
      </c>
      <c r="V3183" t="s">
        <v>935</v>
      </c>
    </row>
    <row r="3184" spans="1:22" x14ac:dyDescent="0.25">
      <c r="A3184" s="70" t="e">
        <f>VLOOKUP(B3184,'Lake Assessments'!$D$2:$E$52,2,0)</f>
        <v>#N/A</v>
      </c>
      <c r="B3184">
        <v>38055100</v>
      </c>
      <c r="C3184" t="s">
        <v>2852</v>
      </c>
      <c r="D3184" t="s">
        <v>878</v>
      </c>
      <c r="E3184" s="107">
        <v>38195</v>
      </c>
      <c r="F3184" s="9">
        <v>23</v>
      </c>
      <c r="G3184" s="9">
        <v>33.987848999999997</v>
      </c>
      <c r="H3184" s="9">
        <v>475</v>
      </c>
      <c r="I3184" s="9">
        <v>220.64008999999999</v>
      </c>
      <c r="J3184" s="9">
        <v>2</v>
      </c>
      <c r="K3184" s="9">
        <v>10</v>
      </c>
      <c r="L3184" s="9">
        <v>23</v>
      </c>
      <c r="M3184" s="9">
        <v>20.554805000000002</v>
      </c>
      <c r="N3184" s="9">
        <v>33.987848999999997</v>
      </c>
      <c r="O3184" s="9">
        <v>233.33333300000001</v>
      </c>
      <c r="P3184" s="9">
        <v>475</v>
      </c>
      <c r="Q3184" s="9">
        <v>65.764555000000001</v>
      </c>
      <c r="R3184" s="9">
        <v>220.64008999999999</v>
      </c>
      <c r="S3184" s="9" t="s">
        <v>2089</v>
      </c>
      <c r="T3184" s="9">
        <v>2168.5330239999998</v>
      </c>
      <c r="U3184" s="9">
        <v>118415.991853</v>
      </c>
      <c r="V3184" t="s">
        <v>935</v>
      </c>
    </row>
    <row r="3185" spans="1:22" x14ac:dyDescent="0.25">
      <c r="A3185" s="70" t="e">
        <f>VLOOKUP(B3185,'Lake Assessments'!$D$2:$E$52,2,0)</f>
        <v>#N/A</v>
      </c>
      <c r="B3185">
        <v>38068100</v>
      </c>
      <c r="C3185" t="s">
        <v>2853</v>
      </c>
      <c r="D3185" t="s">
        <v>878</v>
      </c>
      <c r="E3185" s="107">
        <v>42226</v>
      </c>
      <c r="F3185" s="9">
        <v>17</v>
      </c>
      <c r="G3185" s="9">
        <v>30.559488999999999</v>
      </c>
      <c r="H3185" s="9">
        <v>183.33333300000001</v>
      </c>
      <c r="I3185" s="9">
        <v>93.414485999999997</v>
      </c>
      <c r="J3185" s="9">
        <v>1</v>
      </c>
      <c r="K3185" s="9">
        <v>17</v>
      </c>
      <c r="L3185" s="9">
        <v>17</v>
      </c>
      <c r="M3185" s="9">
        <v>30.559488999999999</v>
      </c>
      <c r="N3185" s="9">
        <v>30.559488999999999</v>
      </c>
      <c r="O3185" s="9">
        <v>183.33333300000001</v>
      </c>
      <c r="P3185" s="9">
        <v>183.33333300000001</v>
      </c>
      <c r="Q3185" s="9">
        <v>93.414485999999997</v>
      </c>
      <c r="R3185" s="9">
        <v>93.414485999999997</v>
      </c>
      <c r="S3185" s="9" t="s">
        <v>2089</v>
      </c>
      <c r="T3185" s="9">
        <v>2976.0268879999999</v>
      </c>
      <c r="U3185" s="9">
        <v>160918.80374599999</v>
      </c>
      <c r="V3185" t="s">
        <v>935</v>
      </c>
    </row>
    <row r="3186" spans="1:22" x14ac:dyDescent="0.25">
      <c r="A3186" s="70" t="e">
        <f>VLOOKUP(B3186,'Lake Assessments'!$D$2:$E$52,2,0)</f>
        <v>#N/A</v>
      </c>
      <c r="B3186">
        <v>38065600</v>
      </c>
      <c r="C3186" t="s">
        <v>2854</v>
      </c>
      <c r="D3186" t="s">
        <v>878</v>
      </c>
      <c r="E3186" s="107">
        <v>38210</v>
      </c>
      <c r="F3186" s="9">
        <v>14</v>
      </c>
      <c r="G3186" s="9">
        <v>24.855295000000002</v>
      </c>
      <c r="H3186" s="9">
        <v>100</v>
      </c>
      <c r="I3186" s="9">
        <v>56.322612999999997</v>
      </c>
      <c r="J3186" s="9">
        <v>2</v>
      </c>
      <c r="K3186" s="9">
        <v>14</v>
      </c>
      <c r="L3186" s="9">
        <v>14</v>
      </c>
      <c r="M3186" s="9">
        <v>24.855295000000002</v>
      </c>
      <c r="N3186" s="9">
        <v>25.122557</v>
      </c>
      <c r="O3186" s="9">
        <v>100</v>
      </c>
      <c r="P3186" s="9">
        <v>133.33333300000001</v>
      </c>
      <c r="Q3186" s="9">
        <v>56.322612999999997</v>
      </c>
      <c r="R3186" s="9">
        <v>59.003523999999999</v>
      </c>
      <c r="S3186" s="9" t="s">
        <v>2089</v>
      </c>
      <c r="T3186" s="9">
        <v>17683.910811999998</v>
      </c>
      <c r="U3186" s="9">
        <v>5379138.2717270004</v>
      </c>
      <c r="V3186" t="s">
        <v>935</v>
      </c>
    </row>
    <row r="3187" spans="1:22" x14ac:dyDescent="0.25">
      <c r="A3187" s="70" t="e">
        <f>VLOOKUP(B3187,'Lake Assessments'!$D$2:$E$52,2,0)</f>
        <v>#N/A</v>
      </c>
      <c r="B3187">
        <v>38069200</v>
      </c>
      <c r="C3187" t="s">
        <v>2605</v>
      </c>
      <c r="D3187" t="s">
        <v>878</v>
      </c>
      <c r="E3187" s="107">
        <v>41465</v>
      </c>
      <c r="F3187" s="9">
        <v>14</v>
      </c>
      <c r="G3187" s="9">
        <v>26.993385</v>
      </c>
      <c r="H3187" s="9">
        <v>133.33333300000001</v>
      </c>
      <c r="I3187" s="9">
        <v>70.844211999999999</v>
      </c>
      <c r="J3187" s="9">
        <v>1</v>
      </c>
      <c r="K3187" s="9">
        <v>14</v>
      </c>
      <c r="L3187" s="9">
        <v>14</v>
      </c>
      <c r="M3187" s="9">
        <v>26.993385</v>
      </c>
      <c r="N3187" s="9">
        <v>26.993385</v>
      </c>
      <c r="O3187" s="9">
        <v>133.33333300000001</v>
      </c>
      <c r="P3187" s="9">
        <v>133.33333300000001</v>
      </c>
      <c r="Q3187" s="9">
        <v>70.844211999999999</v>
      </c>
      <c r="R3187" s="9">
        <v>70.844211999999999</v>
      </c>
      <c r="S3187" s="9" t="s">
        <v>2089</v>
      </c>
      <c r="T3187" s="9">
        <v>2151.7499379999999</v>
      </c>
      <c r="U3187" s="9">
        <v>158552.105247</v>
      </c>
      <c r="V3187" t="s">
        <v>935</v>
      </c>
    </row>
    <row r="3188" spans="1:22" x14ac:dyDescent="0.25">
      <c r="A3188" s="70" t="e">
        <f>VLOOKUP(B3188,'Lake Assessments'!$D$2:$E$52,2,0)</f>
        <v>#N/A</v>
      </c>
      <c r="B3188">
        <v>38066900</v>
      </c>
      <c r="C3188" t="s">
        <v>2855</v>
      </c>
      <c r="D3188" t="s">
        <v>878</v>
      </c>
      <c r="E3188" s="107">
        <v>41457</v>
      </c>
      <c r="F3188" s="9">
        <v>6</v>
      </c>
      <c r="G3188" s="9">
        <v>17.962924999999998</v>
      </c>
      <c r="H3188" s="9">
        <v>0</v>
      </c>
      <c r="I3188" s="9">
        <v>13.689397</v>
      </c>
      <c r="J3188" s="9">
        <v>1</v>
      </c>
      <c r="K3188" s="9">
        <v>6</v>
      </c>
      <c r="L3188" s="9">
        <v>6</v>
      </c>
      <c r="M3188" s="9">
        <v>17.962924999999998</v>
      </c>
      <c r="N3188" s="9">
        <v>17.962924999999998</v>
      </c>
      <c r="O3188" s="9">
        <v>0</v>
      </c>
      <c r="P3188" s="9">
        <v>0</v>
      </c>
      <c r="Q3188" s="9">
        <v>13.689397</v>
      </c>
      <c r="R3188" s="9">
        <v>13.689397</v>
      </c>
      <c r="S3188" s="9" t="s">
        <v>2089</v>
      </c>
      <c r="T3188" s="9">
        <v>2185.422822</v>
      </c>
      <c r="U3188" s="9">
        <v>123744.105987</v>
      </c>
      <c r="V3188" t="s">
        <v>935</v>
      </c>
    </row>
    <row r="3189" spans="1:22" x14ac:dyDescent="0.25">
      <c r="A3189" s="70" t="e">
        <f>VLOOKUP(B3189,'Lake Assessments'!$D$2:$E$52,2,0)</f>
        <v>#N/A</v>
      </c>
      <c r="B3189">
        <v>69003600</v>
      </c>
      <c r="C3189" t="s">
        <v>2856</v>
      </c>
      <c r="D3189" t="s">
        <v>878</v>
      </c>
      <c r="E3189" s="107">
        <v>38887</v>
      </c>
      <c r="F3189" s="9">
        <v>24</v>
      </c>
      <c r="G3189" s="9">
        <v>33.47636</v>
      </c>
      <c r="H3189" s="9">
        <v>700</v>
      </c>
      <c r="I3189" s="9">
        <v>169.97064399999999</v>
      </c>
      <c r="J3189" s="9">
        <v>3</v>
      </c>
      <c r="K3189" s="9">
        <v>20</v>
      </c>
      <c r="L3189" s="9">
        <v>24</v>
      </c>
      <c r="M3189" s="9">
        <v>29.848099999999999</v>
      </c>
      <c r="N3189" s="9">
        <v>33.47636</v>
      </c>
      <c r="O3189" s="9">
        <v>450</v>
      </c>
      <c r="P3189" s="9">
        <v>700</v>
      </c>
      <c r="Q3189" s="9">
        <v>141.63960399999999</v>
      </c>
      <c r="R3189" s="9">
        <v>181.58585199999999</v>
      </c>
      <c r="S3189" s="9" t="s">
        <v>2089</v>
      </c>
      <c r="T3189" s="9">
        <v>3537.0044739999998</v>
      </c>
      <c r="U3189" s="9">
        <v>569657.06223699998</v>
      </c>
      <c r="V3189" t="s">
        <v>935</v>
      </c>
    </row>
    <row r="3190" spans="1:22" x14ac:dyDescent="0.25">
      <c r="A3190" s="70" t="e">
        <f>VLOOKUP(B3190,'Lake Assessments'!$D$2:$E$52,2,0)</f>
        <v>#N/A</v>
      </c>
      <c r="B3190">
        <v>38075500</v>
      </c>
      <c r="C3190" t="s">
        <v>1333</v>
      </c>
      <c r="D3190" t="s">
        <v>878</v>
      </c>
      <c r="E3190" s="107">
        <v>37838</v>
      </c>
      <c r="F3190" s="9">
        <v>11</v>
      </c>
      <c r="G3190" s="9">
        <v>24.120908</v>
      </c>
      <c r="H3190" s="9">
        <v>57.142856999999999</v>
      </c>
      <c r="I3190" s="9">
        <v>51.703820999999998</v>
      </c>
      <c r="J3190" s="9">
        <v>2</v>
      </c>
      <c r="K3190" s="9">
        <v>9</v>
      </c>
      <c r="L3190" s="9">
        <v>11</v>
      </c>
      <c r="M3190" s="9">
        <v>23</v>
      </c>
      <c r="N3190" s="9">
        <v>24.120908</v>
      </c>
      <c r="O3190" s="9">
        <v>50</v>
      </c>
      <c r="P3190" s="9">
        <v>57.142856999999999</v>
      </c>
      <c r="Q3190" s="9">
        <v>45.56962</v>
      </c>
      <c r="R3190" s="9">
        <v>51.703820999999998</v>
      </c>
      <c r="S3190" s="9" t="s">
        <v>2089</v>
      </c>
      <c r="T3190" s="9">
        <v>3987.0576569999998</v>
      </c>
      <c r="U3190" s="9">
        <v>182534.62893800001</v>
      </c>
      <c r="V3190" t="s">
        <v>935</v>
      </c>
    </row>
    <row r="3191" spans="1:22" x14ac:dyDescent="0.25">
      <c r="A3191" s="70" t="e">
        <f>VLOOKUP(B3191,'Lake Assessments'!$D$2:$E$52,2,0)</f>
        <v>#N/A</v>
      </c>
      <c r="B3191">
        <v>38068000</v>
      </c>
      <c r="C3191" t="s">
        <v>2331</v>
      </c>
      <c r="D3191" t="s">
        <v>878</v>
      </c>
      <c r="E3191" s="107">
        <v>36348</v>
      </c>
      <c r="F3191" s="9">
        <v>7</v>
      </c>
      <c r="G3191" s="9">
        <v>20.032117</v>
      </c>
      <c r="H3191" s="9">
        <v>16.666667</v>
      </c>
      <c r="I3191" s="9">
        <v>26.785551000000002</v>
      </c>
      <c r="J3191" s="9">
        <v>1</v>
      </c>
      <c r="K3191" s="9">
        <v>7</v>
      </c>
      <c r="L3191" s="9">
        <v>7</v>
      </c>
      <c r="M3191" s="9">
        <v>20.032117</v>
      </c>
      <c r="N3191" s="9">
        <v>20.032117</v>
      </c>
      <c r="O3191" s="9">
        <v>16.666667</v>
      </c>
      <c r="P3191" s="9">
        <v>16.666667</v>
      </c>
      <c r="Q3191" s="9">
        <v>26.785551000000002</v>
      </c>
      <c r="R3191" s="9">
        <v>26.785551000000002</v>
      </c>
      <c r="S3191" s="9" t="s">
        <v>2089</v>
      </c>
      <c r="T3191" s="9">
        <v>918.55652899999995</v>
      </c>
      <c r="U3191" s="9">
        <v>55408.888998000002</v>
      </c>
      <c r="V3191" t="s">
        <v>935</v>
      </c>
    </row>
    <row r="3192" spans="1:22" x14ac:dyDescent="0.25">
      <c r="A3192" s="70" t="e">
        <f>VLOOKUP(B3192,'Lake Assessments'!$D$2:$E$52,2,0)</f>
        <v>#N/A</v>
      </c>
      <c r="B3192">
        <v>38065800</v>
      </c>
      <c r="C3192" t="s">
        <v>2857</v>
      </c>
      <c r="D3192" t="s">
        <v>878</v>
      </c>
      <c r="E3192" s="107">
        <v>41477</v>
      </c>
      <c r="F3192" s="9">
        <v>4</v>
      </c>
      <c r="G3192" s="9">
        <v>14</v>
      </c>
      <c r="H3192" s="9">
        <v>-33.333333000000003</v>
      </c>
      <c r="I3192" s="9">
        <v>-11.392405</v>
      </c>
      <c r="J3192" s="9">
        <v>2</v>
      </c>
      <c r="K3192" s="9">
        <v>4</v>
      </c>
      <c r="L3192" s="9">
        <v>12</v>
      </c>
      <c r="M3192" s="9">
        <v>14</v>
      </c>
      <c r="N3192" s="9">
        <v>24.826062</v>
      </c>
      <c r="O3192" s="9">
        <v>-33.333333000000003</v>
      </c>
      <c r="P3192" s="9">
        <v>100</v>
      </c>
      <c r="Q3192" s="9">
        <v>-11.392405</v>
      </c>
      <c r="R3192" s="9">
        <v>57.126972000000002</v>
      </c>
      <c r="S3192" s="9" t="s">
        <v>2089</v>
      </c>
      <c r="T3192" s="9">
        <v>4841.8627770000003</v>
      </c>
      <c r="U3192" s="9">
        <v>420697.58497299999</v>
      </c>
      <c r="V3192" t="s">
        <v>932</v>
      </c>
    </row>
    <row r="3193" spans="1:22" x14ac:dyDescent="0.25">
      <c r="A3193" s="70" t="e">
        <f>VLOOKUP(B3193,'Lake Assessments'!$D$2:$E$52,2,0)</f>
        <v>#N/A</v>
      </c>
      <c r="B3193">
        <v>69006100</v>
      </c>
      <c r="C3193" t="s">
        <v>2858</v>
      </c>
      <c r="D3193" t="s">
        <v>878</v>
      </c>
      <c r="E3193" s="107">
        <v>41485</v>
      </c>
      <c r="F3193" s="9">
        <v>29</v>
      </c>
      <c r="G3193" s="9">
        <v>39.553106999999997</v>
      </c>
      <c r="H3193" s="9">
        <v>314.28571399999998</v>
      </c>
      <c r="I3193" s="9">
        <v>148.76167899999999</v>
      </c>
      <c r="J3193" s="9">
        <v>2</v>
      </c>
      <c r="K3193" s="9">
        <v>17</v>
      </c>
      <c r="L3193" s="9">
        <v>29</v>
      </c>
      <c r="M3193" s="9">
        <v>28.861739</v>
      </c>
      <c r="N3193" s="9">
        <v>39.553106999999997</v>
      </c>
      <c r="O3193" s="9">
        <v>183.33333300000001</v>
      </c>
      <c r="P3193" s="9">
        <v>314.28571399999998</v>
      </c>
      <c r="Q3193" s="9">
        <v>82.669236999999995</v>
      </c>
      <c r="R3193" s="9">
        <v>148.76167899999999</v>
      </c>
      <c r="S3193" s="9" t="s">
        <v>2089</v>
      </c>
      <c r="T3193" s="9">
        <v>7306.5004099999996</v>
      </c>
      <c r="U3193" s="9">
        <v>1435012.5439160001</v>
      </c>
      <c r="V3193" t="s">
        <v>935</v>
      </c>
    </row>
    <row r="3194" spans="1:22" x14ac:dyDescent="0.25">
      <c r="A3194" s="70" t="e">
        <f>VLOOKUP(B3194,'Lake Assessments'!$D$2:$E$52,2,0)</f>
        <v>#N/A</v>
      </c>
      <c r="B3194">
        <v>69000300</v>
      </c>
      <c r="C3194" t="s">
        <v>1358</v>
      </c>
      <c r="D3194" t="s">
        <v>878</v>
      </c>
      <c r="E3194" s="107">
        <v>41485</v>
      </c>
      <c r="F3194" s="9">
        <v>24</v>
      </c>
      <c r="G3194" s="9">
        <v>33.680484</v>
      </c>
      <c r="H3194" s="9">
        <v>500</v>
      </c>
      <c r="I3194" s="9">
        <v>217.74041500000001</v>
      </c>
      <c r="J3194" s="9">
        <v>3</v>
      </c>
      <c r="K3194" s="9">
        <v>24</v>
      </c>
      <c r="L3194" s="9">
        <v>28</v>
      </c>
      <c r="M3194" s="9">
        <v>32.455739000000001</v>
      </c>
      <c r="N3194" s="9">
        <v>38.741357999999998</v>
      </c>
      <c r="O3194" s="9">
        <v>500</v>
      </c>
      <c r="P3194" s="9">
        <v>700</v>
      </c>
      <c r="Q3194" s="9">
        <v>161.73983100000001</v>
      </c>
      <c r="R3194" s="9">
        <v>265.48451399999999</v>
      </c>
      <c r="S3194" s="9" t="s">
        <v>2089</v>
      </c>
      <c r="T3194" s="9">
        <v>145020.720936</v>
      </c>
      <c r="U3194" s="9">
        <v>28626959.569724001</v>
      </c>
      <c r="V3194" t="s">
        <v>935</v>
      </c>
    </row>
    <row r="3195" spans="1:22" x14ac:dyDescent="0.25">
      <c r="A3195" s="70" t="e">
        <f>VLOOKUP(B3195,'Lake Assessments'!$D$2:$E$52,2,0)</f>
        <v>#N/A</v>
      </c>
      <c r="B3195">
        <v>69014300</v>
      </c>
      <c r="C3195" t="s">
        <v>986</v>
      </c>
      <c r="D3195" t="s">
        <v>878</v>
      </c>
      <c r="E3195" s="107">
        <v>40757</v>
      </c>
      <c r="F3195" s="9">
        <v>13</v>
      </c>
      <c r="G3195" s="9">
        <v>24.129459000000001</v>
      </c>
      <c r="H3195" s="9">
        <v>116.666667</v>
      </c>
      <c r="I3195" s="9">
        <v>52.718091999999999</v>
      </c>
      <c r="J3195" s="9">
        <v>3</v>
      </c>
      <c r="K3195" s="9">
        <v>11</v>
      </c>
      <c r="L3195" s="9">
        <v>17</v>
      </c>
      <c r="M3195" s="9">
        <v>24.129459000000001</v>
      </c>
      <c r="N3195" s="9">
        <v>27.406525999999999</v>
      </c>
      <c r="O3195" s="9">
        <v>83.333332999999996</v>
      </c>
      <c r="P3195" s="9">
        <v>142.85714300000001</v>
      </c>
      <c r="Q3195" s="9">
        <v>52.718091999999999</v>
      </c>
      <c r="R3195" s="9">
        <v>72.368086000000005</v>
      </c>
      <c r="S3195" s="9" t="s">
        <v>2089</v>
      </c>
      <c r="T3195" s="9">
        <v>16177.198234</v>
      </c>
      <c r="U3195" s="9">
        <v>1843881.2534179999</v>
      </c>
      <c r="V3195" t="s">
        <v>935</v>
      </c>
    </row>
    <row r="3196" spans="1:22" x14ac:dyDescent="0.25">
      <c r="A3196" s="70" t="e">
        <f>VLOOKUP(B3196,'Lake Assessments'!$D$2:$E$52,2,0)</f>
        <v>#N/A</v>
      </c>
      <c r="B3196">
        <v>38073700</v>
      </c>
      <c r="C3196" t="s">
        <v>2859</v>
      </c>
      <c r="D3196" t="s">
        <v>878</v>
      </c>
      <c r="E3196" s="107">
        <v>37081</v>
      </c>
      <c r="F3196" s="9">
        <v>7</v>
      </c>
      <c r="G3196" s="9">
        <v>20.032117</v>
      </c>
      <c r="H3196" s="9">
        <v>16.666667</v>
      </c>
      <c r="I3196" s="9">
        <v>26.785551000000002</v>
      </c>
      <c r="J3196" s="9">
        <v>1</v>
      </c>
      <c r="K3196" s="9">
        <v>7</v>
      </c>
      <c r="L3196" s="9">
        <v>7</v>
      </c>
      <c r="M3196" s="9">
        <v>20.032117</v>
      </c>
      <c r="N3196" s="9">
        <v>20.032117</v>
      </c>
      <c r="O3196" s="9">
        <v>16.666667</v>
      </c>
      <c r="P3196" s="9">
        <v>16.666667</v>
      </c>
      <c r="Q3196" s="9">
        <v>26.785551000000002</v>
      </c>
      <c r="R3196" s="9">
        <v>26.785551000000002</v>
      </c>
      <c r="S3196" s="9" t="s">
        <v>2089</v>
      </c>
      <c r="T3196" s="9">
        <v>2884.4138039999998</v>
      </c>
      <c r="U3196" s="9">
        <v>221340.627959</v>
      </c>
      <c r="V3196" t="s">
        <v>935</v>
      </c>
    </row>
    <row r="3197" spans="1:22" x14ac:dyDescent="0.25">
      <c r="A3197" s="70" t="e">
        <f>VLOOKUP(B3197,'Lake Assessments'!$D$2:$E$52,2,0)</f>
        <v>#N/A</v>
      </c>
      <c r="B3197">
        <v>69000400</v>
      </c>
      <c r="C3197" t="s">
        <v>2860</v>
      </c>
      <c r="D3197" t="s">
        <v>878</v>
      </c>
      <c r="E3197" s="107">
        <v>41871</v>
      </c>
      <c r="F3197" s="9">
        <v>42</v>
      </c>
      <c r="G3197" s="9">
        <v>44.130758</v>
      </c>
      <c r="H3197" s="9">
        <v>1300</v>
      </c>
      <c r="I3197" s="9">
        <v>255.89321000000001</v>
      </c>
      <c r="J3197" s="9">
        <v>7</v>
      </c>
      <c r="K3197" s="9">
        <v>23</v>
      </c>
      <c r="L3197" s="9">
        <v>42</v>
      </c>
      <c r="M3197" s="9">
        <v>32.111220000000003</v>
      </c>
      <c r="N3197" s="9">
        <v>44.130758</v>
      </c>
      <c r="O3197" s="9">
        <v>650</v>
      </c>
      <c r="P3197" s="9">
        <v>1300</v>
      </c>
      <c r="Q3197" s="9">
        <v>158.96145000000001</v>
      </c>
      <c r="R3197" s="9">
        <v>255.89321000000001</v>
      </c>
      <c r="S3197" s="9" t="s">
        <v>2089</v>
      </c>
      <c r="T3197" s="9">
        <v>57488.202846</v>
      </c>
      <c r="U3197" s="9">
        <v>13136483.712233</v>
      </c>
      <c r="V3197" t="s">
        <v>935</v>
      </c>
    </row>
    <row r="3198" spans="1:22" x14ac:dyDescent="0.25">
      <c r="A3198" s="70" t="e">
        <f>VLOOKUP(B3198,'Lake Assessments'!$D$2:$E$52,2,0)</f>
        <v>#N/A</v>
      </c>
      <c r="B3198">
        <v>38067900</v>
      </c>
      <c r="C3198" t="s">
        <v>2861</v>
      </c>
      <c r="D3198" t="s">
        <v>878</v>
      </c>
      <c r="E3198" s="107">
        <v>38909</v>
      </c>
      <c r="F3198" s="9">
        <v>8</v>
      </c>
      <c r="G3198" s="9">
        <v>18.031223000000001</v>
      </c>
      <c r="H3198" s="9">
        <v>33.333333000000003</v>
      </c>
      <c r="I3198" s="9">
        <v>14.121664000000001</v>
      </c>
      <c r="J3198" s="9">
        <v>1</v>
      </c>
      <c r="K3198" s="9">
        <v>8</v>
      </c>
      <c r="L3198" s="9">
        <v>8</v>
      </c>
      <c r="M3198" s="9">
        <v>18.031223000000001</v>
      </c>
      <c r="N3198" s="9">
        <v>18.031223000000001</v>
      </c>
      <c r="O3198" s="9">
        <v>33.333333000000003</v>
      </c>
      <c r="P3198" s="9">
        <v>33.333333000000003</v>
      </c>
      <c r="Q3198" s="9">
        <v>14.121664000000001</v>
      </c>
      <c r="R3198" s="9">
        <v>14.121664000000001</v>
      </c>
      <c r="S3198" s="9" t="s">
        <v>2089</v>
      </c>
      <c r="T3198" s="9">
        <v>1892.3629860000001</v>
      </c>
      <c r="U3198" s="9">
        <v>195633.77066000001</v>
      </c>
      <c r="V3198" t="s">
        <v>935</v>
      </c>
    </row>
    <row r="3199" spans="1:22" x14ac:dyDescent="0.25">
      <c r="A3199" s="70" t="e">
        <f>VLOOKUP(B3199,'Lake Assessments'!$D$2:$E$52,2,0)</f>
        <v>#N/A</v>
      </c>
      <c r="B3199">
        <v>38067500</v>
      </c>
      <c r="C3199" t="s">
        <v>2862</v>
      </c>
      <c r="D3199" t="s">
        <v>878</v>
      </c>
      <c r="E3199" s="107">
        <v>34526</v>
      </c>
      <c r="F3199" s="9">
        <v>9</v>
      </c>
      <c r="G3199" s="9">
        <v>21.333333</v>
      </c>
      <c r="H3199" s="9">
        <v>50</v>
      </c>
      <c r="I3199" s="9">
        <v>35.021096999999997</v>
      </c>
      <c r="J3199" s="9">
        <v>1</v>
      </c>
      <c r="K3199" s="9">
        <v>9</v>
      </c>
      <c r="L3199" s="9">
        <v>9</v>
      </c>
      <c r="M3199" s="9">
        <v>21.333333</v>
      </c>
      <c r="N3199" s="9">
        <v>21.333333</v>
      </c>
      <c r="O3199" s="9">
        <v>50</v>
      </c>
      <c r="P3199" s="9">
        <v>50</v>
      </c>
      <c r="Q3199" s="9">
        <v>35.021096999999997</v>
      </c>
      <c r="R3199" s="9">
        <v>35.021096999999997</v>
      </c>
      <c r="S3199" s="9" t="s">
        <v>2089</v>
      </c>
      <c r="T3199" s="9">
        <v>4084.9756229999998</v>
      </c>
      <c r="U3199" s="9">
        <v>466501.213169</v>
      </c>
      <c r="V3199" t="s">
        <v>935</v>
      </c>
    </row>
    <row r="3200" spans="1:22" x14ac:dyDescent="0.25">
      <c r="A3200" s="70" t="e">
        <f>VLOOKUP(B3200,'Lake Assessments'!$D$2:$E$52,2,0)</f>
        <v>#N/A</v>
      </c>
      <c r="B3200">
        <v>38065700</v>
      </c>
      <c r="C3200" t="s">
        <v>2863</v>
      </c>
      <c r="D3200" t="s">
        <v>878</v>
      </c>
      <c r="E3200" s="107">
        <v>36754</v>
      </c>
      <c r="F3200" s="9">
        <v>13</v>
      </c>
      <c r="G3200" s="9">
        <v>26.348258999999999</v>
      </c>
      <c r="H3200" s="9">
        <v>333.33333299999998</v>
      </c>
      <c r="I3200" s="9">
        <v>112.485962</v>
      </c>
      <c r="J3200" s="9">
        <v>1</v>
      </c>
      <c r="K3200" s="9">
        <v>13</v>
      </c>
      <c r="L3200" s="9">
        <v>13</v>
      </c>
      <c r="M3200" s="9">
        <v>26.348258999999999</v>
      </c>
      <c r="N3200" s="9">
        <v>26.348258999999999</v>
      </c>
      <c r="O3200" s="9">
        <v>333.33333299999998</v>
      </c>
      <c r="P3200" s="9">
        <v>333.33333299999998</v>
      </c>
      <c r="Q3200" s="9">
        <v>112.485962</v>
      </c>
      <c r="R3200" s="9">
        <v>112.485962</v>
      </c>
      <c r="S3200" s="9" t="s">
        <v>2089</v>
      </c>
      <c r="T3200" s="9">
        <v>947.77064600000006</v>
      </c>
      <c r="U3200" s="9">
        <v>53121.916282999999</v>
      </c>
      <c r="V3200" t="s">
        <v>935</v>
      </c>
    </row>
    <row r="3201" spans="1:22" x14ac:dyDescent="0.25">
      <c r="A3201" s="70" t="e">
        <f>VLOOKUP(B3201,'Lake Assessments'!$D$2:$E$52,2,0)</f>
        <v>#N/A</v>
      </c>
      <c r="B3201">
        <v>38073600</v>
      </c>
      <c r="C3201" t="s">
        <v>2813</v>
      </c>
      <c r="D3201" t="s">
        <v>878</v>
      </c>
      <c r="E3201" s="107">
        <v>41465</v>
      </c>
      <c r="F3201" s="9">
        <v>15</v>
      </c>
      <c r="G3201" s="9">
        <v>29.434673</v>
      </c>
      <c r="H3201" s="9">
        <v>400</v>
      </c>
      <c r="I3201" s="9">
        <v>137.37639899999999</v>
      </c>
      <c r="J3201" s="9">
        <v>2</v>
      </c>
      <c r="K3201" s="9">
        <v>15</v>
      </c>
      <c r="L3201" s="9">
        <v>17</v>
      </c>
      <c r="M3201" s="9">
        <v>29.434673</v>
      </c>
      <c r="N3201" s="9">
        <v>30.074418000000001</v>
      </c>
      <c r="O3201" s="9">
        <v>400</v>
      </c>
      <c r="P3201" s="9">
        <v>466.66666700000002</v>
      </c>
      <c r="Q3201" s="9">
        <v>137.37639899999999</v>
      </c>
      <c r="R3201" s="9">
        <v>142.53562500000001</v>
      </c>
      <c r="S3201" s="9" t="s">
        <v>2089</v>
      </c>
      <c r="T3201" s="9">
        <v>8929.2227989999992</v>
      </c>
      <c r="U3201" s="9">
        <v>494842.53648100002</v>
      </c>
      <c r="V3201" t="s">
        <v>935</v>
      </c>
    </row>
    <row r="3202" spans="1:22" x14ac:dyDescent="0.25">
      <c r="A3202" s="70" t="e">
        <f>VLOOKUP(B3202,'Lake Assessments'!$D$2:$E$52,2,0)</f>
        <v>#N/A</v>
      </c>
      <c r="B3202">
        <v>38068500</v>
      </c>
      <c r="C3202" t="s">
        <v>2864</v>
      </c>
      <c r="D3202" t="s">
        <v>878</v>
      </c>
      <c r="E3202" s="107">
        <v>38212</v>
      </c>
      <c r="F3202" s="9">
        <v>10</v>
      </c>
      <c r="G3202" s="9">
        <v>19.289894</v>
      </c>
      <c r="H3202" s="9">
        <v>42.857143000000001</v>
      </c>
      <c r="I3202" s="9">
        <v>21.320086</v>
      </c>
      <c r="J3202" s="9">
        <v>1</v>
      </c>
      <c r="K3202" s="9">
        <v>10</v>
      </c>
      <c r="L3202" s="9">
        <v>10</v>
      </c>
      <c r="M3202" s="9">
        <v>19.289894</v>
      </c>
      <c r="N3202" s="9">
        <v>19.289894</v>
      </c>
      <c r="O3202" s="9">
        <v>42.857143000000001</v>
      </c>
      <c r="P3202" s="9">
        <v>42.857143000000001</v>
      </c>
      <c r="Q3202" s="9">
        <v>21.320086</v>
      </c>
      <c r="R3202" s="9">
        <v>21.320086</v>
      </c>
      <c r="S3202" s="9" t="s">
        <v>2089</v>
      </c>
      <c r="T3202" s="9">
        <v>4690.03892</v>
      </c>
      <c r="U3202" s="9">
        <v>561600.71014900005</v>
      </c>
      <c r="V3202" t="s">
        <v>935</v>
      </c>
    </row>
    <row r="3203" spans="1:22" x14ac:dyDescent="0.25">
      <c r="A3203" s="70" t="e">
        <f>VLOOKUP(B3203,'Lake Assessments'!$D$2:$E$52,2,0)</f>
        <v>#N/A</v>
      </c>
      <c r="B3203">
        <v>69004400</v>
      </c>
      <c r="C3203" t="s">
        <v>2865</v>
      </c>
      <c r="D3203" t="s">
        <v>878</v>
      </c>
      <c r="E3203" s="107">
        <v>40766</v>
      </c>
      <c r="F3203" s="9">
        <v>13</v>
      </c>
      <c r="G3203" s="9">
        <v>23.574757999999999</v>
      </c>
      <c r="H3203" s="9">
        <v>116.666667</v>
      </c>
      <c r="I3203" s="9">
        <v>49.207331000000003</v>
      </c>
      <c r="J3203" s="9">
        <v>1</v>
      </c>
      <c r="K3203" s="9">
        <v>13</v>
      </c>
      <c r="L3203" s="9">
        <v>13</v>
      </c>
      <c r="M3203" s="9">
        <v>23.574757999999999</v>
      </c>
      <c r="N3203" s="9">
        <v>23.574757999999999</v>
      </c>
      <c r="O3203" s="9">
        <v>116.666667</v>
      </c>
      <c r="P3203" s="9">
        <v>116.666667</v>
      </c>
      <c r="Q3203" s="9">
        <v>49.207331000000003</v>
      </c>
      <c r="R3203" s="9">
        <v>49.207331000000003</v>
      </c>
      <c r="S3203" s="9" t="s">
        <v>2089</v>
      </c>
      <c r="T3203" s="9">
        <v>8942.839199</v>
      </c>
      <c r="U3203" s="9">
        <v>1823787.3452250001</v>
      </c>
      <c r="V3203" t="s">
        <v>935</v>
      </c>
    </row>
    <row r="3204" spans="1:22" x14ac:dyDescent="0.25">
      <c r="A3204" s="70" t="e">
        <f>VLOOKUP(B3204,'Lake Assessments'!$D$2:$E$52,2,0)</f>
        <v>#N/A</v>
      </c>
      <c r="B3204">
        <v>69005400</v>
      </c>
      <c r="C3204" t="s">
        <v>2429</v>
      </c>
      <c r="D3204" t="s">
        <v>878</v>
      </c>
      <c r="E3204" s="107">
        <v>41486</v>
      </c>
      <c r="F3204" s="9">
        <v>11</v>
      </c>
      <c r="G3204" s="9">
        <v>22.613351000000002</v>
      </c>
      <c r="H3204" s="9">
        <v>57.142856999999999</v>
      </c>
      <c r="I3204" s="9">
        <v>42.222332000000002</v>
      </c>
      <c r="J3204" s="9">
        <v>2</v>
      </c>
      <c r="K3204" s="9">
        <v>9</v>
      </c>
      <c r="L3204" s="9">
        <v>11</v>
      </c>
      <c r="M3204" s="9">
        <v>22.613351000000002</v>
      </c>
      <c r="N3204" s="9">
        <v>22.666667</v>
      </c>
      <c r="O3204" s="9">
        <v>50</v>
      </c>
      <c r="P3204" s="9">
        <v>57.142856999999999</v>
      </c>
      <c r="Q3204" s="9">
        <v>42.222332000000002</v>
      </c>
      <c r="R3204" s="9">
        <v>43.459916</v>
      </c>
      <c r="S3204" s="9" t="s">
        <v>2089</v>
      </c>
      <c r="T3204" s="9">
        <v>4668.4704490000004</v>
      </c>
      <c r="U3204" s="9">
        <v>504086.95160899998</v>
      </c>
      <c r="V3204" t="s">
        <v>935</v>
      </c>
    </row>
    <row r="3205" spans="1:22" x14ac:dyDescent="0.25">
      <c r="A3205" s="70" t="e">
        <f>VLOOKUP(B3205,'Lake Assessments'!$D$2:$E$52,2,0)</f>
        <v>#N/A</v>
      </c>
      <c r="B3205">
        <v>38066500</v>
      </c>
      <c r="C3205" t="s">
        <v>2866</v>
      </c>
      <c r="D3205" t="s">
        <v>878</v>
      </c>
      <c r="E3205" s="107">
        <v>34498</v>
      </c>
      <c r="F3205" s="9">
        <v>5</v>
      </c>
      <c r="G3205" s="9">
        <v>16.099689000000001</v>
      </c>
      <c r="H3205" s="9">
        <v>66.666667000000004</v>
      </c>
      <c r="I3205" s="9">
        <v>29.836205</v>
      </c>
      <c r="J3205" s="9">
        <v>1</v>
      </c>
      <c r="K3205" s="9">
        <v>5</v>
      </c>
      <c r="L3205" s="9">
        <v>5</v>
      </c>
      <c r="M3205" s="9">
        <v>16.099689000000001</v>
      </c>
      <c r="N3205" s="9">
        <v>16.099689000000001</v>
      </c>
      <c r="O3205" s="9">
        <v>66.666667000000004</v>
      </c>
      <c r="P3205" s="9">
        <v>66.666667000000004</v>
      </c>
      <c r="Q3205" s="9">
        <v>29.836205</v>
      </c>
      <c r="R3205" s="9">
        <v>29.836205</v>
      </c>
      <c r="S3205" s="9" t="s">
        <v>2089</v>
      </c>
      <c r="T3205" s="9">
        <v>1160.6524959999999</v>
      </c>
      <c r="U3205" s="9">
        <v>60607.155434</v>
      </c>
      <c r="V3205" t="s">
        <v>935</v>
      </c>
    </row>
    <row r="3206" spans="1:22" x14ac:dyDescent="0.25">
      <c r="A3206" s="70" t="e">
        <f>VLOOKUP(B3206,'Lake Assessments'!$D$2:$E$52,2,0)</f>
        <v>#N/A</v>
      </c>
      <c r="B3206">
        <v>38066800</v>
      </c>
      <c r="C3206" t="s">
        <v>1467</v>
      </c>
      <c r="D3206" t="s">
        <v>878</v>
      </c>
      <c r="E3206" s="107">
        <v>34926</v>
      </c>
      <c r="F3206" s="9">
        <v>17</v>
      </c>
      <c r="G3206" s="9">
        <v>29.104275000000001</v>
      </c>
      <c r="H3206" s="9">
        <v>466.66666700000002</v>
      </c>
      <c r="I3206" s="9">
        <v>134.711895</v>
      </c>
      <c r="J3206" s="9">
        <v>1</v>
      </c>
      <c r="K3206" s="9">
        <v>17</v>
      </c>
      <c r="L3206" s="9">
        <v>17</v>
      </c>
      <c r="M3206" s="9">
        <v>29.104275000000001</v>
      </c>
      <c r="N3206" s="9">
        <v>29.104275000000001</v>
      </c>
      <c r="O3206" s="9">
        <v>466.66666700000002</v>
      </c>
      <c r="P3206" s="9">
        <v>466.66666700000002</v>
      </c>
      <c r="Q3206" s="9">
        <v>134.711895</v>
      </c>
      <c r="R3206" s="9">
        <v>134.711895</v>
      </c>
      <c r="S3206" s="9" t="s">
        <v>2089</v>
      </c>
      <c r="T3206" s="9">
        <v>7594.7029490000004</v>
      </c>
      <c r="U3206" s="9">
        <v>593924.16917899996</v>
      </c>
      <c r="V3206" t="s">
        <v>935</v>
      </c>
    </row>
    <row r="3207" spans="1:22" x14ac:dyDescent="0.25">
      <c r="A3207" s="70" t="e">
        <f>VLOOKUP(B3207,'Lake Assessments'!$D$2:$E$52,2,0)</f>
        <v>#N/A</v>
      </c>
      <c r="B3207">
        <v>69005700</v>
      </c>
      <c r="C3207" t="s">
        <v>2867</v>
      </c>
      <c r="D3207" t="s">
        <v>878</v>
      </c>
      <c r="E3207" s="107">
        <v>37095</v>
      </c>
      <c r="F3207" s="9">
        <v>10</v>
      </c>
      <c r="G3207" s="9">
        <v>21.819716</v>
      </c>
      <c r="H3207" s="9">
        <v>233.33333300000001</v>
      </c>
      <c r="I3207" s="9">
        <v>75.965450000000004</v>
      </c>
      <c r="J3207" s="9">
        <v>1</v>
      </c>
      <c r="K3207" s="9">
        <v>10</v>
      </c>
      <c r="L3207" s="9">
        <v>10</v>
      </c>
      <c r="M3207" s="9">
        <v>21.819716</v>
      </c>
      <c r="N3207" s="9">
        <v>21.819716</v>
      </c>
      <c r="O3207" s="9">
        <v>233.33333300000001</v>
      </c>
      <c r="P3207" s="9">
        <v>233.33333300000001</v>
      </c>
      <c r="Q3207" s="9">
        <v>75.965450000000004</v>
      </c>
      <c r="R3207" s="9">
        <v>75.965450000000004</v>
      </c>
      <c r="S3207" s="9" t="s">
        <v>2089</v>
      </c>
      <c r="T3207" s="9">
        <v>1359.9768349999999</v>
      </c>
      <c r="U3207" s="9">
        <v>89510.781354999999</v>
      </c>
      <c r="V3207" t="s">
        <v>935</v>
      </c>
    </row>
    <row r="3208" spans="1:22" x14ac:dyDescent="0.25">
      <c r="A3208" s="70" t="e">
        <f>VLOOKUP(B3208,'Lake Assessments'!$D$2:$E$52,2,0)</f>
        <v>#N/A</v>
      </c>
      <c r="B3208">
        <v>38068800</v>
      </c>
      <c r="C3208" t="s">
        <v>1234</v>
      </c>
      <c r="D3208" t="s">
        <v>878</v>
      </c>
      <c r="E3208" s="107">
        <v>42248</v>
      </c>
      <c r="F3208" s="9">
        <v>15</v>
      </c>
      <c r="G3208" s="9">
        <v>28.143678999999999</v>
      </c>
      <c r="H3208" s="9">
        <v>400</v>
      </c>
      <c r="I3208" s="9">
        <v>126.965153</v>
      </c>
      <c r="J3208" s="9">
        <v>2</v>
      </c>
      <c r="K3208" s="9">
        <v>10</v>
      </c>
      <c r="L3208" s="9">
        <v>15</v>
      </c>
      <c r="M3208" s="9">
        <v>24.349537999999999</v>
      </c>
      <c r="N3208" s="9">
        <v>28.143678999999999</v>
      </c>
      <c r="O3208" s="9">
        <v>233.33333300000001</v>
      </c>
      <c r="P3208" s="9">
        <v>400</v>
      </c>
      <c r="Q3208" s="9">
        <v>96.367242000000005</v>
      </c>
      <c r="R3208" s="9">
        <v>126.965153</v>
      </c>
      <c r="S3208" s="9" t="s">
        <v>2089</v>
      </c>
      <c r="T3208" s="9">
        <v>1552.1611459999999</v>
      </c>
      <c r="U3208" s="9">
        <v>49337.685109999999</v>
      </c>
      <c r="V3208" t="s">
        <v>935</v>
      </c>
    </row>
    <row r="3209" spans="1:22" x14ac:dyDescent="0.25">
      <c r="A3209" s="70" t="e">
        <f>VLOOKUP(B3209,'Lake Assessments'!$D$2:$E$52,2,0)</f>
        <v>#N/A</v>
      </c>
      <c r="B3209">
        <v>38055000</v>
      </c>
      <c r="C3209" t="s">
        <v>2730</v>
      </c>
      <c r="D3209" t="s">
        <v>878</v>
      </c>
      <c r="E3209" s="107">
        <v>38195</v>
      </c>
      <c r="F3209" s="9">
        <v>18</v>
      </c>
      <c r="G3209" s="9">
        <v>29.462783000000002</v>
      </c>
      <c r="H3209" s="9">
        <v>157.14285699999999</v>
      </c>
      <c r="I3209" s="9">
        <v>85.300518999999994</v>
      </c>
      <c r="J3209" s="9">
        <v>2</v>
      </c>
      <c r="K3209" s="9">
        <v>13</v>
      </c>
      <c r="L3209" s="9">
        <v>18</v>
      </c>
      <c r="M3209" s="9">
        <v>24.129459000000001</v>
      </c>
      <c r="N3209" s="9">
        <v>29.462783000000002</v>
      </c>
      <c r="O3209" s="9">
        <v>116.666667</v>
      </c>
      <c r="P3209" s="9">
        <v>157.14285699999999</v>
      </c>
      <c r="Q3209" s="9">
        <v>52.718091999999999</v>
      </c>
      <c r="R3209" s="9">
        <v>85.300518999999994</v>
      </c>
      <c r="S3209" s="9" t="s">
        <v>2089</v>
      </c>
      <c r="T3209" s="9">
        <v>2219.265116</v>
      </c>
      <c r="U3209" s="9">
        <v>152459.12875500001</v>
      </c>
      <c r="V3209" t="s">
        <v>935</v>
      </c>
    </row>
    <row r="3210" spans="1:22" x14ac:dyDescent="0.25">
      <c r="A3210" s="70" t="e">
        <f>VLOOKUP(B3210,'Lake Assessments'!$D$2:$E$52,2,0)</f>
        <v>#N/A</v>
      </c>
      <c r="B3210">
        <v>69005800</v>
      </c>
      <c r="C3210" t="s">
        <v>1039</v>
      </c>
      <c r="D3210" t="s">
        <v>878</v>
      </c>
      <c r="E3210" s="107">
        <v>38915</v>
      </c>
      <c r="F3210" s="9">
        <v>11</v>
      </c>
      <c r="G3210" s="9">
        <v>25.326953</v>
      </c>
      <c r="H3210" s="9">
        <v>83.333332999999996</v>
      </c>
      <c r="I3210" s="9">
        <v>60.297170999999999</v>
      </c>
      <c r="J3210" s="9">
        <v>1</v>
      </c>
      <c r="K3210" s="9">
        <v>11</v>
      </c>
      <c r="L3210" s="9">
        <v>11</v>
      </c>
      <c r="M3210" s="9">
        <v>25.326953</v>
      </c>
      <c r="N3210" s="9">
        <v>25.326953</v>
      </c>
      <c r="O3210" s="9">
        <v>83.333332999999996</v>
      </c>
      <c r="P3210" s="9">
        <v>83.333332999999996</v>
      </c>
      <c r="Q3210" s="9">
        <v>60.297170999999999</v>
      </c>
      <c r="R3210" s="9">
        <v>60.297170999999999</v>
      </c>
      <c r="S3210" s="9" t="s">
        <v>2089</v>
      </c>
      <c r="T3210" s="9">
        <v>5383.0559510000003</v>
      </c>
      <c r="U3210" s="9">
        <v>405235.52194399998</v>
      </c>
      <c r="V3210" t="s">
        <v>935</v>
      </c>
    </row>
    <row r="3211" spans="1:22" x14ac:dyDescent="0.25">
      <c r="A3211" s="70" t="e">
        <f>VLOOKUP(B3211,'Lake Assessments'!$D$2:$E$52,2,0)</f>
        <v>#N/A</v>
      </c>
      <c r="B3211">
        <v>69011700</v>
      </c>
      <c r="C3211" t="s">
        <v>116</v>
      </c>
      <c r="D3211" t="s">
        <v>878</v>
      </c>
      <c r="E3211" s="107">
        <v>41485</v>
      </c>
      <c r="F3211" s="9">
        <v>15</v>
      </c>
      <c r="G3211" s="9">
        <v>28.918275999999999</v>
      </c>
      <c r="H3211" s="9">
        <v>275</v>
      </c>
      <c r="I3211" s="9">
        <v>172.81392099999999</v>
      </c>
      <c r="J3211" s="9">
        <v>2</v>
      </c>
      <c r="K3211" s="9">
        <v>15</v>
      </c>
      <c r="L3211" s="9">
        <v>24</v>
      </c>
      <c r="M3211" s="9">
        <v>28.918275999999999</v>
      </c>
      <c r="N3211" s="9">
        <v>33.068111999999999</v>
      </c>
      <c r="O3211" s="9">
        <v>275</v>
      </c>
      <c r="P3211" s="9">
        <v>700</v>
      </c>
      <c r="Q3211" s="9">
        <v>166.67831899999999</v>
      </c>
      <c r="R3211" s="9">
        <v>172.81392099999999</v>
      </c>
      <c r="S3211" s="9" t="s">
        <v>2089</v>
      </c>
      <c r="T3211" s="9">
        <v>16972.794108999999</v>
      </c>
      <c r="U3211" s="9">
        <v>1845293.339015</v>
      </c>
      <c r="V3211" t="s">
        <v>935</v>
      </c>
    </row>
    <row r="3212" spans="1:22" x14ac:dyDescent="0.25">
      <c r="A3212" s="70" t="e">
        <f>VLOOKUP(B3212,'Lake Assessments'!$D$2:$E$52,2,0)</f>
        <v>#N/A</v>
      </c>
      <c r="B3212">
        <v>38083300</v>
      </c>
      <c r="C3212" t="s">
        <v>2868</v>
      </c>
      <c r="D3212" t="s">
        <v>878</v>
      </c>
      <c r="E3212" s="107">
        <v>35611</v>
      </c>
      <c r="F3212" s="9">
        <v>6</v>
      </c>
      <c r="G3212" s="9">
        <v>17.554676000000001</v>
      </c>
      <c r="H3212" s="9">
        <v>0</v>
      </c>
      <c r="I3212" s="9">
        <v>11.105547</v>
      </c>
      <c r="J3212" s="9">
        <v>1</v>
      </c>
      <c r="K3212" s="9">
        <v>6</v>
      </c>
      <c r="L3212" s="9">
        <v>6</v>
      </c>
      <c r="M3212" s="9">
        <v>17.554676000000001</v>
      </c>
      <c r="N3212" s="9">
        <v>17.554676000000001</v>
      </c>
      <c r="O3212" s="9">
        <v>0</v>
      </c>
      <c r="P3212" s="9">
        <v>0</v>
      </c>
      <c r="Q3212" s="9">
        <v>11.105547</v>
      </c>
      <c r="R3212" s="9">
        <v>11.105547</v>
      </c>
      <c r="S3212" s="9" t="s">
        <v>2089</v>
      </c>
      <c r="T3212" s="9">
        <v>717.97554600000001</v>
      </c>
      <c r="U3212" s="9">
        <v>31405.921804000001</v>
      </c>
      <c r="V3212" t="s">
        <v>935</v>
      </c>
    </row>
    <row r="3213" spans="1:22" x14ac:dyDescent="0.25">
      <c r="A3213" s="70" t="e">
        <f>VLOOKUP(B3213,'Lake Assessments'!$D$2:$E$52,2,0)</f>
        <v>#N/A</v>
      </c>
      <c r="B3213">
        <v>69000100</v>
      </c>
      <c r="C3213" t="s">
        <v>1509</v>
      </c>
      <c r="D3213" t="s">
        <v>878</v>
      </c>
      <c r="E3213" s="107">
        <v>38211</v>
      </c>
      <c r="F3213" s="9">
        <v>22</v>
      </c>
      <c r="G3213" s="9">
        <v>33.472512000000002</v>
      </c>
      <c r="H3213" s="9">
        <v>214.28571400000001</v>
      </c>
      <c r="I3213" s="9">
        <v>110.518946</v>
      </c>
      <c r="J3213" s="9">
        <v>1</v>
      </c>
      <c r="K3213" s="9">
        <v>22</v>
      </c>
      <c r="L3213" s="9">
        <v>22</v>
      </c>
      <c r="M3213" s="9">
        <v>33.472512000000002</v>
      </c>
      <c r="N3213" s="9">
        <v>33.472512000000002</v>
      </c>
      <c r="O3213" s="9">
        <v>214.28571400000001</v>
      </c>
      <c r="P3213" s="9">
        <v>214.28571400000001</v>
      </c>
      <c r="Q3213" s="9">
        <v>110.518946</v>
      </c>
      <c r="R3213" s="9">
        <v>110.518946</v>
      </c>
      <c r="S3213" s="9" t="s">
        <v>2089</v>
      </c>
      <c r="T3213" s="9">
        <v>6630.3215449999998</v>
      </c>
      <c r="U3213" s="9">
        <v>1821384.705113</v>
      </c>
      <c r="V3213" t="s">
        <v>935</v>
      </c>
    </row>
    <row r="3214" spans="1:22" x14ac:dyDescent="0.25">
      <c r="A3214" s="70" t="e">
        <f>VLOOKUP(B3214,'Lake Assessments'!$D$2:$E$52,2,0)</f>
        <v>#N/A</v>
      </c>
      <c r="B3214">
        <v>38066400</v>
      </c>
      <c r="C3214" t="s">
        <v>2869</v>
      </c>
      <c r="D3214" t="s">
        <v>878</v>
      </c>
      <c r="E3214" s="107">
        <v>41123</v>
      </c>
      <c r="F3214" s="9">
        <v>7</v>
      </c>
      <c r="G3214" s="9">
        <v>21.921938999999998</v>
      </c>
      <c r="H3214" s="9">
        <v>16.666667</v>
      </c>
      <c r="I3214" s="9">
        <v>38.746451999999998</v>
      </c>
      <c r="J3214" s="9">
        <v>5</v>
      </c>
      <c r="K3214" s="9">
        <v>6</v>
      </c>
      <c r="L3214" s="9">
        <v>11</v>
      </c>
      <c r="M3214" s="9">
        <v>18.779420999999999</v>
      </c>
      <c r="N3214" s="9">
        <v>25.326953</v>
      </c>
      <c r="O3214" s="9">
        <v>0</v>
      </c>
      <c r="P3214" s="9">
        <v>57.142856999999999</v>
      </c>
      <c r="Q3214" s="9">
        <v>18.857097</v>
      </c>
      <c r="R3214" s="9">
        <v>59.289012</v>
      </c>
      <c r="S3214" s="9" t="s">
        <v>2089</v>
      </c>
      <c r="T3214" s="9">
        <v>3636.994854</v>
      </c>
      <c r="U3214" s="9">
        <v>328314.41434100003</v>
      </c>
      <c r="V3214" t="s">
        <v>935</v>
      </c>
    </row>
    <row r="3215" spans="1:22" x14ac:dyDescent="0.25">
      <c r="A3215" s="70" t="e">
        <f>VLOOKUP(B3215,'Lake Assessments'!$D$2:$E$52,2,0)</f>
        <v>#N/A</v>
      </c>
      <c r="B3215">
        <v>69002300</v>
      </c>
      <c r="C3215" t="s">
        <v>957</v>
      </c>
      <c r="D3215" t="s">
        <v>878</v>
      </c>
      <c r="E3215" s="107">
        <v>36368</v>
      </c>
      <c r="F3215" s="9">
        <v>21</v>
      </c>
      <c r="G3215" s="9">
        <v>32.950901000000002</v>
      </c>
      <c r="H3215" s="9">
        <v>425</v>
      </c>
      <c r="I3215" s="9">
        <v>210.857561</v>
      </c>
      <c r="J3215" s="9">
        <v>1</v>
      </c>
      <c r="K3215" s="9">
        <v>21</v>
      </c>
      <c r="L3215" s="9">
        <v>21</v>
      </c>
      <c r="M3215" s="9">
        <v>32.950901000000002</v>
      </c>
      <c r="N3215" s="9">
        <v>32.950901000000002</v>
      </c>
      <c r="O3215" s="9">
        <v>425</v>
      </c>
      <c r="P3215" s="9">
        <v>425</v>
      </c>
      <c r="Q3215" s="9">
        <v>210.857561</v>
      </c>
      <c r="R3215" s="9">
        <v>210.857561</v>
      </c>
      <c r="S3215" s="9" t="s">
        <v>2089</v>
      </c>
      <c r="T3215" s="9">
        <v>2860.9405200000001</v>
      </c>
      <c r="U3215" s="9">
        <v>229524.79158600001</v>
      </c>
      <c r="V3215" t="s">
        <v>935</v>
      </c>
    </row>
    <row r="3216" spans="1:22" x14ac:dyDescent="0.25">
      <c r="A3216" s="70" t="e">
        <f>VLOOKUP(B3216,'Lake Assessments'!$D$2:$E$52,2,0)</f>
        <v>#N/A</v>
      </c>
      <c r="B3216">
        <v>69004100</v>
      </c>
      <c r="C3216" t="s">
        <v>1950</v>
      </c>
      <c r="D3216" t="s">
        <v>878</v>
      </c>
      <c r="E3216" s="107">
        <v>38922</v>
      </c>
      <c r="F3216" s="9">
        <v>28</v>
      </c>
      <c r="G3216" s="9">
        <v>37.040517999999999</v>
      </c>
      <c r="H3216" s="9">
        <v>833.33333300000004</v>
      </c>
      <c r="I3216" s="9">
        <v>198.71385799999999</v>
      </c>
      <c r="J3216" s="9">
        <v>3</v>
      </c>
      <c r="K3216" s="9">
        <v>15</v>
      </c>
      <c r="L3216" s="9">
        <v>30</v>
      </c>
      <c r="M3216" s="9">
        <v>27.627281</v>
      </c>
      <c r="N3216" s="9">
        <v>37.610281999999998</v>
      </c>
      <c r="O3216" s="9">
        <v>400</v>
      </c>
      <c r="P3216" s="9">
        <v>833.33333300000004</v>
      </c>
      <c r="Q3216" s="9">
        <v>122.80065500000001</v>
      </c>
      <c r="R3216" s="9">
        <v>254.813984</v>
      </c>
      <c r="S3216" s="9" t="s">
        <v>2089</v>
      </c>
      <c r="T3216" s="9">
        <v>8659.3456069999993</v>
      </c>
      <c r="U3216" s="9">
        <v>1629222.718655</v>
      </c>
      <c r="V3216" t="s">
        <v>935</v>
      </c>
    </row>
    <row r="3217" spans="1:22" x14ac:dyDescent="0.25">
      <c r="A3217" s="70" t="e">
        <f>VLOOKUP(B3217,'Lake Assessments'!$D$2:$E$52,2,0)</f>
        <v>#N/A</v>
      </c>
      <c r="B3217">
        <v>69004800</v>
      </c>
      <c r="C3217" t="s">
        <v>953</v>
      </c>
      <c r="D3217" t="s">
        <v>878</v>
      </c>
      <c r="E3217" s="107">
        <v>41099</v>
      </c>
      <c r="F3217" s="9">
        <v>12</v>
      </c>
      <c r="G3217" s="9">
        <v>24.248711</v>
      </c>
      <c r="H3217" s="9">
        <v>100</v>
      </c>
      <c r="I3217" s="9">
        <v>53.472856</v>
      </c>
      <c r="J3217" s="9">
        <v>1</v>
      </c>
      <c r="K3217" s="9">
        <v>12</v>
      </c>
      <c r="L3217" s="9">
        <v>12</v>
      </c>
      <c r="M3217" s="9">
        <v>24.248711</v>
      </c>
      <c r="N3217" s="9">
        <v>24.248711</v>
      </c>
      <c r="O3217" s="9">
        <v>100</v>
      </c>
      <c r="P3217" s="9">
        <v>100</v>
      </c>
      <c r="Q3217" s="9">
        <v>53.472856</v>
      </c>
      <c r="R3217" s="9">
        <v>53.472856</v>
      </c>
      <c r="S3217" s="9" t="s">
        <v>2089</v>
      </c>
      <c r="T3217" s="9">
        <v>7542.7339179999999</v>
      </c>
      <c r="U3217" s="9">
        <v>1325171.1739980001</v>
      </c>
      <c r="V3217" t="s">
        <v>935</v>
      </c>
    </row>
    <row r="3218" spans="1:22" x14ac:dyDescent="0.25">
      <c r="A3218" s="70" t="e">
        <f>VLOOKUP(B3218,'Lake Assessments'!$D$2:$E$52,2,0)</f>
        <v>#N/A</v>
      </c>
      <c r="B3218">
        <v>38055200</v>
      </c>
      <c r="C3218" t="s">
        <v>2870</v>
      </c>
      <c r="D3218" t="s">
        <v>878</v>
      </c>
      <c r="E3218" s="107">
        <v>37840</v>
      </c>
      <c r="F3218" s="9">
        <v>26</v>
      </c>
      <c r="G3218" s="9">
        <v>35.693137</v>
      </c>
      <c r="H3218" s="9">
        <v>550</v>
      </c>
      <c r="I3218" s="9">
        <v>236.72770399999999</v>
      </c>
      <c r="J3218" s="9">
        <v>2</v>
      </c>
      <c r="K3218" s="9">
        <v>18</v>
      </c>
      <c r="L3218" s="9">
        <v>26</v>
      </c>
      <c r="M3218" s="9">
        <v>28.755676000000001</v>
      </c>
      <c r="N3218" s="9">
        <v>35.693137</v>
      </c>
      <c r="O3218" s="9">
        <v>500</v>
      </c>
      <c r="P3218" s="9">
        <v>550</v>
      </c>
      <c r="Q3218" s="9">
        <v>131.900611</v>
      </c>
      <c r="R3218" s="9">
        <v>236.72770399999999</v>
      </c>
      <c r="S3218" s="9" t="s">
        <v>2089</v>
      </c>
      <c r="T3218" s="9">
        <v>3389.085419</v>
      </c>
      <c r="U3218" s="9">
        <v>320300.58784599998</v>
      </c>
      <c r="V3218" t="s">
        <v>935</v>
      </c>
    </row>
    <row r="3219" spans="1:22" x14ac:dyDescent="0.25">
      <c r="A3219" s="70" t="e">
        <f>VLOOKUP(B3219,'Lake Assessments'!$D$2:$E$52,2,0)</f>
        <v>#N/A</v>
      </c>
      <c r="B3219">
        <v>69004600</v>
      </c>
      <c r="C3219" t="s">
        <v>1382</v>
      </c>
      <c r="D3219" t="s">
        <v>878</v>
      </c>
      <c r="E3219" s="107">
        <v>40763</v>
      </c>
      <c r="F3219" s="9">
        <v>14</v>
      </c>
      <c r="G3219" s="9">
        <v>24.855295000000002</v>
      </c>
      <c r="H3219" s="9">
        <v>366.66666700000002</v>
      </c>
      <c r="I3219" s="9">
        <v>100.445931</v>
      </c>
      <c r="J3219" s="9">
        <v>2</v>
      </c>
      <c r="K3219" s="9">
        <v>10</v>
      </c>
      <c r="L3219" s="9">
        <v>14</v>
      </c>
      <c r="M3219" s="9">
        <v>21.187259999999998</v>
      </c>
      <c r="N3219" s="9">
        <v>24.855295000000002</v>
      </c>
      <c r="O3219" s="9">
        <v>150</v>
      </c>
      <c r="P3219" s="9">
        <v>366.66666700000002</v>
      </c>
      <c r="Q3219" s="9">
        <v>99.879813999999996</v>
      </c>
      <c r="R3219" s="9">
        <v>100.445931</v>
      </c>
      <c r="S3219" s="9" t="s">
        <v>2089</v>
      </c>
      <c r="T3219" s="9">
        <v>4746.4434890000002</v>
      </c>
      <c r="U3219" s="9">
        <v>873339.18060299999</v>
      </c>
      <c r="V3219" t="s">
        <v>935</v>
      </c>
    </row>
    <row r="3220" spans="1:22" x14ac:dyDescent="0.25">
      <c r="A3220" s="70" t="e">
        <f>VLOOKUP(B3220,'Lake Assessments'!$D$2:$E$52,2,0)</f>
        <v>#N/A</v>
      </c>
      <c r="B3220">
        <v>69004000</v>
      </c>
      <c r="C3220" t="s">
        <v>1000</v>
      </c>
      <c r="D3220" t="s">
        <v>878</v>
      </c>
      <c r="E3220" s="107">
        <v>36369</v>
      </c>
      <c r="F3220" s="9">
        <v>13</v>
      </c>
      <c r="G3220" s="9">
        <v>29.953811000000002</v>
      </c>
      <c r="H3220" s="9">
        <v>225</v>
      </c>
      <c r="I3220" s="9">
        <v>182.58311900000001</v>
      </c>
      <c r="J3220" s="9">
        <v>2</v>
      </c>
      <c r="K3220" s="9">
        <v>7</v>
      </c>
      <c r="L3220" s="9">
        <v>13</v>
      </c>
      <c r="M3220" s="9">
        <v>20.032117</v>
      </c>
      <c r="N3220" s="9">
        <v>29.953811000000002</v>
      </c>
      <c r="O3220" s="9">
        <v>133.33333300000001</v>
      </c>
      <c r="P3220" s="9">
        <v>225</v>
      </c>
      <c r="Q3220" s="9">
        <v>61.549331000000002</v>
      </c>
      <c r="R3220" s="9">
        <v>182.58311900000001</v>
      </c>
      <c r="S3220" s="9" t="s">
        <v>2089</v>
      </c>
      <c r="T3220" s="9">
        <v>2052.0424079999998</v>
      </c>
      <c r="U3220" s="9">
        <v>168215.198985</v>
      </c>
      <c r="V3220" t="s">
        <v>935</v>
      </c>
    </row>
    <row r="3221" spans="1:22" x14ac:dyDescent="0.25">
      <c r="A3221" s="70" t="e">
        <f>VLOOKUP(B3221,'Lake Assessments'!$D$2:$E$52,2,0)</f>
        <v>#N/A</v>
      </c>
      <c r="B3221">
        <v>69000200</v>
      </c>
      <c r="C3221" t="s">
        <v>2871</v>
      </c>
      <c r="D3221" t="s">
        <v>878</v>
      </c>
      <c r="E3221" s="107">
        <v>41100</v>
      </c>
      <c r="F3221" s="9">
        <v>16</v>
      </c>
      <c r="G3221" s="9">
        <v>27.75</v>
      </c>
      <c r="H3221" s="9">
        <v>166.66666699999999</v>
      </c>
      <c r="I3221" s="9">
        <v>75.632911000000007</v>
      </c>
      <c r="J3221" s="9">
        <v>1</v>
      </c>
      <c r="K3221" s="9">
        <v>16</v>
      </c>
      <c r="L3221" s="9">
        <v>16</v>
      </c>
      <c r="M3221" s="9">
        <v>27.75</v>
      </c>
      <c r="N3221" s="9">
        <v>27.75</v>
      </c>
      <c r="O3221" s="9">
        <v>166.66666699999999</v>
      </c>
      <c r="P3221" s="9">
        <v>166.66666699999999</v>
      </c>
      <c r="Q3221" s="9">
        <v>75.632911000000007</v>
      </c>
      <c r="R3221" s="9">
        <v>75.632911000000007</v>
      </c>
      <c r="S3221" s="9" t="s">
        <v>2089</v>
      </c>
      <c r="T3221" s="9">
        <v>15753.072072999999</v>
      </c>
      <c r="U3221" s="9">
        <v>5723748.9531920003</v>
      </c>
      <c r="V3221" t="s">
        <v>935</v>
      </c>
    </row>
    <row r="3222" spans="1:22" x14ac:dyDescent="0.25">
      <c r="A3222" s="70" t="e">
        <f>VLOOKUP(B3222,'Lake Assessments'!$D$2:$E$52,2,0)</f>
        <v>#N/A</v>
      </c>
      <c r="B3222">
        <v>38065000</v>
      </c>
      <c r="C3222" t="s">
        <v>2872</v>
      </c>
      <c r="D3222" t="s">
        <v>878</v>
      </c>
      <c r="E3222" s="107">
        <v>37482</v>
      </c>
      <c r="F3222" s="9">
        <v>20</v>
      </c>
      <c r="G3222" s="9">
        <v>29.739704</v>
      </c>
      <c r="H3222" s="9">
        <v>400</v>
      </c>
      <c r="I3222" s="9">
        <v>180.56324599999999</v>
      </c>
      <c r="J3222" s="9">
        <v>1</v>
      </c>
      <c r="K3222" s="9">
        <v>20</v>
      </c>
      <c r="L3222" s="9">
        <v>20</v>
      </c>
      <c r="M3222" s="9">
        <v>29.739704</v>
      </c>
      <c r="N3222" s="9">
        <v>29.739704</v>
      </c>
      <c r="O3222" s="9">
        <v>400</v>
      </c>
      <c r="P3222" s="9">
        <v>400</v>
      </c>
      <c r="Q3222" s="9">
        <v>180.56324599999999</v>
      </c>
      <c r="R3222" s="9">
        <v>180.56324599999999</v>
      </c>
      <c r="S3222" s="9" t="s">
        <v>2089</v>
      </c>
      <c r="T3222" s="9">
        <v>4673.3122469999998</v>
      </c>
      <c r="U3222" s="9">
        <v>646445.77404299995</v>
      </c>
      <c r="V3222" t="s">
        <v>935</v>
      </c>
    </row>
    <row r="3223" spans="1:22" x14ac:dyDescent="0.25">
      <c r="A3223" s="70" t="e">
        <f>VLOOKUP(B3223,'Lake Assessments'!$D$2:$E$52,2,0)</f>
        <v>#N/A</v>
      </c>
      <c r="B3223">
        <v>38066000</v>
      </c>
      <c r="C3223" t="s">
        <v>1668</v>
      </c>
      <c r="D3223" t="s">
        <v>878</v>
      </c>
      <c r="E3223" s="107">
        <v>41491</v>
      </c>
      <c r="F3223" s="9">
        <v>7</v>
      </c>
      <c r="G3223" s="9">
        <v>18.142295000000001</v>
      </c>
      <c r="H3223" s="9">
        <v>16.666667</v>
      </c>
      <c r="I3223" s="9">
        <v>14.82465</v>
      </c>
      <c r="J3223" s="9">
        <v>2</v>
      </c>
      <c r="K3223" s="9">
        <v>7</v>
      </c>
      <c r="L3223" s="9">
        <v>12</v>
      </c>
      <c r="M3223" s="9">
        <v>18.142295000000001</v>
      </c>
      <c r="N3223" s="9">
        <v>26.269437</v>
      </c>
      <c r="O3223" s="9">
        <v>16.666667</v>
      </c>
      <c r="P3223" s="9">
        <v>100</v>
      </c>
      <c r="Q3223" s="9">
        <v>14.82465</v>
      </c>
      <c r="R3223" s="9">
        <v>66.262260999999995</v>
      </c>
      <c r="S3223" s="9" t="s">
        <v>2089</v>
      </c>
      <c r="T3223" s="9">
        <v>16180.030239</v>
      </c>
      <c r="U3223" s="9">
        <v>1007588.492461</v>
      </c>
      <c r="V3223" t="s">
        <v>935</v>
      </c>
    </row>
    <row r="3224" spans="1:22" x14ac:dyDescent="0.25">
      <c r="A3224" s="70" t="e">
        <f>VLOOKUP(B3224,'Lake Assessments'!$D$2:$E$52,2,0)</f>
        <v>#N/A</v>
      </c>
      <c r="B3224">
        <v>38076900</v>
      </c>
      <c r="C3224" t="s">
        <v>2873</v>
      </c>
      <c r="D3224" t="s">
        <v>878</v>
      </c>
      <c r="E3224" s="107">
        <v>34149</v>
      </c>
      <c r="F3224" s="9">
        <v>3</v>
      </c>
      <c r="G3224" s="9">
        <v>11.547005</v>
      </c>
      <c r="H3224" s="9">
        <v>-50</v>
      </c>
      <c r="I3224" s="9">
        <v>-26.917687000000001</v>
      </c>
      <c r="J3224" s="9">
        <v>1</v>
      </c>
      <c r="K3224" s="9">
        <v>3</v>
      </c>
      <c r="L3224" s="9">
        <v>3</v>
      </c>
      <c r="M3224" s="9">
        <v>11.547005</v>
      </c>
      <c r="N3224" s="9">
        <v>11.547005</v>
      </c>
      <c r="O3224" s="9">
        <v>-50</v>
      </c>
      <c r="P3224" s="9">
        <v>-50</v>
      </c>
      <c r="Q3224" s="9">
        <v>-26.917687000000001</v>
      </c>
      <c r="R3224" s="9">
        <v>-26.917687000000001</v>
      </c>
      <c r="S3224" s="9" t="s">
        <v>2089</v>
      </c>
      <c r="T3224" s="9">
        <v>882.67614000000003</v>
      </c>
      <c r="U3224" s="9">
        <v>40509.228886999997</v>
      </c>
      <c r="V3224" t="s">
        <v>932</v>
      </c>
    </row>
    <row r="3225" spans="1:22" x14ac:dyDescent="0.25">
      <c r="A3225" s="70" t="e">
        <f>VLOOKUP(B3225,'Lake Assessments'!$D$2:$E$52,2,0)</f>
        <v>#N/A</v>
      </c>
      <c r="B3225">
        <v>38077800</v>
      </c>
      <c r="C3225" t="s">
        <v>2874</v>
      </c>
      <c r="D3225" t="s">
        <v>878</v>
      </c>
      <c r="E3225" s="107">
        <v>34498</v>
      </c>
      <c r="F3225" s="9">
        <v>20</v>
      </c>
      <c r="G3225" s="9">
        <v>32.199379</v>
      </c>
      <c r="H3225" s="9">
        <v>566.66666699999996</v>
      </c>
      <c r="I3225" s="9">
        <v>159.67241000000001</v>
      </c>
      <c r="J3225" s="9">
        <v>1</v>
      </c>
      <c r="K3225" s="9">
        <v>20</v>
      </c>
      <c r="L3225" s="9">
        <v>20</v>
      </c>
      <c r="M3225" s="9">
        <v>32.199379</v>
      </c>
      <c r="N3225" s="9">
        <v>32.199379</v>
      </c>
      <c r="O3225" s="9">
        <v>566.66666699999996</v>
      </c>
      <c r="P3225" s="9">
        <v>566.66666699999996</v>
      </c>
      <c r="Q3225" s="9">
        <v>159.67241000000001</v>
      </c>
      <c r="R3225" s="9">
        <v>159.67241000000001</v>
      </c>
      <c r="S3225" s="9" t="s">
        <v>2089</v>
      </c>
      <c r="T3225" s="9">
        <v>17434.248952000002</v>
      </c>
      <c r="U3225" s="9">
        <v>2282353.0376490001</v>
      </c>
      <c r="V3225" t="s">
        <v>935</v>
      </c>
    </row>
    <row r="3226" spans="1:22" x14ac:dyDescent="0.25">
      <c r="A3226" s="70" t="e">
        <f>VLOOKUP(B3226,'Lake Assessments'!$D$2:$E$52,2,0)</f>
        <v>#N/A</v>
      </c>
      <c r="B3226">
        <v>69003700</v>
      </c>
      <c r="C3226" t="s">
        <v>2875</v>
      </c>
      <c r="D3226" t="s">
        <v>878</v>
      </c>
      <c r="E3226" s="107">
        <v>41472</v>
      </c>
      <c r="F3226" s="9">
        <v>16</v>
      </c>
      <c r="G3226" s="9">
        <v>27.5</v>
      </c>
      <c r="H3226" s="9">
        <v>166.66666699999999</v>
      </c>
      <c r="I3226" s="9">
        <v>74.050633000000005</v>
      </c>
      <c r="J3226" s="9">
        <v>1</v>
      </c>
      <c r="K3226" s="9">
        <v>16</v>
      </c>
      <c r="L3226" s="9">
        <v>16</v>
      </c>
      <c r="M3226" s="9">
        <v>27.5</v>
      </c>
      <c r="N3226" s="9">
        <v>27.5</v>
      </c>
      <c r="O3226" s="9">
        <v>166.66666699999999</v>
      </c>
      <c r="P3226" s="9">
        <v>166.66666699999999</v>
      </c>
      <c r="Q3226" s="9">
        <v>74.050633000000005</v>
      </c>
      <c r="R3226" s="9">
        <v>74.050633000000005</v>
      </c>
      <c r="S3226" s="9" t="s">
        <v>2089</v>
      </c>
      <c r="T3226" s="9">
        <v>3709.1585519999999</v>
      </c>
      <c r="U3226" s="9">
        <v>513137.47216200002</v>
      </c>
      <c r="V3226" t="s">
        <v>935</v>
      </c>
    </row>
    <row r="3227" spans="1:22" x14ac:dyDescent="0.25">
      <c r="A3227" s="70" t="e">
        <f>VLOOKUP(B3227,'Lake Assessments'!$D$2:$E$52,2,0)</f>
        <v>#N/A</v>
      </c>
      <c r="B3227">
        <v>38065100</v>
      </c>
      <c r="C3227" t="s">
        <v>2414</v>
      </c>
      <c r="D3227" t="s">
        <v>878</v>
      </c>
      <c r="E3227" s="107">
        <v>37482</v>
      </c>
      <c r="F3227" s="9">
        <v>15</v>
      </c>
      <c r="G3227" s="9">
        <v>28.401878</v>
      </c>
      <c r="H3227" s="9">
        <v>275</v>
      </c>
      <c r="I3227" s="9">
        <v>167.94224399999999</v>
      </c>
      <c r="J3227" s="9">
        <v>1</v>
      </c>
      <c r="K3227" s="9">
        <v>15</v>
      </c>
      <c r="L3227" s="9">
        <v>15</v>
      </c>
      <c r="M3227" s="9">
        <v>28.401878</v>
      </c>
      <c r="N3227" s="9">
        <v>28.401878</v>
      </c>
      <c r="O3227" s="9">
        <v>275</v>
      </c>
      <c r="P3227" s="9">
        <v>275</v>
      </c>
      <c r="Q3227" s="9">
        <v>167.94224399999999</v>
      </c>
      <c r="R3227" s="9">
        <v>167.94224399999999</v>
      </c>
      <c r="S3227" s="9" t="s">
        <v>2089</v>
      </c>
      <c r="T3227" s="9">
        <v>4061.1365310000001</v>
      </c>
      <c r="U3227" s="9">
        <v>454804.303098</v>
      </c>
      <c r="V3227" t="s">
        <v>935</v>
      </c>
    </row>
    <row r="3228" spans="1:22" x14ac:dyDescent="0.25">
      <c r="A3228" s="70" t="e">
        <f>VLOOKUP(B3228,'Lake Assessments'!$D$2:$E$52,2,0)</f>
        <v>#N/A</v>
      </c>
      <c r="B3228">
        <v>38067400</v>
      </c>
      <c r="C3228" t="s">
        <v>2876</v>
      </c>
      <c r="D3228" t="s">
        <v>878</v>
      </c>
      <c r="E3228" s="107">
        <v>41071</v>
      </c>
      <c r="F3228" s="9">
        <v>17</v>
      </c>
      <c r="G3228" s="9">
        <v>31.529630999999998</v>
      </c>
      <c r="H3228" s="9">
        <v>183.33333300000001</v>
      </c>
      <c r="I3228" s="9">
        <v>99.554627999999994</v>
      </c>
      <c r="J3228" s="9">
        <v>3</v>
      </c>
      <c r="K3228" s="9">
        <v>15</v>
      </c>
      <c r="L3228" s="9">
        <v>17</v>
      </c>
      <c r="M3228" s="9">
        <v>28.401878</v>
      </c>
      <c r="N3228" s="9">
        <v>31.529630999999998</v>
      </c>
      <c r="O3228" s="9">
        <v>142.85714300000001</v>
      </c>
      <c r="P3228" s="9">
        <v>183.33333300000001</v>
      </c>
      <c r="Q3228" s="9">
        <v>79.758720999999994</v>
      </c>
      <c r="R3228" s="9">
        <v>99.554627999999994</v>
      </c>
      <c r="S3228" s="9" t="s">
        <v>2089</v>
      </c>
      <c r="T3228" s="9">
        <v>3395.8349520000002</v>
      </c>
      <c r="U3228" s="9">
        <v>252946.46776900001</v>
      </c>
      <c r="V3228" t="s">
        <v>935</v>
      </c>
    </row>
    <row r="3229" spans="1:22" x14ac:dyDescent="0.25">
      <c r="A3229" s="70" t="e">
        <f>VLOOKUP(B3229,'Lake Assessments'!$D$2:$E$52,2,0)</f>
        <v>#N/A</v>
      </c>
      <c r="B3229">
        <v>38056400</v>
      </c>
      <c r="C3229" t="s">
        <v>2877</v>
      </c>
      <c r="D3229" t="s">
        <v>878</v>
      </c>
      <c r="E3229" s="107">
        <v>34505</v>
      </c>
      <c r="F3229" s="9">
        <v>13</v>
      </c>
      <c r="G3229" s="9">
        <v>25.516209</v>
      </c>
      <c r="H3229" s="9">
        <v>116.666667</v>
      </c>
      <c r="I3229" s="9">
        <v>61.494993999999998</v>
      </c>
      <c r="J3229" s="9">
        <v>1</v>
      </c>
      <c r="K3229" s="9">
        <v>13</v>
      </c>
      <c r="L3229" s="9">
        <v>13</v>
      </c>
      <c r="M3229" s="9">
        <v>25.516209</v>
      </c>
      <c r="N3229" s="9">
        <v>25.516209</v>
      </c>
      <c r="O3229" s="9">
        <v>116.666667</v>
      </c>
      <c r="P3229" s="9">
        <v>116.666667</v>
      </c>
      <c r="Q3229" s="9">
        <v>61.494993999999998</v>
      </c>
      <c r="R3229" s="9">
        <v>61.494993999999998</v>
      </c>
      <c r="S3229" s="9" t="s">
        <v>2089</v>
      </c>
      <c r="T3229" s="9">
        <v>3245.770391</v>
      </c>
      <c r="U3229" s="9">
        <v>140862.06810400001</v>
      </c>
      <c r="V3229" t="s">
        <v>935</v>
      </c>
    </row>
    <row r="3230" spans="1:22" x14ac:dyDescent="0.25">
      <c r="A3230" s="70" t="e">
        <f>VLOOKUP(B3230,'Lake Assessments'!$D$2:$E$52,2,0)</f>
        <v>#N/A</v>
      </c>
      <c r="B3230">
        <v>38065900</v>
      </c>
      <c r="C3230" t="s">
        <v>2878</v>
      </c>
      <c r="D3230" t="s">
        <v>878</v>
      </c>
      <c r="E3230" s="107">
        <v>41477</v>
      </c>
      <c r="F3230" s="9">
        <v>0</v>
      </c>
      <c r="G3230" s="9">
        <v>0</v>
      </c>
      <c r="H3230" s="9">
        <v>-100</v>
      </c>
      <c r="I3230" s="9">
        <v>-100</v>
      </c>
      <c r="J3230" s="9">
        <v>2</v>
      </c>
      <c r="K3230" s="9">
        <v>0</v>
      </c>
      <c r="L3230" s="9">
        <v>13</v>
      </c>
      <c r="M3230" s="9">
        <v>0</v>
      </c>
      <c r="N3230" s="9">
        <v>27.180309999999999</v>
      </c>
      <c r="O3230" s="9">
        <v>-100</v>
      </c>
      <c r="P3230" s="9">
        <v>116.666667</v>
      </c>
      <c r="Q3230" s="9">
        <v>-100</v>
      </c>
      <c r="R3230" s="9">
        <v>72.027276000000001</v>
      </c>
      <c r="S3230" s="9" t="s">
        <v>2089</v>
      </c>
      <c r="T3230" s="9">
        <v>9344.1009090000007</v>
      </c>
      <c r="U3230" s="9">
        <v>1162767.491527</v>
      </c>
      <c r="V3230" t="s">
        <v>932</v>
      </c>
    </row>
    <row r="3231" spans="1:22" x14ac:dyDescent="0.25">
      <c r="A3231" s="70" t="e">
        <f>VLOOKUP(B3231,'Lake Assessments'!$D$2:$E$52,2,0)</f>
        <v>#N/A</v>
      </c>
      <c r="B3231">
        <v>38067100</v>
      </c>
      <c r="C3231" t="s">
        <v>2879</v>
      </c>
      <c r="D3231" t="s">
        <v>878</v>
      </c>
      <c r="E3231" s="107">
        <v>41457</v>
      </c>
      <c r="F3231" s="9">
        <v>12</v>
      </c>
      <c r="G3231" s="9">
        <v>23.094010999999998</v>
      </c>
      <c r="H3231" s="9">
        <v>100</v>
      </c>
      <c r="I3231" s="9">
        <v>46.164625000000001</v>
      </c>
      <c r="J3231" s="9">
        <v>3</v>
      </c>
      <c r="K3231" s="9">
        <v>12</v>
      </c>
      <c r="L3231" s="9">
        <v>22</v>
      </c>
      <c r="M3231" s="9">
        <v>23.094010999999998</v>
      </c>
      <c r="N3231" s="9">
        <v>30.487701999999999</v>
      </c>
      <c r="O3231" s="9">
        <v>100</v>
      </c>
      <c r="P3231" s="9">
        <v>214.28571400000001</v>
      </c>
      <c r="Q3231" s="9">
        <v>46.164625000000001</v>
      </c>
      <c r="R3231" s="9">
        <v>91.746555999999998</v>
      </c>
      <c r="S3231" s="9" t="s">
        <v>2089</v>
      </c>
      <c r="T3231" s="9">
        <v>2221.6483330000001</v>
      </c>
      <c r="U3231" s="9">
        <v>180959.32939599999</v>
      </c>
      <c r="V3231" t="s">
        <v>935</v>
      </c>
    </row>
    <row r="3232" spans="1:22" x14ac:dyDescent="0.25">
      <c r="A3232" s="70" t="e">
        <f>VLOOKUP(B3232,'Lake Assessments'!$D$2:$E$52,2,0)</f>
        <v>#N/A</v>
      </c>
      <c r="B3232">
        <v>38055400</v>
      </c>
      <c r="C3232" t="s">
        <v>2880</v>
      </c>
      <c r="D3232" t="s">
        <v>878</v>
      </c>
      <c r="E3232" s="107">
        <v>38551</v>
      </c>
      <c r="F3232" s="9">
        <v>20</v>
      </c>
      <c r="G3232" s="9">
        <v>31.528558</v>
      </c>
      <c r="H3232" s="9">
        <v>233.33333300000001</v>
      </c>
      <c r="I3232" s="9">
        <v>99.547837999999999</v>
      </c>
      <c r="J3232" s="9">
        <v>1</v>
      </c>
      <c r="K3232" s="9">
        <v>20</v>
      </c>
      <c r="L3232" s="9">
        <v>20</v>
      </c>
      <c r="M3232" s="9">
        <v>31.528558</v>
      </c>
      <c r="N3232" s="9">
        <v>31.528558</v>
      </c>
      <c r="O3232" s="9">
        <v>233.33333300000001</v>
      </c>
      <c r="P3232" s="9">
        <v>233.33333300000001</v>
      </c>
      <c r="Q3232" s="9">
        <v>99.547837999999999</v>
      </c>
      <c r="R3232" s="9">
        <v>99.547837999999999</v>
      </c>
      <c r="S3232" s="9" t="s">
        <v>2089</v>
      </c>
      <c r="T3232" s="9">
        <v>5557.2625340000004</v>
      </c>
      <c r="U3232" s="9">
        <v>473075.27007799997</v>
      </c>
      <c r="V3232" t="s">
        <v>935</v>
      </c>
    </row>
    <row r="3233" spans="1:22" x14ac:dyDescent="0.25">
      <c r="A3233" s="70" t="e">
        <f>VLOOKUP(B3233,'Lake Assessments'!$D$2:$E$52,2,0)</f>
        <v>#N/A</v>
      </c>
      <c r="B3233">
        <v>38064700</v>
      </c>
      <c r="C3233" t="s">
        <v>1930</v>
      </c>
      <c r="D3233" t="s">
        <v>878</v>
      </c>
      <c r="E3233" s="107">
        <v>41464</v>
      </c>
      <c r="F3233" s="9">
        <v>9</v>
      </c>
      <c r="G3233" s="9">
        <v>20.666667</v>
      </c>
      <c r="H3233" s="9">
        <v>50</v>
      </c>
      <c r="I3233" s="9">
        <v>30.801687999999999</v>
      </c>
      <c r="J3233" s="9">
        <v>1</v>
      </c>
      <c r="K3233" s="9">
        <v>9</v>
      </c>
      <c r="L3233" s="9">
        <v>9</v>
      </c>
      <c r="M3233" s="9">
        <v>20.666667</v>
      </c>
      <c r="N3233" s="9">
        <v>20.666667</v>
      </c>
      <c r="O3233" s="9">
        <v>50</v>
      </c>
      <c r="P3233" s="9">
        <v>50</v>
      </c>
      <c r="Q3233" s="9">
        <v>30.801687999999999</v>
      </c>
      <c r="R3233" s="9">
        <v>30.801687999999999</v>
      </c>
      <c r="S3233" s="9" t="s">
        <v>2089</v>
      </c>
      <c r="T3233" s="9">
        <v>3251.6922180000001</v>
      </c>
      <c r="U3233" s="9">
        <v>200148.900723</v>
      </c>
      <c r="V3233" t="s">
        <v>935</v>
      </c>
    </row>
    <row r="3234" spans="1:22" x14ac:dyDescent="0.25">
      <c r="A3234" s="70" t="e">
        <f>VLOOKUP(B3234,'Lake Assessments'!$D$2:$E$52,2,0)</f>
        <v>#N/A</v>
      </c>
      <c r="B3234">
        <v>38063500</v>
      </c>
      <c r="C3234" t="s">
        <v>1300</v>
      </c>
      <c r="D3234" t="s">
        <v>878</v>
      </c>
      <c r="E3234" s="107">
        <v>35241</v>
      </c>
      <c r="F3234" s="9">
        <v>13</v>
      </c>
      <c r="G3234" s="9">
        <v>27.457660000000001</v>
      </c>
      <c r="H3234" s="9">
        <v>116.666667</v>
      </c>
      <c r="I3234" s="9">
        <v>73.782656000000003</v>
      </c>
      <c r="J3234" s="9">
        <v>1</v>
      </c>
      <c r="K3234" s="9">
        <v>13</v>
      </c>
      <c r="L3234" s="9">
        <v>13</v>
      </c>
      <c r="M3234" s="9">
        <v>27.457660000000001</v>
      </c>
      <c r="N3234" s="9">
        <v>27.457660000000001</v>
      </c>
      <c r="O3234" s="9">
        <v>116.666667</v>
      </c>
      <c r="P3234" s="9">
        <v>116.666667</v>
      </c>
      <c r="Q3234" s="9">
        <v>73.782656000000003</v>
      </c>
      <c r="R3234" s="9">
        <v>73.782656000000003</v>
      </c>
      <c r="S3234" s="9" t="s">
        <v>2089</v>
      </c>
      <c r="T3234" s="9">
        <v>1687.6364080000001</v>
      </c>
      <c r="U3234" s="9">
        <v>107678.70475400001</v>
      </c>
      <c r="V3234" t="s">
        <v>935</v>
      </c>
    </row>
    <row r="3235" spans="1:22" x14ac:dyDescent="0.25">
      <c r="A3235" s="70" t="e">
        <f>VLOOKUP(B3235,'Lake Assessments'!$D$2:$E$52,2,0)</f>
        <v>#N/A</v>
      </c>
      <c r="B3235">
        <v>38040500</v>
      </c>
      <c r="C3235" t="s">
        <v>326</v>
      </c>
      <c r="D3235" t="s">
        <v>878</v>
      </c>
      <c r="E3235" s="107">
        <v>39637</v>
      </c>
      <c r="F3235" s="9">
        <v>4</v>
      </c>
      <c r="G3235" s="9">
        <v>12</v>
      </c>
      <c r="H3235" s="9">
        <v>33.333333000000003</v>
      </c>
      <c r="I3235" s="9">
        <v>-3.225806</v>
      </c>
      <c r="J3235" s="9">
        <v>1</v>
      </c>
      <c r="K3235" s="9">
        <v>4</v>
      </c>
      <c r="L3235" s="9">
        <v>4</v>
      </c>
      <c r="M3235" s="9">
        <v>12</v>
      </c>
      <c r="N3235" s="9">
        <v>12</v>
      </c>
      <c r="O3235" s="9">
        <v>33.333333000000003</v>
      </c>
      <c r="P3235" s="9">
        <v>33.333333000000003</v>
      </c>
      <c r="Q3235" s="9">
        <v>-3.225806</v>
      </c>
      <c r="R3235" s="9">
        <v>-3.225806</v>
      </c>
      <c r="S3235" s="9" t="s">
        <v>2089</v>
      </c>
      <c r="T3235" s="9">
        <v>2149.3814189999998</v>
      </c>
      <c r="U3235" s="9">
        <v>174322.82550000001</v>
      </c>
      <c r="V3235" t="s">
        <v>935</v>
      </c>
    </row>
    <row r="3236" spans="1:22" x14ac:dyDescent="0.25">
      <c r="A3236" s="70" t="e">
        <f>VLOOKUP(B3236,'Lake Assessments'!$D$2:$E$52,2,0)</f>
        <v>#N/A</v>
      </c>
      <c r="B3236">
        <v>38056800</v>
      </c>
      <c r="C3236" t="s">
        <v>2881</v>
      </c>
      <c r="D3236" t="s">
        <v>878</v>
      </c>
      <c r="E3236" s="107">
        <v>38196</v>
      </c>
      <c r="F3236" s="9">
        <v>25</v>
      </c>
      <c r="G3236" s="9">
        <v>36</v>
      </c>
      <c r="H3236" s="9">
        <v>257.14285699999999</v>
      </c>
      <c r="I3236" s="9">
        <v>126.415094</v>
      </c>
      <c r="J3236" s="9">
        <v>2</v>
      </c>
      <c r="K3236" s="9">
        <v>22</v>
      </c>
      <c r="L3236" s="9">
        <v>25</v>
      </c>
      <c r="M3236" s="9">
        <v>34.538516000000001</v>
      </c>
      <c r="N3236" s="9">
        <v>36</v>
      </c>
      <c r="O3236" s="9">
        <v>257.14285699999999</v>
      </c>
      <c r="P3236" s="9">
        <v>266.66666700000002</v>
      </c>
      <c r="Q3236" s="9">
        <v>118.598203</v>
      </c>
      <c r="R3236" s="9">
        <v>126.415094</v>
      </c>
      <c r="S3236" s="9" t="s">
        <v>2089</v>
      </c>
      <c r="T3236" s="9">
        <v>3299.0544810000001</v>
      </c>
      <c r="U3236" s="9">
        <v>209570.42507200001</v>
      </c>
      <c r="V3236" t="s">
        <v>935</v>
      </c>
    </row>
    <row r="3237" spans="1:22" x14ac:dyDescent="0.25">
      <c r="A3237" s="70" t="e">
        <f>VLOOKUP(B3237,'Lake Assessments'!$D$2:$E$52,2,0)</f>
        <v>#N/A</v>
      </c>
      <c r="B3237">
        <v>38056100</v>
      </c>
      <c r="C3237" t="s">
        <v>2882</v>
      </c>
      <c r="D3237" t="s">
        <v>878</v>
      </c>
      <c r="E3237" s="107">
        <v>38204</v>
      </c>
      <c r="F3237" s="9">
        <v>23</v>
      </c>
      <c r="G3237" s="9">
        <v>32.528249000000002</v>
      </c>
      <c r="H3237" s="9">
        <v>475</v>
      </c>
      <c r="I3237" s="9">
        <v>206.87027</v>
      </c>
      <c r="J3237" s="9">
        <v>2</v>
      </c>
      <c r="K3237" s="9">
        <v>23</v>
      </c>
      <c r="L3237" s="9">
        <v>23</v>
      </c>
      <c r="M3237" s="9">
        <v>32.528249000000002</v>
      </c>
      <c r="N3237" s="9">
        <v>33.570821000000002</v>
      </c>
      <c r="O3237" s="9">
        <v>475</v>
      </c>
      <c r="P3237" s="9">
        <v>666.66666699999996</v>
      </c>
      <c r="Q3237" s="9">
        <v>170.73242500000001</v>
      </c>
      <c r="R3237" s="9">
        <v>206.87027</v>
      </c>
      <c r="S3237" s="9" t="s">
        <v>2089</v>
      </c>
      <c r="T3237" s="9">
        <v>7328.8600390000001</v>
      </c>
      <c r="U3237" s="9">
        <v>774682.64017300005</v>
      </c>
      <c r="V3237" t="s">
        <v>935</v>
      </c>
    </row>
    <row r="3238" spans="1:22" x14ac:dyDescent="0.25">
      <c r="A3238" s="70" t="e">
        <f>VLOOKUP(B3238,'Lake Assessments'!$D$2:$E$52,2,0)</f>
        <v>#N/A</v>
      </c>
      <c r="B3238">
        <v>38042700</v>
      </c>
      <c r="C3238" t="s">
        <v>2883</v>
      </c>
      <c r="D3238" t="s">
        <v>878</v>
      </c>
      <c r="E3238" s="107">
        <v>41464</v>
      </c>
      <c r="F3238" s="9">
        <v>13</v>
      </c>
      <c r="G3238" s="9">
        <v>26.90296</v>
      </c>
      <c r="H3238" s="9">
        <v>116.666667</v>
      </c>
      <c r="I3238" s="9">
        <v>70.271895999999998</v>
      </c>
      <c r="J3238" s="9">
        <v>1</v>
      </c>
      <c r="K3238" s="9">
        <v>13</v>
      </c>
      <c r="L3238" s="9">
        <v>13</v>
      </c>
      <c r="M3238" s="9">
        <v>26.90296</v>
      </c>
      <c r="N3238" s="9">
        <v>26.90296</v>
      </c>
      <c r="O3238" s="9">
        <v>116.666667</v>
      </c>
      <c r="P3238" s="9">
        <v>116.666667</v>
      </c>
      <c r="Q3238" s="9">
        <v>70.271895999999998</v>
      </c>
      <c r="R3238" s="9">
        <v>70.271895999999998</v>
      </c>
      <c r="S3238" s="9" t="s">
        <v>2089</v>
      </c>
      <c r="T3238" s="9">
        <v>634.87495899999999</v>
      </c>
      <c r="U3238" s="9">
        <v>16686.043339</v>
      </c>
      <c r="V3238" t="s">
        <v>935</v>
      </c>
    </row>
    <row r="3239" spans="1:22" x14ac:dyDescent="0.25">
      <c r="A3239" s="70" t="e">
        <f>VLOOKUP(B3239,'Lake Assessments'!$D$2:$E$52,2,0)</f>
        <v>#N/A</v>
      </c>
      <c r="B3239">
        <v>38055600</v>
      </c>
      <c r="C3239" t="s">
        <v>1868</v>
      </c>
      <c r="D3239" t="s">
        <v>878</v>
      </c>
      <c r="E3239" s="107">
        <v>38231</v>
      </c>
      <c r="F3239" s="9">
        <v>25</v>
      </c>
      <c r="G3239" s="9">
        <v>35.799999999999997</v>
      </c>
      <c r="H3239" s="9">
        <v>525</v>
      </c>
      <c r="I3239" s="9">
        <v>237.735849</v>
      </c>
      <c r="J3239" s="9">
        <v>1</v>
      </c>
      <c r="K3239" s="9">
        <v>25</v>
      </c>
      <c r="L3239" s="9">
        <v>25</v>
      </c>
      <c r="M3239" s="9">
        <v>35.799999999999997</v>
      </c>
      <c r="N3239" s="9">
        <v>35.799999999999997</v>
      </c>
      <c r="O3239" s="9">
        <v>525</v>
      </c>
      <c r="P3239" s="9">
        <v>525</v>
      </c>
      <c r="Q3239" s="9">
        <v>237.735849</v>
      </c>
      <c r="R3239" s="9">
        <v>237.735849</v>
      </c>
      <c r="S3239" s="9" t="s">
        <v>2089</v>
      </c>
      <c r="T3239" s="9">
        <v>3013.6414570000002</v>
      </c>
      <c r="U3239" s="9">
        <v>175615.43057699999</v>
      </c>
      <c r="V3239" t="s">
        <v>935</v>
      </c>
    </row>
    <row r="3240" spans="1:22" x14ac:dyDescent="0.25">
      <c r="A3240" s="70" t="e">
        <f>VLOOKUP(B3240,'Lake Assessments'!$D$2:$E$52,2,0)</f>
        <v>#N/A</v>
      </c>
      <c r="B3240">
        <v>38044000</v>
      </c>
      <c r="C3240" t="s">
        <v>2884</v>
      </c>
      <c r="D3240" t="s">
        <v>878</v>
      </c>
      <c r="E3240" s="107">
        <v>38216</v>
      </c>
      <c r="F3240" s="9">
        <v>18</v>
      </c>
      <c r="G3240" s="9">
        <v>25.455843999999999</v>
      </c>
      <c r="H3240" s="9">
        <v>350</v>
      </c>
      <c r="I3240" s="9">
        <v>140.149473</v>
      </c>
      <c r="J3240" s="9">
        <v>2</v>
      </c>
      <c r="K3240" s="9">
        <v>18</v>
      </c>
      <c r="L3240" s="9">
        <v>21</v>
      </c>
      <c r="M3240" s="9">
        <v>25.455843999999999</v>
      </c>
      <c r="N3240" s="9">
        <v>33.169119000000002</v>
      </c>
      <c r="O3240" s="9">
        <v>350</v>
      </c>
      <c r="P3240" s="9">
        <v>600</v>
      </c>
      <c r="Q3240" s="9">
        <v>140.149473</v>
      </c>
      <c r="R3240" s="9">
        <v>167.492898</v>
      </c>
      <c r="S3240" s="9" t="s">
        <v>2089</v>
      </c>
      <c r="T3240" s="9">
        <v>2960.7262300000002</v>
      </c>
      <c r="U3240" s="9">
        <v>175605.87343199999</v>
      </c>
      <c r="V3240" t="s">
        <v>935</v>
      </c>
    </row>
    <row r="3241" spans="1:22" x14ac:dyDescent="0.25">
      <c r="A3241" s="70" t="e">
        <f>VLOOKUP(B3241,'Lake Assessments'!$D$2:$E$52,2,0)</f>
        <v>#N/A</v>
      </c>
      <c r="B3241">
        <v>38053800</v>
      </c>
      <c r="C3241" t="s">
        <v>2885</v>
      </c>
      <c r="D3241" t="s">
        <v>878</v>
      </c>
      <c r="E3241" s="107">
        <v>41120</v>
      </c>
      <c r="F3241" s="9">
        <v>12</v>
      </c>
      <c r="G3241" s="9">
        <v>25.114737000000002</v>
      </c>
      <c r="H3241" s="9">
        <v>100</v>
      </c>
      <c r="I3241" s="9">
        <v>58.954030000000003</v>
      </c>
      <c r="J3241" s="9">
        <v>3</v>
      </c>
      <c r="K3241" s="9">
        <v>9</v>
      </c>
      <c r="L3241" s="9">
        <v>13</v>
      </c>
      <c r="M3241" s="9">
        <v>21.666667</v>
      </c>
      <c r="N3241" s="9">
        <v>25.114737000000002</v>
      </c>
      <c r="O3241" s="9">
        <v>50</v>
      </c>
      <c r="P3241" s="9">
        <v>100</v>
      </c>
      <c r="Q3241" s="9">
        <v>37.130802000000003</v>
      </c>
      <c r="R3241" s="9">
        <v>58.954030000000003</v>
      </c>
      <c r="S3241" s="9" t="s">
        <v>2089</v>
      </c>
      <c r="T3241" s="9">
        <v>2870.0425019999998</v>
      </c>
      <c r="U3241" s="9">
        <v>275367.74427199998</v>
      </c>
      <c r="V3241" t="s">
        <v>935</v>
      </c>
    </row>
    <row r="3242" spans="1:22" x14ac:dyDescent="0.25">
      <c r="A3242" s="70" t="e">
        <f>VLOOKUP(B3242,'Lake Assessments'!$D$2:$E$52,2,0)</f>
        <v>#N/A</v>
      </c>
      <c r="B3242">
        <v>38055700</v>
      </c>
      <c r="C3242" t="s">
        <v>2886</v>
      </c>
      <c r="D3242" t="s">
        <v>878</v>
      </c>
      <c r="E3242" s="107">
        <v>38205</v>
      </c>
      <c r="F3242" s="9">
        <v>28</v>
      </c>
      <c r="G3242" s="9">
        <v>37.229500999999999</v>
      </c>
      <c r="H3242" s="9">
        <v>300</v>
      </c>
      <c r="I3242" s="9">
        <v>134.14780200000001</v>
      </c>
      <c r="J3242" s="9">
        <v>2</v>
      </c>
      <c r="K3242" s="9">
        <v>15</v>
      </c>
      <c r="L3242" s="9">
        <v>28</v>
      </c>
      <c r="M3242" s="9">
        <v>28.143678999999999</v>
      </c>
      <c r="N3242" s="9">
        <v>37.229500999999999</v>
      </c>
      <c r="O3242" s="9">
        <v>150</v>
      </c>
      <c r="P3242" s="9">
        <v>300</v>
      </c>
      <c r="Q3242" s="9">
        <v>78.124550999999997</v>
      </c>
      <c r="R3242" s="9">
        <v>134.14780200000001</v>
      </c>
      <c r="S3242" s="9" t="s">
        <v>2089</v>
      </c>
      <c r="T3242" s="9">
        <v>5237.7152020000003</v>
      </c>
      <c r="U3242" s="9">
        <v>482515.03021200001</v>
      </c>
      <c r="V3242" t="s">
        <v>935</v>
      </c>
    </row>
    <row r="3243" spans="1:22" x14ac:dyDescent="0.25">
      <c r="A3243" s="70" t="e">
        <f>VLOOKUP(B3243,'Lake Assessments'!$D$2:$E$52,2,0)</f>
        <v>#N/A</v>
      </c>
      <c r="B3243">
        <v>38057300</v>
      </c>
      <c r="C3243" t="s">
        <v>2887</v>
      </c>
      <c r="D3243" t="s">
        <v>878</v>
      </c>
      <c r="E3243" s="107">
        <v>40749</v>
      </c>
      <c r="F3243" s="9">
        <v>26</v>
      </c>
      <c r="G3243" s="9">
        <v>35.889252999999997</v>
      </c>
      <c r="H3243" s="9">
        <v>333.33333299999998</v>
      </c>
      <c r="I3243" s="9">
        <v>127.14716900000001</v>
      </c>
      <c r="J3243" s="9">
        <v>3</v>
      </c>
      <c r="K3243" s="9">
        <v>20</v>
      </c>
      <c r="L3243" s="9">
        <v>26</v>
      </c>
      <c r="M3243" s="9">
        <v>30.634131</v>
      </c>
      <c r="N3243" s="9">
        <v>35.889252999999997</v>
      </c>
      <c r="O3243" s="9">
        <v>200</v>
      </c>
      <c r="P3243" s="9">
        <v>333.33333299999998</v>
      </c>
      <c r="Q3243" s="9">
        <v>93.886906999999994</v>
      </c>
      <c r="R3243" s="9">
        <v>127.14716900000001</v>
      </c>
      <c r="S3243" s="9" t="s">
        <v>2089</v>
      </c>
      <c r="T3243" s="9">
        <v>8136.66021</v>
      </c>
      <c r="U3243" s="9">
        <v>587312.16985599999</v>
      </c>
      <c r="V3243" t="s">
        <v>935</v>
      </c>
    </row>
    <row r="3244" spans="1:22" x14ac:dyDescent="0.25">
      <c r="A3244" s="70" t="e">
        <f>VLOOKUP(B3244,'Lake Assessments'!$D$2:$E$52,2,0)</f>
        <v>#N/A</v>
      </c>
      <c r="B3244">
        <v>38059600</v>
      </c>
      <c r="C3244" t="s">
        <v>2888</v>
      </c>
      <c r="D3244" t="s">
        <v>878</v>
      </c>
      <c r="E3244" s="107">
        <v>34547</v>
      </c>
      <c r="F3244" s="9">
        <v>18</v>
      </c>
      <c r="G3244" s="9">
        <v>30.169889000000001</v>
      </c>
      <c r="H3244" s="9">
        <v>500</v>
      </c>
      <c r="I3244" s="9">
        <v>143.30555899999999</v>
      </c>
      <c r="J3244" s="9">
        <v>1</v>
      </c>
      <c r="K3244" s="9">
        <v>18</v>
      </c>
      <c r="L3244" s="9">
        <v>18</v>
      </c>
      <c r="M3244" s="9">
        <v>30.169889000000001</v>
      </c>
      <c r="N3244" s="9">
        <v>30.169889000000001</v>
      </c>
      <c r="O3244" s="9">
        <v>500</v>
      </c>
      <c r="P3244" s="9">
        <v>500</v>
      </c>
      <c r="Q3244" s="9">
        <v>143.30555899999999</v>
      </c>
      <c r="R3244" s="9">
        <v>143.30555899999999</v>
      </c>
      <c r="S3244" s="9" t="s">
        <v>2089</v>
      </c>
      <c r="T3244" s="9">
        <v>6926.0285370000001</v>
      </c>
      <c r="U3244" s="9">
        <v>1016589.711001</v>
      </c>
      <c r="V3244" t="s">
        <v>935</v>
      </c>
    </row>
    <row r="3245" spans="1:22" x14ac:dyDescent="0.25">
      <c r="A3245" s="70" t="e">
        <f>VLOOKUP(B3245,'Lake Assessments'!$D$2:$E$52,2,0)</f>
        <v>#N/A</v>
      </c>
      <c r="B3245">
        <v>38044300</v>
      </c>
      <c r="C3245" t="s">
        <v>2889</v>
      </c>
      <c r="D3245" t="s">
        <v>878</v>
      </c>
      <c r="E3245" s="107">
        <v>40392</v>
      </c>
      <c r="F3245" s="9">
        <v>13</v>
      </c>
      <c r="G3245" s="9">
        <v>28.289709999999999</v>
      </c>
      <c r="H3245" s="9">
        <v>333.33333299999998</v>
      </c>
      <c r="I3245" s="9">
        <v>128.14282299999999</v>
      </c>
      <c r="J3245" s="9">
        <v>1</v>
      </c>
      <c r="K3245" s="9">
        <v>13</v>
      </c>
      <c r="L3245" s="9">
        <v>13</v>
      </c>
      <c r="M3245" s="9">
        <v>28.289709999999999</v>
      </c>
      <c r="N3245" s="9">
        <v>28.289709999999999</v>
      </c>
      <c r="O3245" s="9">
        <v>333.33333299999998</v>
      </c>
      <c r="P3245" s="9">
        <v>333.33333299999998</v>
      </c>
      <c r="Q3245" s="9">
        <v>128.14282299999999</v>
      </c>
      <c r="R3245" s="9">
        <v>128.14282299999999</v>
      </c>
      <c r="S3245" s="9" t="s">
        <v>2089</v>
      </c>
      <c r="T3245" s="9">
        <v>5414.2456840000004</v>
      </c>
      <c r="U3245" s="9">
        <v>1046215.604753</v>
      </c>
      <c r="V3245" t="s">
        <v>935</v>
      </c>
    </row>
    <row r="3246" spans="1:22" x14ac:dyDescent="0.25">
      <c r="A3246" s="70" t="e">
        <f>VLOOKUP(B3246,'Lake Assessments'!$D$2:$E$52,2,0)</f>
        <v>#N/A</v>
      </c>
      <c r="B3246">
        <v>38042200</v>
      </c>
      <c r="C3246" t="s">
        <v>2890</v>
      </c>
      <c r="D3246" t="s">
        <v>878</v>
      </c>
      <c r="E3246" s="107">
        <v>38951</v>
      </c>
      <c r="F3246" s="9">
        <v>10</v>
      </c>
      <c r="G3246" s="9">
        <v>26.246905000000002</v>
      </c>
      <c r="H3246" s="9">
        <v>150</v>
      </c>
      <c r="I3246" s="9">
        <v>147.61230699999999</v>
      </c>
      <c r="J3246" s="9">
        <v>1</v>
      </c>
      <c r="K3246" s="9">
        <v>10</v>
      </c>
      <c r="L3246" s="9">
        <v>10</v>
      </c>
      <c r="M3246" s="9">
        <v>26.246905000000002</v>
      </c>
      <c r="N3246" s="9">
        <v>26.246905000000002</v>
      </c>
      <c r="O3246" s="9">
        <v>150</v>
      </c>
      <c r="P3246" s="9">
        <v>150</v>
      </c>
      <c r="Q3246" s="9">
        <v>147.61230699999999</v>
      </c>
      <c r="R3246" s="9">
        <v>147.61230699999999</v>
      </c>
      <c r="S3246" s="9" t="s">
        <v>2089</v>
      </c>
      <c r="T3246" s="9">
        <v>1001.121116</v>
      </c>
      <c r="U3246" s="9">
        <v>39761.730499999998</v>
      </c>
      <c r="V3246" t="s">
        <v>935</v>
      </c>
    </row>
    <row r="3247" spans="1:22" x14ac:dyDescent="0.25">
      <c r="A3247" s="70" t="e">
        <f>VLOOKUP(B3247,'Lake Assessments'!$D$2:$E$52,2,0)</f>
        <v>#N/A</v>
      </c>
      <c r="B3247">
        <v>38040600</v>
      </c>
      <c r="C3247" t="s">
        <v>2891</v>
      </c>
      <c r="D3247" t="s">
        <v>878</v>
      </c>
      <c r="E3247" s="107">
        <v>40406</v>
      </c>
      <c r="F3247" s="9">
        <v>28</v>
      </c>
      <c r="G3247" s="9">
        <v>37.985430000000001</v>
      </c>
      <c r="H3247" s="9">
        <v>833.33333300000004</v>
      </c>
      <c r="I3247" s="9">
        <v>206.33410900000001</v>
      </c>
      <c r="J3247" s="9">
        <v>4</v>
      </c>
      <c r="K3247" s="9">
        <v>26</v>
      </c>
      <c r="L3247" s="9">
        <v>30</v>
      </c>
      <c r="M3247" s="9">
        <v>34.712555999999999</v>
      </c>
      <c r="N3247" s="9">
        <v>37.985430000000001</v>
      </c>
      <c r="O3247" s="9">
        <v>650</v>
      </c>
      <c r="P3247" s="9">
        <v>833.33333300000004</v>
      </c>
      <c r="Q3247" s="9">
        <v>179.939967</v>
      </c>
      <c r="R3247" s="9">
        <v>258.25878</v>
      </c>
      <c r="S3247" s="9" t="s">
        <v>2089</v>
      </c>
      <c r="T3247" s="9">
        <v>6297.7134150000002</v>
      </c>
      <c r="U3247" s="9">
        <v>1194239.1828439999</v>
      </c>
      <c r="V3247" t="s">
        <v>935</v>
      </c>
    </row>
    <row r="3248" spans="1:22" x14ac:dyDescent="0.25">
      <c r="A3248" s="70" t="e">
        <f>VLOOKUP(B3248,'Lake Assessments'!$D$2:$E$52,2,0)</f>
        <v>#N/A</v>
      </c>
      <c r="B3248">
        <v>38041500</v>
      </c>
      <c r="C3248" t="s">
        <v>2892</v>
      </c>
      <c r="D3248" t="s">
        <v>878</v>
      </c>
      <c r="E3248" s="107">
        <v>38232</v>
      </c>
      <c r="F3248" s="9">
        <v>15</v>
      </c>
      <c r="G3248" s="9">
        <v>30.20927</v>
      </c>
      <c r="H3248" s="9">
        <v>275</v>
      </c>
      <c r="I3248" s="9">
        <v>184.99311399999999</v>
      </c>
      <c r="J3248" s="9">
        <v>2</v>
      </c>
      <c r="K3248" s="9">
        <v>11</v>
      </c>
      <c r="L3248" s="9">
        <v>15</v>
      </c>
      <c r="M3248" s="9">
        <v>25.326953</v>
      </c>
      <c r="N3248" s="9">
        <v>30.20927</v>
      </c>
      <c r="O3248" s="9">
        <v>266.66666700000002</v>
      </c>
      <c r="P3248" s="9">
        <v>275</v>
      </c>
      <c r="Q3248" s="9">
        <v>104.249621</v>
      </c>
      <c r="R3248" s="9">
        <v>184.99311399999999</v>
      </c>
      <c r="S3248" s="9" t="s">
        <v>2089</v>
      </c>
      <c r="T3248" s="9">
        <v>4531.7955400000001</v>
      </c>
      <c r="U3248" s="9">
        <v>411550.73245800001</v>
      </c>
      <c r="V3248" t="s">
        <v>935</v>
      </c>
    </row>
    <row r="3249" spans="1:22" x14ac:dyDescent="0.25">
      <c r="A3249" s="70" t="e">
        <f>VLOOKUP(B3249,'Lake Assessments'!$D$2:$E$52,2,0)</f>
        <v>#N/A</v>
      </c>
      <c r="B3249">
        <v>38046500</v>
      </c>
      <c r="C3249" t="s">
        <v>411</v>
      </c>
      <c r="D3249" t="s">
        <v>878</v>
      </c>
      <c r="E3249" s="107">
        <v>41121</v>
      </c>
      <c r="F3249" s="9">
        <v>16</v>
      </c>
      <c r="G3249" s="9">
        <v>28.75</v>
      </c>
      <c r="H3249" s="9">
        <v>433.33333299999998</v>
      </c>
      <c r="I3249" s="9">
        <v>131.854839</v>
      </c>
      <c r="J3249" s="9">
        <v>1</v>
      </c>
      <c r="K3249" s="9">
        <v>16</v>
      </c>
      <c r="L3249" s="9">
        <v>16</v>
      </c>
      <c r="M3249" s="9">
        <v>28.75</v>
      </c>
      <c r="N3249" s="9">
        <v>28.75</v>
      </c>
      <c r="O3249" s="9">
        <v>433.33333299999998</v>
      </c>
      <c r="P3249" s="9">
        <v>433.33333299999998</v>
      </c>
      <c r="Q3249" s="9">
        <v>131.854839</v>
      </c>
      <c r="R3249" s="9">
        <v>131.854839</v>
      </c>
      <c r="S3249" s="9" t="s">
        <v>2089</v>
      </c>
      <c r="T3249" s="9">
        <v>4454.0902249999999</v>
      </c>
      <c r="U3249" s="9">
        <v>592495.55749100004</v>
      </c>
      <c r="V3249" t="s">
        <v>935</v>
      </c>
    </row>
    <row r="3250" spans="1:22" x14ac:dyDescent="0.25">
      <c r="A3250" s="70" t="e">
        <f>VLOOKUP(B3250,'Lake Assessments'!$D$2:$E$52,2,0)</f>
        <v>#N/A</v>
      </c>
      <c r="B3250">
        <v>38053900</v>
      </c>
      <c r="C3250" t="s">
        <v>2893</v>
      </c>
      <c r="D3250" t="s">
        <v>878</v>
      </c>
      <c r="E3250" s="107">
        <v>41122</v>
      </c>
      <c r="F3250" s="9">
        <v>14</v>
      </c>
      <c r="G3250" s="9">
        <v>26.191602</v>
      </c>
      <c r="H3250" s="9">
        <v>133.33333300000001</v>
      </c>
      <c r="I3250" s="9">
        <v>65.769631000000004</v>
      </c>
      <c r="J3250" s="9">
        <v>4</v>
      </c>
      <c r="K3250" s="9">
        <v>14</v>
      </c>
      <c r="L3250" s="9">
        <v>25</v>
      </c>
      <c r="M3250" s="9">
        <v>26.191602</v>
      </c>
      <c r="N3250" s="9">
        <v>36.6</v>
      </c>
      <c r="O3250" s="9">
        <v>133.33333300000001</v>
      </c>
      <c r="P3250" s="9">
        <v>316.66666700000002</v>
      </c>
      <c r="Q3250" s="9">
        <v>65.769631000000004</v>
      </c>
      <c r="R3250" s="9">
        <v>131.64556999999999</v>
      </c>
      <c r="S3250" s="9" t="s">
        <v>2089</v>
      </c>
      <c r="T3250" s="9">
        <v>5356.3397610000002</v>
      </c>
      <c r="U3250" s="9">
        <v>710548.61114299996</v>
      </c>
      <c r="V3250" t="s">
        <v>935</v>
      </c>
    </row>
    <row r="3251" spans="1:22" x14ac:dyDescent="0.25">
      <c r="A3251" s="70" t="e">
        <f>VLOOKUP(B3251,'Lake Assessments'!$D$2:$E$52,2,0)</f>
        <v>#N/A</v>
      </c>
      <c r="B3251">
        <v>38043200</v>
      </c>
      <c r="C3251" t="s">
        <v>2575</v>
      </c>
      <c r="D3251" t="s">
        <v>878</v>
      </c>
      <c r="E3251" s="107">
        <v>37840</v>
      </c>
      <c r="F3251" s="9">
        <v>14</v>
      </c>
      <c r="G3251" s="9">
        <v>28.864214</v>
      </c>
      <c r="H3251" s="9">
        <v>100</v>
      </c>
      <c r="I3251" s="9">
        <v>81.535938000000002</v>
      </c>
      <c r="J3251" s="9">
        <v>2</v>
      </c>
      <c r="K3251" s="9">
        <v>6</v>
      </c>
      <c r="L3251" s="9">
        <v>14</v>
      </c>
      <c r="M3251" s="9">
        <v>17.554676000000001</v>
      </c>
      <c r="N3251" s="9">
        <v>28.864214</v>
      </c>
      <c r="O3251" s="9">
        <v>0</v>
      </c>
      <c r="P3251" s="9">
        <v>100</v>
      </c>
      <c r="Q3251" s="9">
        <v>11.105547</v>
      </c>
      <c r="R3251" s="9">
        <v>81.535938000000002</v>
      </c>
      <c r="S3251" s="9" t="s">
        <v>2089</v>
      </c>
      <c r="T3251" s="9">
        <v>4085.1094910000002</v>
      </c>
      <c r="U3251" s="9">
        <v>414628.35364400002</v>
      </c>
      <c r="V3251" t="s">
        <v>935</v>
      </c>
    </row>
    <row r="3252" spans="1:22" x14ac:dyDescent="0.25">
      <c r="A3252" s="70" t="e">
        <f>VLOOKUP(B3252,'Lake Assessments'!$D$2:$E$52,2,0)</f>
        <v>#N/A</v>
      </c>
      <c r="B3252">
        <v>38054000</v>
      </c>
      <c r="C3252" t="s">
        <v>2894</v>
      </c>
      <c r="D3252" t="s">
        <v>878</v>
      </c>
      <c r="E3252" s="107">
        <v>42219</v>
      </c>
      <c r="F3252" s="9">
        <v>14</v>
      </c>
      <c r="G3252" s="9">
        <v>27.527908</v>
      </c>
      <c r="H3252" s="9">
        <v>366.66666700000002</v>
      </c>
      <c r="I3252" s="9">
        <v>121.999257</v>
      </c>
      <c r="J3252" s="9">
        <v>1</v>
      </c>
      <c r="K3252" s="9">
        <v>14</v>
      </c>
      <c r="L3252" s="9">
        <v>14</v>
      </c>
      <c r="M3252" s="9">
        <v>27.527908</v>
      </c>
      <c r="N3252" s="9">
        <v>27.527908</v>
      </c>
      <c r="O3252" s="9">
        <v>366.66666700000002</v>
      </c>
      <c r="P3252" s="9">
        <v>366.66666700000002</v>
      </c>
      <c r="Q3252" s="9">
        <v>121.999257</v>
      </c>
      <c r="R3252" s="9">
        <v>121.999257</v>
      </c>
      <c r="S3252" s="9" t="s">
        <v>2089</v>
      </c>
      <c r="T3252" s="9">
        <v>2462.9134640000002</v>
      </c>
      <c r="U3252" s="9">
        <v>73787.443075999996</v>
      </c>
      <c r="V3252" t="s">
        <v>935</v>
      </c>
    </row>
    <row r="3253" spans="1:22" x14ac:dyDescent="0.25">
      <c r="A3253" s="70" t="e">
        <f>VLOOKUP(B3253,'Lake Assessments'!$D$2:$E$52,2,0)</f>
        <v>#N/A</v>
      </c>
      <c r="B3253">
        <v>38056700</v>
      </c>
      <c r="C3253" t="s">
        <v>1870</v>
      </c>
      <c r="D3253" t="s">
        <v>878</v>
      </c>
      <c r="E3253" s="107">
        <v>38196</v>
      </c>
      <c r="F3253" s="9">
        <v>26</v>
      </c>
      <c r="G3253" s="9">
        <v>36.281485000000004</v>
      </c>
      <c r="H3253" s="9">
        <v>271.42857099999998</v>
      </c>
      <c r="I3253" s="9">
        <v>128.18544</v>
      </c>
      <c r="J3253" s="9">
        <v>3</v>
      </c>
      <c r="K3253" s="9">
        <v>16</v>
      </c>
      <c r="L3253" s="9">
        <v>26</v>
      </c>
      <c r="M3253" s="9">
        <v>28</v>
      </c>
      <c r="N3253" s="9">
        <v>36.281485000000004</v>
      </c>
      <c r="O3253" s="9">
        <v>166.66666699999999</v>
      </c>
      <c r="P3253" s="9">
        <v>283.33333299999998</v>
      </c>
      <c r="Q3253" s="9">
        <v>77.215190000000007</v>
      </c>
      <c r="R3253" s="9">
        <v>128.18544</v>
      </c>
      <c r="S3253" s="9" t="s">
        <v>2089</v>
      </c>
      <c r="T3253" s="9">
        <v>846.95642499999997</v>
      </c>
      <c r="U3253" s="9">
        <v>32105.951793</v>
      </c>
      <c r="V3253" t="s">
        <v>935</v>
      </c>
    </row>
    <row r="3254" spans="1:22" x14ac:dyDescent="0.25">
      <c r="A3254" s="70" t="e">
        <f>VLOOKUP(B3254,'Lake Assessments'!$D$2:$E$52,2,0)</f>
        <v>#N/A</v>
      </c>
      <c r="B3254">
        <v>38043100</v>
      </c>
      <c r="C3254" t="s">
        <v>2895</v>
      </c>
      <c r="D3254" t="s">
        <v>878</v>
      </c>
      <c r="E3254" s="107">
        <v>42184</v>
      </c>
      <c r="F3254" s="9">
        <v>8</v>
      </c>
      <c r="G3254" s="9">
        <v>16.617008999999999</v>
      </c>
      <c r="H3254" s="9">
        <v>33.333333000000003</v>
      </c>
      <c r="I3254" s="9">
        <v>5.1709449999999997</v>
      </c>
      <c r="J3254" s="9">
        <v>3</v>
      </c>
      <c r="K3254" s="9">
        <v>7</v>
      </c>
      <c r="L3254" s="9">
        <v>12</v>
      </c>
      <c r="M3254" s="9">
        <v>16.617008999999999</v>
      </c>
      <c r="N3254" s="9">
        <v>21.073284999999998</v>
      </c>
      <c r="O3254" s="9">
        <v>16.666667</v>
      </c>
      <c r="P3254" s="9">
        <v>71.428571000000005</v>
      </c>
      <c r="Q3254" s="9">
        <v>5.1709449999999997</v>
      </c>
      <c r="R3254" s="9">
        <v>32.536383000000001</v>
      </c>
      <c r="S3254" s="9" t="s">
        <v>2089</v>
      </c>
      <c r="T3254" s="9">
        <v>1350.1164879999999</v>
      </c>
      <c r="U3254" s="9">
        <v>77636.000757000002</v>
      </c>
      <c r="V3254" t="s">
        <v>935</v>
      </c>
    </row>
    <row r="3255" spans="1:22" x14ac:dyDescent="0.25">
      <c r="A3255" s="70" t="e">
        <f>VLOOKUP(B3255,'Lake Assessments'!$D$2:$E$52,2,0)</f>
        <v>#N/A</v>
      </c>
      <c r="B3255">
        <v>38057000</v>
      </c>
      <c r="C3255" t="s">
        <v>2896</v>
      </c>
      <c r="D3255" t="s">
        <v>878</v>
      </c>
      <c r="E3255" s="107">
        <v>38210</v>
      </c>
      <c r="F3255" s="9">
        <v>14</v>
      </c>
      <c r="G3255" s="9">
        <v>26.458863000000001</v>
      </c>
      <c r="H3255" s="9">
        <v>250</v>
      </c>
      <c r="I3255" s="9">
        <v>149.61191500000001</v>
      </c>
      <c r="J3255" s="9">
        <v>1</v>
      </c>
      <c r="K3255" s="9">
        <v>14</v>
      </c>
      <c r="L3255" s="9">
        <v>14</v>
      </c>
      <c r="M3255" s="9">
        <v>26.458863000000001</v>
      </c>
      <c r="N3255" s="9">
        <v>26.458863000000001</v>
      </c>
      <c r="O3255" s="9">
        <v>250</v>
      </c>
      <c r="P3255" s="9">
        <v>250</v>
      </c>
      <c r="Q3255" s="9">
        <v>149.61191500000001</v>
      </c>
      <c r="R3255" s="9">
        <v>149.61191500000001</v>
      </c>
      <c r="S3255" s="9" t="s">
        <v>2089</v>
      </c>
      <c r="T3255" s="9">
        <v>1599.2127559999999</v>
      </c>
      <c r="U3255" s="9">
        <v>66327.787238999997</v>
      </c>
      <c r="V3255" t="s">
        <v>935</v>
      </c>
    </row>
    <row r="3256" spans="1:22" x14ac:dyDescent="0.25">
      <c r="A3256" s="70" t="e">
        <f>VLOOKUP(B3256,'Lake Assessments'!$D$2:$E$52,2,0)</f>
        <v>#N/A</v>
      </c>
      <c r="B3256">
        <v>38090900</v>
      </c>
      <c r="C3256" t="s">
        <v>2897</v>
      </c>
      <c r="D3256" t="s">
        <v>878</v>
      </c>
      <c r="E3256" s="107">
        <v>36689</v>
      </c>
      <c r="F3256" s="9">
        <v>6</v>
      </c>
      <c r="G3256" s="9">
        <v>19.595918000000001</v>
      </c>
      <c r="H3256" s="9">
        <v>100</v>
      </c>
      <c r="I3256" s="9">
        <v>58.031596</v>
      </c>
      <c r="J3256" s="9">
        <v>1</v>
      </c>
      <c r="K3256" s="9">
        <v>6</v>
      </c>
      <c r="L3256" s="9">
        <v>6</v>
      </c>
      <c r="M3256" s="9">
        <v>19.595918000000001</v>
      </c>
      <c r="N3256" s="9">
        <v>19.595918000000001</v>
      </c>
      <c r="O3256" s="9">
        <v>100</v>
      </c>
      <c r="P3256" s="9">
        <v>100</v>
      </c>
      <c r="Q3256" s="9">
        <v>58.031596</v>
      </c>
      <c r="R3256" s="9">
        <v>58.031596</v>
      </c>
      <c r="S3256" s="9" t="s">
        <v>2089</v>
      </c>
      <c r="T3256" s="9">
        <v>852.30020100000002</v>
      </c>
      <c r="U3256" s="9">
        <v>22948.395215</v>
      </c>
      <c r="V3256" t="s">
        <v>935</v>
      </c>
    </row>
    <row r="3257" spans="1:22" x14ac:dyDescent="0.25">
      <c r="A3257" s="70" t="e">
        <f>VLOOKUP(B3257,'Lake Assessments'!$D$2:$E$52,2,0)</f>
        <v>#N/A</v>
      </c>
      <c r="B3257">
        <v>38044700</v>
      </c>
      <c r="C3257" t="s">
        <v>2898</v>
      </c>
      <c r="D3257" t="s">
        <v>878</v>
      </c>
      <c r="E3257" s="107">
        <v>34141</v>
      </c>
      <c r="F3257" s="9">
        <v>9</v>
      </c>
      <c r="G3257" s="9">
        <v>22</v>
      </c>
      <c r="H3257" s="9">
        <v>50</v>
      </c>
      <c r="I3257" s="9">
        <v>39.240506000000003</v>
      </c>
      <c r="J3257" s="9">
        <v>1</v>
      </c>
      <c r="K3257" s="9">
        <v>9</v>
      </c>
      <c r="L3257" s="9">
        <v>9</v>
      </c>
      <c r="M3257" s="9">
        <v>22</v>
      </c>
      <c r="N3257" s="9">
        <v>22</v>
      </c>
      <c r="O3257" s="9">
        <v>50</v>
      </c>
      <c r="P3257" s="9">
        <v>50</v>
      </c>
      <c r="Q3257" s="9">
        <v>39.240506000000003</v>
      </c>
      <c r="R3257" s="9">
        <v>39.240506000000003</v>
      </c>
      <c r="S3257" s="9" t="s">
        <v>2089</v>
      </c>
      <c r="T3257" s="9">
        <v>1107.975989</v>
      </c>
      <c r="U3257" s="9">
        <v>74262.856629000002</v>
      </c>
      <c r="V3257" t="s">
        <v>935</v>
      </c>
    </row>
    <row r="3258" spans="1:22" x14ac:dyDescent="0.25">
      <c r="A3258" s="70" t="e">
        <f>VLOOKUP(B3258,'Lake Assessments'!$D$2:$E$52,2,0)</f>
        <v>#N/A</v>
      </c>
      <c r="B3258">
        <v>38055900</v>
      </c>
      <c r="C3258" t="s">
        <v>2899</v>
      </c>
      <c r="D3258" t="s">
        <v>878</v>
      </c>
      <c r="E3258" s="107">
        <v>38215</v>
      </c>
      <c r="F3258" s="9">
        <v>23</v>
      </c>
      <c r="G3258" s="9">
        <v>32.319733999999997</v>
      </c>
      <c r="H3258" s="9">
        <v>283.33333299999998</v>
      </c>
      <c r="I3258" s="9">
        <v>104.55528</v>
      </c>
      <c r="J3258" s="9">
        <v>2</v>
      </c>
      <c r="K3258" s="9">
        <v>23</v>
      </c>
      <c r="L3258" s="9">
        <v>25</v>
      </c>
      <c r="M3258" s="9">
        <v>31.6</v>
      </c>
      <c r="N3258" s="9">
        <v>32.319733999999997</v>
      </c>
      <c r="O3258" s="9">
        <v>257.14285699999999</v>
      </c>
      <c r="P3258" s="9">
        <v>283.33333299999998</v>
      </c>
      <c r="Q3258" s="9">
        <v>98.742137999999997</v>
      </c>
      <c r="R3258" s="9">
        <v>104.55528</v>
      </c>
      <c r="S3258" s="9" t="s">
        <v>2089</v>
      </c>
      <c r="T3258" s="9">
        <v>4538.3790840000001</v>
      </c>
      <c r="U3258" s="9">
        <v>293175.91996199999</v>
      </c>
      <c r="V3258" t="s">
        <v>935</v>
      </c>
    </row>
    <row r="3259" spans="1:22" x14ac:dyDescent="0.25">
      <c r="A3259" s="70" t="e">
        <f>VLOOKUP(B3259,'Lake Assessments'!$D$2:$E$52,2,0)</f>
        <v>#N/A</v>
      </c>
      <c r="B3259">
        <v>38039600</v>
      </c>
      <c r="C3259" t="s">
        <v>2900</v>
      </c>
      <c r="D3259" t="s">
        <v>878</v>
      </c>
      <c r="E3259" s="107">
        <v>35317</v>
      </c>
      <c r="F3259" s="9">
        <v>26</v>
      </c>
      <c r="G3259" s="9">
        <v>35.497019999999999</v>
      </c>
      <c r="H3259" s="9">
        <v>766.66666699999996</v>
      </c>
      <c r="I3259" s="9">
        <v>186.26629399999999</v>
      </c>
      <c r="J3259" s="9">
        <v>1</v>
      </c>
      <c r="K3259" s="9">
        <v>26</v>
      </c>
      <c r="L3259" s="9">
        <v>26</v>
      </c>
      <c r="M3259" s="9">
        <v>35.497019999999999</v>
      </c>
      <c r="N3259" s="9">
        <v>35.497019999999999</v>
      </c>
      <c r="O3259" s="9">
        <v>766.66666699999996</v>
      </c>
      <c r="P3259" s="9">
        <v>766.66666699999996</v>
      </c>
      <c r="Q3259" s="9">
        <v>186.26629399999999</v>
      </c>
      <c r="R3259" s="9">
        <v>186.26629399999999</v>
      </c>
      <c r="S3259" s="9" t="s">
        <v>2089</v>
      </c>
      <c r="T3259" s="9">
        <v>27492.171298000001</v>
      </c>
      <c r="U3259" s="9">
        <v>5087853.7415140001</v>
      </c>
      <c r="V3259" t="s">
        <v>935</v>
      </c>
    </row>
    <row r="3260" spans="1:22" x14ac:dyDescent="0.25">
      <c r="A3260" s="70" t="e">
        <f>VLOOKUP(B3260,'Lake Assessments'!$D$2:$E$52,2,0)</f>
        <v>#N/A</v>
      </c>
      <c r="B3260">
        <v>38044600</v>
      </c>
      <c r="C3260" t="s">
        <v>2901</v>
      </c>
      <c r="D3260" t="s">
        <v>878</v>
      </c>
      <c r="E3260" s="107">
        <v>34500</v>
      </c>
      <c r="F3260" s="9">
        <v>8</v>
      </c>
      <c r="G3260" s="9">
        <v>21.213203</v>
      </c>
      <c r="H3260" s="9">
        <v>33.333333000000003</v>
      </c>
      <c r="I3260" s="9">
        <v>34.260781000000001</v>
      </c>
      <c r="J3260" s="9">
        <v>1</v>
      </c>
      <c r="K3260" s="9">
        <v>8</v>
      </c>
      <c r="L3260" s="9">
        <v>8</v>
      </c>
      <c r="M3260" s="9">
        <v>21.213203</v>
      </c>
      <c r="N3260" s="9">
        <v>21.213203</v>
      </c>
      <c r="O3260" s="9">
        <v>33.333333000000003</v>
      </c>
      <c r="P3260" s="9">
        <v>33.333333000000003</v>
      </c>
      <c r="Q3260" s="9">
        <v>34.260781000000001</v>
      </c>
      <c r="R3260" s="9">
        <v>34.260781000000001</v>
      </c>
      <c r="S3260" s="9" t="s">
        <v>2089</v>
      </c>
      <c r="T3260" s="9">
        <v>1697.7663439999999</v>
      </c>
      <c r="U3260" s="9">
        <v>135957.14026799999</v>
      </c>
      <c r="V3260" t="s">
        <v>935</v>
      </c>
    </row>
    <row r="3261" spans="1:22" x14ac:dyDescent="0.25">
      <c r="A3261" s="70" t="e">
        <f>VLOOKUP(B3261,'Lake Assessments'!$D$2:$E$52,2,0)</f>
        <v>#N/A</v>
      </c>
      <c r="B3261">
        <v>38043000</v>
      </c>
      <c r="C3261" t="s">
        <v>2902</v>
      </c>
      <c r="D3261" t="s">
        <v>878</v>
      </c>
      <c r="E3261" s="107">
        <v>41470</v>
      </c>
      <c r="F3261" s="9">
        <v>11</v>
      </c>
      <c r="G3261" s="9">
        <v>22.613351000000002</v>
      </c>
      <c r="H3261" s="9">
        <v>83.333332999999996</v>
      </c>
      <c r="I3261" s="9">
        <v>43.122473999999997</v>
      </c>
      <c r="J3261" s="9">
        <v>1</v>
      </c>
      <c r="K3261" s="9">
        <v>11</v>
      </c>
      <c r="L3261" s="9">
        <v>11</v>
      </c>
      <c r="M3261" s="9">
        <v>22.613351000000002</v>
      </c>
      <c r="N3261" s="9">
        <v>22.613351000000002</v>
      </c>
      <c r="O3261" s="9">
        <v>83.333332999999996</v>
      </c>
      <c r="P3261" s="9">
        <v>83.333332999999996</v>
      </c>
      <c r="Q3261" s="9">
        <v>43.122473999999997</v>
      </c>
      <c r="R3261" s="9">
        <v>43.122473999999997</v>
      </c>
      <c r="S3261" s="9" t="s">
        <v>2089</v>
      </c>
      <c r="T3261" s="9">
        <v>750.87552600000004</v>
      </c>
      <c r="U3261" s="9">
        <v>26599.047159000002</v>
      </c>
      <c r="V3261" t="s">
        <v>935</v>
      </c>
    </row>
    <row r="3262" spans="1:22" x14ac:dyDescent="0.25">
      <c r="A3262" s="70" t="e">
        <f>VLOOKUP(B3262,'Lake Assessments'!$D$2:$E$52,2,0)</f>
        <v>#N/A</v>
      </c>
      <c r="B3262">
        <v>38041700</v>
      </c>
      <c r="C3262" t="s">
        <v>2903</v>
      </c>
      <c r="D3262" t="s">
        <v>878</v>
      </c>
      <c r="E3262" s="107">
        <v>41102</v>
      </c>
      <c r="F3262" s="9">
        <v>18</v>
      </c>
      <c r="G3262" s="9">
        <v>32.29121</v>
      </c>
      <c r="H3262" s="9">
        <v>200</v>
      </c>
      <c r="I3262" s="9">
        <v>104.374745</v>
      </c>
      <c r="J3262" s="9">
        <v>1</v>
      </c>
      <c r="K3262" s="9">
        <v>18</v>
      </c>
      <c r="L3262" s="9">
        <v>18</v>
      </c>
      <c r="M3262" s="9">
        <v>32.29121</v>
      </c>
      <c r="N3262" s="9">
        <v>32.29121</v>
      </c>
      <c r="O3262" s="9">
        <v>200</v>
      </c>
      <c r="P3262" s="9">
        <v>200</v>
      </c>
      <c r="Q3262" s="9">
        <v>104.374745</v>
      </c>
      <c r="R3262" s="9">
        <v>104.374745</v>
      </c>
      <c r="S3262" s="9" t="s">
        <v>2089</v>
      </c>
      <c r="T3262" s="9">
        <v>2633.2925930000001</v>
      </c>
      <c r="U3262" s="9">
        <v>221867.18541599999</v>
      </c>
      <c r="V3262" t="s">
        <v>935</v>
      </c>
    </row>
    <row r="3263" spans="1:22" x14ac:dyDescent="0.25">
      <c r="A3263" s="70" t="e">
        <f>VLOOKUP(B3263,'Lake Assessments'!$D$2:$E$52,2,0)</f>
        <v>#N/A</v>
      </c>
      <c r="B3263">
        <v>38044100</v>
      </c>
      <c r="C3263" t="s">
        <v>2335</v>
      </c>
      <c r="D3263" t="s">
        <v>878</v>
      </c>
      <c r="E3263" s="107">
        <v>35632</v>
      </c>
      <c r="F3263" s="9">
        <v>17</v>
      </c>
      <c r="G3263" s="9">
        <v>29.104275000000001</v>
      </c>
      <c r="H3263" s="9">
        <v>183.33333300000001</v>
      </c>
      <c r="I3263" s="9">
        <v>84.204272000000003</v>
      </c>
      <c r="J3263" s="9">
        <v>1</v>
      </c>
      <c r="K3263" s="9">
        <v>17</v>
      </c>
      <c r="L3263" s="9">
        <v>17</v>
      </c>
      <c r="M3263" s="9">
        <v>29.104275000000001</v>
      </c>
      <c r="N3263" s="9">
        <v>29.104275000000001</v>
      </c>
      <c r="O3263" s="9">
        <v>183.33333300000001</v>
      </c>
      <c r="P3263" s="9">
        <v>183.33333300000001</v>
      </c>
      <c r="Q3263" s="9">
        <v>84.204272000000003</v>
      </c>
      <c r="R3263" s="9">
        <v>84.204272000000003</v>
      </c>
      <c r="S3263" s="9" t="s">
        <v>2089</v>
      </c>
      <c r="T3263" s="9">
        <v>2169.7721379999998</v>
      </c>
      <c r="U3263" s="9">
        <v>173400.95616</v>
      </c>
      <c r="V3263" t="s">
        <v>935</v>
      </c>
    </row>
    <row r="3264" spans="1:22" x14ac:dyDescent="0.25">
      <c r="A3264" s="70" t="e">
        <f>VLOOKUP(B3264,'Lake Assessments'!$D$2:$E$52,2,0)</f>
        <v>#N/A</v>
      </c>
      <c r="B3264">
        <v>38042000</v>
      </c>
      <c r="C3264" t="s">
        <v>2904</v>
      </c>
      <c r="D3264" t="s">
        <v>878</v>
      </c>
      <c r="E3264" s="107">
        <v>37123</v>
      </c>
      <c r="F3264" s="9">
        <v>5</v>
      </c>
      <c r="G3264" s="9">
        <v>16.994116999999999</v>
      </c>
      <c r="H3264" s="9">
        <v>-16.666667</v>
      </c>
      <c r="I3264" s="9">
        <v>7.5576999999999996</v>
      </c>
      <c r="J3264" s="9">
        <v>1</v>
      </c>
      <c r="K3264" s="9">
        <v>5</v>
      </c>
      <c r="L3264" s="9">
        <v>5</v>
      </c>
      <c r="M3264" s="9">
        <v>16.994116999999999</v>
      </c>
      <c r="N3264" s="9">
        <v>16.994116999999999</v>
      </c>
      <c r="O3264" s="9">
        <v>-16.666667</v>
      </c>
      <c r="P3264" s="9">
        <v>-16.666667</v>
      </c>
      <c r="Q3264" s="9">
        <v>7.5576999999999996</v>
      </c>
      <c r="R3264" s="9">
        <v>7.5576999999999996</v>
      </c>
      <c r="S3264" s="9" t="s">
        <v>2089</v>
      </c>
      <c r="T3264" s="9">
        <v>2137.9727079999998</v>
      </c>
      <c r="U3264" s="9">
        <v>290343.030432</v>
      </c>
      <c r="V3264" t="s">
        <v>932</v>
      </c>
    </row>
    <row r="3265" spans="1:22" x14ac:dyDescent="0.25">
      <c r="A3265" s="70" t="e">
        <f>VLOOKUP(B3265,'Lake Assessments'!$D$2:$E$52,2,0)</f>
        <v>#N/A</v>
      </c>
      <c r="B3265">
        <v>38084200</v>
      </c>
      <c r="C3265" t="s">
        <v>2905</v>
      </c>
      <c r="D3265" t="s">
        <v>878</v>
      </c>
      <c r="E3265" s="107">
        <v>41142</v>
      </c>
      <c r="F3265" s="9">
        <v>13</v>
      </c>
      <c r="G3265" s="9">
        <v>25.793558999999998</v>
      </c>
      <c r="H3265" s="9">
        <v>333.33333299999998</v>
      </c>
      <c r="I3265" s="9">
        <v>108.012574</v>
      </c>
      <c r="J3265" s="9">
        <v>1</v>
      </c>
      <c r="K3265" s="9">
        <v>13</v>
      </c>
      <c r="L3265" s="9">
        <v>13</v>
      </c>
      <c r="M3265" s="9">
        <v>25.793558999999998</v>
      </c>
      <c r="N3265" s="9">
        <v>25.793558999999998</v>
      </c>
      <c r="O3265" s="9">
        <v>333.33333299999998</v>
      </c>
      <c r="P3265" s="9">
        <v>333.33333299999998</v>
      </c>
      <c r="Q3265" s="9">
        <v>108.012574</v>
      </c>
      <c r="R3265" s="9">
        <v>108.012574</v>
      </c>
      <c r="S3265" s="9" t="s">
        <v>2089</v>
      </c>
      <c r="T3265" s="9">
        <v>4334.3246779999999</v>
      </c>
      <c r="U3265" s="9">
        <v>297763.96507699997</v>
      </c>
      <c r="V3265" t="s">
        <v>935</v>
      </c>
    </row>
    <row r="3266" spans="1:22" x14ac:dyDescent="0.25">
      <c r="A3266" s="70" t="e">
        <f>VLOOKUP(B3266,'Lake Assessments'!$D$2:$E$52,2,0)</f>
        <v>#N/A</v>
      </c>
      <c r="B3266">
        <v>38040900</v>
      </c>
      <c r="C3266" t="s">
        <v>969</v>
      </c>
      <c r="D3266" t="s">
        <v>878</v>
      </c>
      <c r="E3266" s="107">
        <v>41449</v>
      </c>
      <c r="F3266" s="9">
        <v>8</v>
      </c>
      <c r="G3266" s="9">
        <v>19.79899</v>
      </c>
      <c r="H3266" s="9">
        <v>166.66666699999999</v>
      </c>
      <c r="I3266" s="9">
        <v>59.669272999999997</v>
      </c>
      <c r="J3266" s="9">
        <v>3</v>
      </c>
      <c r="K3266" s="9">
        <v>6</v>
      </c>
      <c r="L3266" s="9">
        <v>8</v>
      </c>
      <c r="M3266" s="9">
        <v>15.921683</v>
      </c>
      <c r="N3266" s="9">
        <v>19.79899</v>
      </c>
      <c r="O3266" s="9">
        <v>50</v>
      </c>
      <c r="P3266" s="9">
        <v>166.66666699999999</v>
      </c>
      <c r="Q3266" s="9">
        <v>46.308827999999998</v>
      </c>
      <c r="R3266" s="9">
        <v>59.669272999999997</v>
      </c>
      <c r="S3266" s="9" t="s">
        <v>2089</v>
      </c>
      <c r="T3266" s="9">
        <v>1648.5314659999999</v>
      </c>
      <c r="U3266" s="9">
        <v>127327.394967</v>
      </c>
      <c r="V3266" t="s">
        <v>935</v>
      </c>
    </row>
    <row r="3267" spans="1:22" x14ac:dyDescent="0.25">
      <c r="A3267" s="70" t="e">
        <f>VLOOKUP(B3267,'Lake Assessments'!$D$2:$E$52,2,0)</f>
        <v>#N/A</v>
      </c>
      <c r="B3267">
        <v>38031500</v>
      </c>
      <c r="C3267" t="s">
        <v>2906</v>
      </c>
      <c r="D3267" t="s">
        <v>878</v>
      </c>
      <c r="E3267" s="107">
        <v>41849</v>
      </c>
      <c r="F3267" s="9">
        <v>18</v>
      </c>
      <c r="G3267" s="9">
        <v>31.112698000000002</v>
      </c>
      <c r="H3267" s="9">
        <v>500</v>
      </c>
      <c r="I3267" s="9">
        <v>150.90885800000001</v>
      </c>
      <c r="J3267" s="9">
        <v>1</v>
      </c>
      <c r="K3267" s="9">
        <v>18</v>
      </c>
      <c r="L3267" s="9">
        <v>18</v>
      </c>
      <c r="M3267" s="9">
        <v>31.112698000000002</v>
      </c>
      <c r="N3267" s="9">
        <v>31.112698000000002</v>
      </c>
      <c r="O3267" s="9">
        <v>500</v>
      </c>
      <c r="P3267" s="9">
        <v>500</v>
      </c>
      <c r="Q3267" s="9">
        <v>150.90885800000001</v>
      </c>
      <c r="R3267" s="9">
        <v>150.90885800000001</v>
      </c>
      <c r="S3267" s="9" t="s">
        <v>2089</v>
      </c>
      <c r="T3267" s="9">
        <v>1730.731906</v>
      </c>
      <c r="U3267" s="9">
        <v>110400.661616</v>
      </c>
      <c r="V3267" t="s">
        <v>935</v>
      </c>
    </row>
    <row r="3268" spans="1:22" x14ac:dyDescent="0.25">
      <c r="A3268" s="70" t="e">
        <f>VLOOKUP(B3268,'Lake Assessments'!$D$2:$E$52,2,0)</f>
        <v>#N/A</v>
      </c>
      <c r="B3268">
        <v>38094700</v>
      </c>
      <c r="C3268" t="s">
        <v>2907</v>
      </c>
      <c r="D3268" t="s">
        <v>878</v>
      </c>
      <c r="E3268" s="107">
        <v>38212</v>
      </c>
      <c r="F3268" s="9">
        <v>17</v>
      </c>
      <c r="G3268" s="9">
        <v>29.104275000000001</v>
      </c>
      <c r="H3268" s="9">
        <v>142.85714300000001</v>
      </c>
      <c r="I3268" s="9">
        <v>83.045755</v>
      </c>
      <c r="J3268" s="9">
        <v>1</v>
      </c>
      <c r="K3268" s="9">
        <v>17</v>
      </c>
      <c r="L3268" s="9">
        <v>17</v>
      </c>
      <c r="M3268" s="9">
        <v>29.104275000000001</v>
      </c>
      <c r="N3268" s="9">
        <v>29.104275000000001</v>
      </c>
      <c r="O3268" s="9">
        <v>142.85714300000001</v>
      </c>
      <c r="P3268" s="9">
        <v>142.85714300000001</v>
      </c>
      <c r="Q3268" s="9">
        <v>83.045755</v>
      </c>
      <c r="R3268" s="9">
        <v>83.045755</v>
      </c>
      <c r="S3268" s="9" t="s">
        <v>2089</v>
      </c>
      <c r="T3268" s="9">
        <v>596.40720799999997</v>
      </c>
      <c r="U3268" s="9">
        <v>20295.545951</v>
      </c>
      <c r="V3268" t="s">
        <v>935</v>
      </c>
    </row>
    <row r="3269" spans="1:22" x14ac:dyDescent="0.25">
      <c r="A3269" s="70" t="e">
        <f>VLOOKUP(B3269,'Lake Assessments'!$D$2:$E$52,2,0)</f>
        <v>#N/A</v>
      </c>
      <c r="B3269">
        <v>38002000</v>
      </c>
      <c r="C3269" t="s">
        <v>2685</v>
      </c>
      <c r="D3269" t="s">
        <v>878</v>
      </c>
      <c r="E3269" s="107">
        <v>36353</v>
      </c>
      <c r="F3269" s="9">
        <v>13</v>
      </c>
      <c r="G3269" s="9">
        <v>27.457660000000001</v>
      </c>
      <c r="H3269" s="9">
        <v>333.33333299999998</v>
      </c>
      <c r="I3269" s="9">
        <v>121.43274</v>
      </c>
      <c r="J3269" s="9">
        <v>1</v>
      </c>
      <c r="K3269" s="9">
        <v>13</v>
      </c>
      <c r="L3269" s="9">
        <v>13</v>
      </c>
      <c r="M3269" s="9">
        <v>27.457660000000001</v>
      </c>
      <c r="N3269" s="9">
        <v>27.457660000000001</v>
      </c>
      <c r="O3269" s="9">
        <v>333.33333299999998</v>
      </c>
      <c r="P3269" s="9">
        <v>333.33333299999998</v>
      </c>
      <c r="Q3269" s="9">
        <v>121.43274</v>
      </c>
      <c r="R3269" s="9">
        <v>121.43274</v>
      </c>
      <c r="S3269" s="9" t="s">
        <v>2089</v>
      </c>
      <c r="T3269" s="9">
        <v>2871.242467</v>
      </c>
      <c r="U3269" s="9">
        <v>330541.950342</v>
      </c>
      <c r="V3269" t="s">
        <v>935</v>
      </c>
    </row>
    <row r="3270" spans="1:22" x14ac:dyDescent="0.25">
      <c r="A3270" s="70" t="e">
        <f>VLOOKUP(B3270,'Lake Assessments'!$D$2:$E$52,2,0)</f>
        <v>#N/A</v>
      </c>
      <c r="B3270">
        <v>38004200</v>
      </c>
      <c r="C3270" t="s">
        <v>2908</v>
      </c>
      <c r="D3270" t="s">
        <v>878</v>
      </c>
      <c r="E3270" s="107">
        <v>38219</v>
      </c>
      <c r="F3270" s="9">
        <v>19</v>
      </c>
      <c r="G3270" s="9">
        <v>32.577033999999998</v>
      </c>
      <c r="H3270" s="9">
        <v>171.42857100000001</v>
      </c>
      <c r="I3270" s="9">
        <v>104.88700799999999</v>
      </c>
      <c r="J3270" s="9">
        <v>2</v>
      </c>
      <c r="K3270" s="9">
        <v>17</v>
      </c>
      <c r="L3270" s="9">
        <v>19</v>
      </c>
      <c r="M3270" s="9">
        <v>31.287095999999998</v>
      </c>
      <c r="N3270" s="9">
        <v>32.577033999999998</v>
      </c>
      <c r="O3270" s="9">
        <v>171.42857100000001</v>
      </c>
      <c r="P3270" s="9">
        <v>183.33333300000001</v>
      </c>
      <c r="Q3270" s="9">
        <v>98.019593</v>
      </c>
      <c r="R3270" s="9">
        <v>104.88700799999999</v>
      </c>
      <c r="S3270" s="9" t="s">
        <v>2089</v>
      </c>
      <c r="T3270" s="9">
        <v>2872.7172110000001</v>
      </c>
      <c r="U3270" s="9">
        <v>209171.79656399999</v>
      </c>
      <c r="V3270" t="s">
        <v>935</v>
      </c>
    </row>
    <row r="3271" spans="1:22" x14ac:dyDescent="0.25">
      <c r="A3271" s="70" t="e">
        <f>VLOOKUP(B3271,'Lake Assessments'!$D$2:$E$52,2,0)</f>
        <v>#N/A</v>
      </c>
      <c r="B3271">
        <v>38006400</v>
      </c>
      <c r="C3271" t="s">
        <v>1997</v>
      </c>
      <c r="D3271" t="s">
        <v>878</v>
      </c>
      <c r="E3271" s="107">
        <v>37130</v>
      </c>
      <c r="F3271" s="9">
        <v>9</v>
      </c>
      <c r="G3271" s="9">
        <v>22.666667</v>
      </c>
      <c r="H3271" s="9">
        <v>50</v>
      </c>
      <c r="I3271" s="9">
        <v>43.459916</v>
      </c>
      <c r="J3271" s="9">
        <v>1</v>
      </c>
      <c r="K3271" s="9">
        <v>9</v>
      </c>
      <c r="L3271" s="9">
        <v>9</v>
      </c>
      <c r="M3271" s="9">
        <v>22.666667</v>
      </c>
      <c r="N3271" s="9">
        <v>22.666667</v>
      </c>
      <c r="O3271" s="9">
        <v>50</v>
      </c>
      <c r="P3271" s="9">
        <v>50</v>
      </c>
      <c r="Q3271" s="9">
        <v>43.459916</v>
      </c>
      <c r="R3271" s="9">
        <v>43.459916</v>
      </c>
      <c r="S3271" s="9" t="s">
        <v>2089</v>
      </c>
      <c r="T3271" s="9">
        <v>5233.4290380000002</v>
      </c>
      <c r="U3271" s="9">
        <v>523952.73388700001</v>
      </c>
      <c r="V3271" t="s">
        <v>935</v>
      </c>
    </row>
    <row r="3272" spans="1:22" x14ac:dyDescent="0.25">
      <c r="A3272" s="70" t="e">
        <f>VLOOKUP(B3272,'Lake Assessments'!$D$2:$E$52,2,0)</f>
        <v>#N/A</v>
      </c>
      <c r="B3272">
        <v>38023300</v>
      </c>
      <c r="C3272" t="s">
        <v>2909</v>
      </c>
      <c r="D3272" t="s">
        <v>878</v>
      </c>
      <c r="E3272" s="107">
        <v>37452</v>
      </c>
      <c r="F3272" s="9">
        <v>6</v>
      </c>
      <c r="G3272" s="9">
        <v>17.962924999999998</v>
      </c>
      <c r="H3272" s="9">
        <v>100</v>
      </c>
      <c r="I3272" s="9">
        <v>44.862296999999998</v>
      </c>
      <c r="J3272" s="9">
        <v>2</v>
      </c>
      <c r="K3272" s="9">
        <v>6</v>
      </c>
      <c r="L3272" s="9">
        <v>23</v>
      </c>
      <c r="M3272" s="9">
        <v>17.962924999999998</v>
      </c>
      <c r="N3272" s="9">
        <v>35.864479000000003</v>
      </c>
      <c r="O3272" s="9">
        <v>100</v>
      </c>
      <c r="P3272" s="9">
        <v>475</v>
      </c>
      <c r="Q3272" s="9">
        <v>44.862296999999998</v>
      </c>
      <c r="R3272" s="9">
        <v>238.344144</v>
      </c>
      <c r="S3272" s="9" t="s">
        <v>2089</v>
      </c>
      <c r="T3272" s="9">
        <v>3820.0732630000002</v>
      </c>
      <c r="U3272" s="9">
        <v>554035.32055800001</v>
      </c>
      <c r="V3272" t="s">
        <v>935</v>
      </c>
    </row>
    <row r="3273" spans="1:22" x14ac:dyDescent="0.25">
      <c r="A3273" s="70" t="e">
        <f>VLOOKUP(B3273,'Lake Assessments'!$D$2:$E$52,2,0)</f>
        <v>#N/A</v>
      </c>
      <c r="B3273">
        <v>38029000</v>
      </c>
      <c r="C3273" t="s">
        <v>1483</v>
      </c>
      <c r="D3273" t="s">
        <v>878</v>
      </c>
      <c r="E3273" s="107">
        <v>42191</v>
      </c>
      <c r="F3273" s="9">
        <v>19</v>
      </c>
      <c r="G3273" s="9">
        <v>31.20054</v>
      </c>
      <c r="H3273" s="9">
        <v>216.66666699999999</v>
      </c>
      <c r="I3273" s="9">
        <v>97.471771000000004</v>
      </c>
      <c r="J3273" s="9">
        <v>3</v>
      </c>
      <c r="K3273" s="9">
        <v>10</v>
      </c>
      <c r="L3273" s="9">
        <v>19</v>
      </c>
      <c r="M3273" s="9">
        <v>23.084627000000001</v>
      </c>
      <c r="N3273" s="9">
        <v>31.20054</v>
      </c>
      <c r="O3273" s="9">
        <v>66.666667000000004</v>
      </c>
      <c r="P3273" s="9">
        <v>216.66666699999999</v>
      </c>
      <c r="Q3273" s="9">
        <v>46.105234000000003</v>
      </c>
      <c r="R3273" s="9">
        <v>97.471771000000004</v>
      </c>
      <c r="S3273" s="9" t="s">
        <v>2089</v>
      </c>
      <c r="T3273" s="9">
        <v>1996.753847</v>
      </c>
      <c r="U3273" s="9">
        <v>168316.035</v>
      </c>
      <c r="V3273" t="s">
        <v>935</v>
      </c>
    </row>
    <row r="3274" spans="1:22" x14ac:dyDescent="0.25">
      <c r="A3274" s="70" t="e">
        <f>VLOOKUP(B3274,'Lake Assessments'!$D$2:$E$52,2,0)</f>
        <v>#N/A</v>
      </c>
      <c r="B3274">
        <v>38007900</v>
      </c>
      <c r="C3274" t="s">
        <v>983</v>
      </c>
      <c r="D3274" t="s">
        <v>878</v>
      </c>
      <c r="E3274" s="107">
        <v>34918</v>
      </c>
      <c r="F3274" s="9">
        <v>12</v>
      </c>
      <c r="G3274" s="9">
        <v>28.578838000000001</v>
      </c>
      <c r="H3274" s="9">
        <v>300</v>
      </c>
      <c r="I3274" s="9">
        <v>130.474503</v>
      </c>
      <c r="J3274" s="9">
        <v>1</v>
      </c>
      <c r="K3274" s="9">
        <v>12</v>
      </c>
      <c r="L3274" s="9">
        <v>12</v>
      </c>
      <c r="M3274" s="9">
        <v>28.578838000000001</v>
      </c>
      <c r="N3274" s="9">
        <v>28.578838000000001</v>
      </c>
      <c r="O3274" s="9">
        <v>300</v>
      </c>
      <c r="P3274" s="9">
        <v>300</v>
      </c>
      <c r="Q3274" s="9">
        <v>130.474503</v>
      </c>
      <c r="R3274" s="9">
        <v>130.474503</v>
      </c>
      <c r="S3274" s="9" t="s">
        <v>2089</v>
      </c>
      <c r="T3274" s="9">
        <v>4764.0587740000001</v>
      </c>
      <c r="U3274" s="9">
        <v>236609.76845</v>
      </c>
      <c r="V3274" t="s">
        <v>935</v>
      </c>
    </row>
    <row r="3275" spans="1:22" x14ac:dyDescent="0.25">
      <c r="A3275" s="70" t="e">
        <f>VLOOKUP(B3275,'Lake Assessments'!$D$2:$E$52,2,0)</f>
        <v>#N/A</v>
      </c>
      <c r="B3275">
        <v>38003600</v>
      </c>
      <c r="C3275" t="s">
        <v>1306</v>
      </c>
      <c r="D3275" t="s">
        <v>878</v>
      </c>
      <c r="E3275" s="107">
        <v>37124</v>
      </c>
      <c r="F3275" s="9">
        <v>22</v>
      </c>
      <c r="G3275" s="9">
        <v>34.964917</v>
      </c>
      <c r="H3275" s="9">
        <v>214.28571400000001</v>
      </c>
      <c r="I3275" s="9">
        <v>119.905141</v>
      </c>
      <c r="J3275" s="9">
        <v>1</v>
      </c>
      <c r="K3275" s="9">
        <v>22</v>
      </c>
      <c r="L3275" s="9">
        <v>22</v>
      </c>
      <c r="M3275" s="9">
        <v>34.964917</v>
      </c>
      <c r="N3275" s="9">
        <v>34.964917</v>
      </c>
      <c r="O3275" s="9">
        <v>214.28571400000001</v>
      </c>
      <c r="P3275" s="9">
        <v>214.28571400000001</v>
      </c>
      <c r="Q3275" s="9">
        <v>119.905141</v>
      </c>
      <c r="R3275" s="9">
        <v>119.905141</v>
      </c>
      <c r="S3275" s="9" t="s">
        <v>2089</v>
      </c>
      <c r="T3275" s="9">
        <v>5074.2370469999996</v>
      </c>
      <c r="U3275" s="9">
        <v>729279.95849600004</v>
      </c>
      <c r="V3275" t="s">
        <v>935</v>
      </c>
    </row>
    <row r="3276" spans="1:22" x14ac:dyDescent="0.25">
      <c r="A3276" s="70" t="e">
        <f>VLOOKUP(B3276,'Lake Assessments'!$D$2:$E$52,2,0)</f>
        <v>#N/A</v>
      </c>
      <c r="B3276">
        <v>38027100</v>
      </c>
      <c r="C3276" t="s">
        <v>1065</v>
      </c>
      <c r="D3276" t="s">
        <v>878</v>
      </c>
      <c r="E3276" s="107">
        <v>42184</v>
      </c>
      <c r="F3276" s="9">
        <v>12</v>
      </c>
      <c r="G3276" s="9">
        <v>24.826062</v>
      </c>
      <c r="H3276" s="9">
        <v>100</v>
      </c>
      <c r="I3276" s="9">
        <v>57.126972000000002</v>
      </c>
      <c r="J3276" s="9">
        <v>2</v>
      </c>
      <c r="K3276" s="9">
        <v>12</v>
      </c>
      <c r="L3276" s="9">
        <v>15</v>
      </c>
      <c r="M3276" s="9">
        <v>24.826062</v>
      </c>
      <c r="N3276" s="9">
        <v>26.594486</v>
      </c>
      <c r="O3276" s="9">
        <v>100</v>
      </c>
      <c r="P3276" s="9">
        <v>150</v>
      </c>
      <c r="Q3276" s="9">
        <v>57.126972000000002</v>
      </c>
      <c r="R3276" s="9">
        <v>68.319529000000003</v>
      </c>
      <c r="S3276" s="9" t="s">
        <v>2089</v>
      </c>
      <c r="T3276" s="9">
        <v>1613.1586970000001</v>
      </c>
      <c r="U3276" s="9">
        <v>110690.360963</v>
      </c>
      <c r="V3276" t="s">
        <v>935</v>
      </c>
    </row>
    <row r="3277" spans="1:22" x14ac:dyDescent="0.25">
      <c r="A3277" s="70" t="e">
        <f>VLOOKUP(B3277,'Lake Assessments'!$D$2:$E$52,2,0)</f>
        <v>#N/A</v>
      </c>
      <c r="B3277">
        <v>38039500</v>
      </c>
      <c r="C3277" t="s">
        <v>2910</v>
      </c>
      <c r="D3277" t="s">
        <v>878</v>
      </c>
      <c r="E3277" s="107">
        <v>41099</v>
      </c>
      <c r="F3277" s="9">
        <v>20</v>
      </c>
      <c r="G3277" s="9">
        <v>33.093806000000001</v>
      </c>
      <c r="H3277" s="9">
        <v>233.33333300000001</v>
      </c>
      <c r="I3277" s="9">
        <v>109.454469</v>
      </c>
      <c r="J3277" s="9">
        <v>3</v>
      </c>
      <c r="K3277" s="9">
        <v>15</v>
      </c>
      <c r="L3277" s="9">
        <v>24</v>
      </c>
      <c r="M3277" s="9">
        <v>29.434673</v>
      </c>
      <c r="N3277" s="9">
        <v>36.742345999999998</v>
      </c>
      <c r="O3277" s="9">
        <v>150</v>
      </c>
      <c r="P3277" s="9">
        <v>242.85714300000001</v>
      </c>
      <c r="Q3277" s="9">
        <v>86.295400999999998</v>
      </c>
      <c r="R3277" s="9">
        <v>131.08393799999999</v>
      </c>
      <c r="S3277" s="9" t="s">
        <v>2089</v>
      </c>
      <c r="T3277" s="9">
        <v>3594.5370269999999</v>
      </c>
      <c r="U3277" s="9">
        <v>311876.43982299999</v>
      </c>
      <c r="V3277" t="s">
        <v>935</v>
      </c>
    </row>
    <row r="3278" spans="1:22" x14ac:dyDescent="0.25">
      <c r="A3278" s="70" t="e">
        <f>VLOOKUP(B3278,'Lake Assessments'!$D$2:$E$52,2,0)</f>
        <v>#N/A</v>
      </c>
      <c r="B3278">
        <v>38024700</v>
      </c>
      <c r="C3278" t="s">
        <v>2911</v>
      </c>
      <c r="D3278" t="s">
        <v>878</v>
      </c>
      <c r="E3278" s="107">
        <v>37823</v>
      </c>
      <c r="F3278" s="9">
        <v>26</v>
      </c>
      <c r="G3278" s="9">
        <v>37.654297999999997</v>
      </c>
      <c r="H3278" s="9">
        <v>766.66666699999996</v>
      </c>
      <c r="I3278" s="9">
        <v>203.66369299999999</v>
      </c>
      <c r="J3278" s="9">
        <v>2</v>
      </c>
      <c r="K3278" s="9">
        <v>24</v>
      </c>
      <c r="L3278" s="9">
        <v>26</v>
      </c>
      <c r="M3278" s="9">
        <v>36.742345999999998</v>
      </c>
      <c r="N3278" s="9">
        <v>37.654297999999997</v>
      </c>
      <c r="O3278" s="9">
        <v>500</v>
      </c>
      <c r="P3278" s="9">
        <v>766.66666699999996</v>
      </c>
      <c r="Q3278" s="9">
        <v>203.66369299999999</v>
      </c>
      <c r="R3278" s="9">
        <v>246.62590700000001</v>
      </c>
      <c r="S3278" s="9" t="s">
        <v>2089</v>
      </c>
      <c r="T3278" s="9">
        <v>4130.8035259999997</v>
      </c>
      <c r="U3278" s="9">
        <v>211209.69717500001</v>
      </c>
      <c r="V3278" t="s">
        <v>935</v>
      </c>
    </row>
    <row r="3279" spans="1:22" x14ac:dyDescent="0.25">
      <c r="A3279" s="70" t="e">
        <f>VLOOKUP(B3279,'Lake Assessments'!$D$2:$E$52,2,0)</f>
        <v>#N/A</v>
      </c>
      <c r="B3279">
        <v>38006000</v>
      </c>
      <c r="C3279" t="s">
        <v>2021</v>
      </c>
      <c r="D3279" t="s">
        <v>878</v>
      </c>
      <c r="E3279" s="107">
        <v>38225</v>
      </c>
      <c r="F3279" s="9">
        <v>14</v>
      </c>
      <c r="G3279" s="9">
        <v>27.795169000000001</v>
      </c>
      <c r="H3279" s="9">
        <v>250</v>
      </c>
      <c r="I3279" s="9">
        <v>162.21857700000001</v>
      </c>
      <c r="J3279" s="9">
        <v>2</v>
      </c>
      <c r="K3279" s="9">
        <v>14</v>
      </c>
      <c r="L3279" s="9">
        <v>15</v>
      </c>
      <c r="M3279" s="9">
        <v>27.795169000000001</v>
      </c>
      <c r="N3279" s="9">
        <v>29.692872000000001</v>
      </c>
      <c r="O3279" s="9">
        <v>250</v>
      </c>
      <c r="P3279" s="9">
        <v>400</v>
      </c>
      <c r="Q3279" s="9">
        <v>139.45864800000001</v>
      </c>
      <c r="R3279" s="9">
        <v>162.21857700000001</v>
      </c>
      <c r="S3279" s="9" t="s">
        <v>2089</v>
      </c>
      <c r="T3279" s="9">
        <v>5819.693354</v>
      </c>
      <c r="U3279" s="9">
        <v>1398196.2451820001</v>
      </c>
      <c r="V3279" t="s">
        <v>935</v>
      </c>
    </row>
    <row r="3280" spans="1:22" x14ac:dyDescent="0.25">
      <c r="A3280" s="70" t="e">
        <f>VLOOKUP(B3280,'Lake Assessments'!$D$2:$E$52,2,0)</f>
        <v>#N/A</v>
      </c>
      <c r="B3280">
        <v>38025400</v>
      </c>
      <c r="C3280" t="s">
        <v>2912</v>
      </c>
      <c r="D3280" t="s">
        <v>878</v>
      </c>
      <c r="E3280" s="107">
        <v>35625</v>
      </c>
      <c r="F3280" s="9">
        <v>12</v>
      </c>
      <c r="G3280" s="9">
        <v>23.671361000000001</v>
      </c>
      <c r="H3280" s="9">
        <v>100</v>
      </c>
      <c r="I3280" s="9">
        <v>49.818741000000003</v>
      </c>
      <c r="J3280" s="9">
        <v>1</v>
      </c>
      <c r="K3280" s="9">
        <v>12</v>
      </c>
      <c r="L3280" s="9">
        <v>12</v>
      </c>
      <c r="M3280" s="9">
        <v>23.671361000000001</v>
      </c>
      <c r="N3280" s="9">
        <v>23.671361000000001</v>
      </c>
      <c r="O3280" s="9">
        <v>100</v>
      </c>
      <c r="P3280" s="9">
        <v>100</v>
      </c>
      <c r="Q3280" s="9">
        <v>49.818741000000003</v>
      </c>
      <c r="R3280" s="9">
        <v>49.818741000000003</v>
      </c>
      <c r="S3280" s="9" t="s">
        <v>2089</v>
      </c>
      <c r="T3280" s="9">
        <v>1202.1905999999999</v>
      </c>
      <c r="U3280" s="9">
        <v>42469.557268999997</v>
      </c>
      <c r="V3280" t="s">
        <v>935</v>
      </c>
    </row>
    <row r="3281" spans="1:22" x14ac:dyDescent="0.25">
      <c r="A3281" s="70" t="e">
        <f>VLOOKUP(B3281,'Lake Assessments'!$D$2:$E$52,2,0)</f>
        <v>#N/A</v>
      </c>
      <c r="B3281">
        <v>38005100</v>
      </c>
      <c r="C3281" t="s">
        <v>2913</v>
      </c>
      <c r="D3281" t="s">
        <v>878</v>
      </c>
      <c r="E3281" s="107">
        <v>38218</v>
      </c>
      <c r="F3281" s="9">
        <v>12</v>
      </c>
      <c r="G3281" s="9">
        <v>27.135463000000001</v>
      </c>
      <c r="H3281" s="9">
        <v>200</v>
      </c>
      <c r="I3281" s="9">
        <v>155.99493100000001</v>
      </c>
      <c r="J3281" s="9">
        <v>2</v>
      </c>
      <c r="K3281" s="9">
        <v>12</v>
      </c>
      <c r="L3281" s="9">
        <v>13</v>
      </c>
      <c r="M3281" s="9">
        <v>27.135463000000001</v>
      </c>
      <c r="N3281" s="9">
        <v>27.457660000000001</v>
      </c>
      <c r="O3281" s="9">
        <v>200</v>
      </c>
      <c r="P3281" s="9">
        <v>333.33333299999998</v>
      </c>
      <c r="Q3281" s="9">
        <v>121.43274</v>
      </c>
      <c r="R3281" s="9">
        <v>155.99493100000001</v>
      </c>
      <c r="S3281" s="9" t="s">
        <v>2089</v>
      </c>
      <c r="T3281" s="9">
        <v>2273.2872539999998</v>
      </c>
      <c r="U3281" s="9">
        <v>223244.164945</v>
      </c>
      <c r="V3281" t="s">
        <v>935</v>
      </c>
    </row>
    <row r="3282" spans="1:22" x14ac:dyDescent="0.25">
      <c r="A3282" s="70" t="e">
        <f>VLOOKUP(B3282,'Lake Assessments'!$D$2:$E$52,2,0)</f>
        <v>#N/A</v>
      </c>
      <c r="B3282">
        <v>38003100</v>
      </c>
      <c r="C3282" t="s">
        <v>2914</v>
      </c>
      <c r="D3282" t="s">
        <v>878</v>
      </c>
      <c r="E3282" s="107">
        <v>41498</v>
      </c>
      <c r="F3282" s="9">
        <v>15</v>
      </c>
      <c r="G3282" s="9">
        <v>27.110883000000001</v>
      </c>
      <c r="H3282" s="9">
        <v>400</v>
      </c>
      <c r="I3282" s="9">
        <v>118.636157</v>
      </c>
      <c r="J3282" s="9">
        <v>2</v>
      </c>
      <c r="K3282" s="9">
        <v>9</v>
      </c>
      <c r="L3282" s="9">
        <v>15</v>
      </c>
      <c r="M3282" s="9">
        <v>21</v>
      </c>
      <c r="N3282" s="9">
        <v>27.110883000000001</v>
      </c>
      <c r="O3282" s="9">
        <v>200</v>
      </c>
      <c r="P3282" s="9">
        <v>400</v>
      </c>
      <c r="Q3282" s="9">
        <v>69.354838999999998</v>
      </c>
      <c r="R3282" s="9">
        <v>118.636157</v>
      </c>
      <c r="S3282" s="9" t="s">
        <v>2089</v>
      </c>
      <c r="T3282" s="9">
        <v>3671.1251040000002</v>
      </c>
      <c r="U3282" s="9">
        <v>391152.778001</v>
      </c>
      <c r="V3282" t="s">
        <v>935</v>
      </c>
    </row>
    <row r="3283" spans="1:22" x14ac:dyDescent="0.25">
      <c r="A3283" s="70" t="e">
        <f>VLOOKUP(B3283,'Lake Assessments'!$D$2:$E$52,2,0)</f>
        <v>#N/A</v>
      </c>
      <c r="B3283">
        <v>38008000</v>
      </c>
      <c r="C3283" t="s">
        <v>2915</v>
      </c>
      <c r="D3283" t="s">
        <v>878</v>
      </c>
      <c r="E3283" s="107">
        <v>41506</v>
      </c>
      <c r="F3283" s="9">
        <v>20</v>
      </c>
      <c r="G3283" s="9">
        <v>33.541020000000003</v>
      </c>
      <c r="H3283" s="9">
        <v>185.71428599999999</v>
      </c>
      <c r="I3283" s="9">
        <v>110.949809</v>
      </c>
      <c r="J3283" s="9">
        <v>2</v>
      </c>
      <c r="K3283" s="9">
        <v>16</v>
      </c>
      <c r="L3283" s="9">
        <v>20</v>
      </c>
      <c r="M3283" s="9">
        <v>30.25</v>
      </c>
      <c r="N3283" s="9">
        <v>33.541020000000003</v>
      </c>
      <c r="O3283" s="9">
        <v>166.66666699999999</v>
      </c>
      <c r="P3283" s="9">
        <v>185.71428599999999</v>
      </c>
      <c r="Q3283" s="9">
        <v>91.455696000000003</v>
      </c>
      <c r="R3283" s="9">
        <v>110.949809</v>
      </c>
      <c r="S3283" s="9" t="s">
        <v>2089</v>
      </c>
      <c r="T3283" s="9">
        <v>17751.685270999998</v>
      </c>
      <c r="U3283" s="9">
        <v>1504007.6841909999</v>
      </c>
      <c r="V3283" t="s">
        <v>935</v>
      </c>
    </row>
    <row r="3284" spans="1:22" x14ac:dyDescent="0.25">
      <c r="A3284" s="70" t="e">
        <f>VLOOKUP(B3284,'Lake Assessments'!$D$2:$E$52,2,0)</f>
        <v>#N/A</v>
      </c>
      <c r="B3284">
        <v>38027200</v>
      </c>
      <c r="C3284" t="s">
        <v>2916</v>
      </c>
      <c r="D3284" t="s">
        <v>878</v>
      </c>
      <c r="E3284" s="107">
        <v>41869</v>
      </c>
      <c r="F3284" s="9">
        <v>10</v>
      </c>
      <c r="G3284" s="9">
        <v>23.717082000000001</v>
      </c>
      <c r="H3284" s="9">
        <v>66.666667000000004</v>
      </c>
      <c r="I3284" s="9">
        <v>50.108117</v>
      </c>
      <c r="J3284" s="9">
        <v>1</v>
      </c>
      <c r="K3284" s="9">
        <v>10</v>
      </c>
      <c r="L3284" s="9">
        <v>10</v>
      </c>
      <c r="M3284" s="9">
        <v>23.717082000000001</v>
      </c>
      <c r="N3284" s="9">
        <v>23.717082000000001</v>
      </c>
      <c r="O3284" s="9">
        <v>66.666667000000004</v>
      </c>
      <c r="P3284" s="9">
        <v>66.666667000000004</v>
      </c>
      <c r="Q3284" s="9">
        <v>50.108117</v>
      </c>
      <c r="R3284" s="9">
        <v>50.108117</v>
      </c>
      <c r="S3284" s="9" t="s">
        <v>2089</v>
      </c>
      <c r="T3284" s="9">
        <v>1437.2711139999999</v>
      </c>
      <c r="U3284" s="9">
        <v>84496.739042999994</v>
      </c>
      <c r="V3284" t="s">
        <v>935</v>
      </c>
    </row>
    <row r="3285" spans="1:22" x14ac:dyDescent="0.25">
      <c r="A3285" s="70" t="e">
        <f>VLOOKUP(B3285,'Lake Assessments'!$D$2:$E$52,2,0)</f>
        <v>#N/A</v>
      </c>
      <c r="B3285">
        <v>38001600</v>
      </c>
      <c r="C3285" t="s">
        <v>2917</v>
      </c>
      <c r="D3285" t="s">
        <v>878</v>
      </c>
      <c r="E3285" s="107">
        <v>39279</v>
      </c>
      <c r="F3285" s="9">
        <v>17</v>
      </c>
      <c r="G3285" s="9">
        <v>32.014702999999997</v>
      </c>
      <c r="H3285" s="9">
        <v>466.66666700000002</v>
      </c>
      <c r="I3285" s="9">
        <v>158.18308500000001</v>
      </c>
      <c r="J3285" s="9">
        <v>1</v>
      </c>
      <c r="K3285" s="9">
        <v>17</v>
      </c>
      <c r="L3285" s="9">
        <v>17</v>
      </c>
      <c r="M3285" s="9">
        <v>32.014702999999997</v>
      </c>
      <c r="N3285" s="9">
        <v>32.014702999999997</v>
      </c>
      <c r="O3285" s="9">
        <v>466.66666700000002</v>
      </c>
      <c r="P3285" s="9">
        <v>466.66666700000002</v>
      </c>
      <c r="Q3285" s="9">
        <v>158.18308500000001</v>
      </c>
      <c r="R3285" s="9">
        <v>158.18308500000001</v>
      </c>
      <c r="S3285" s="9" t="s">
        <v>2089</v>
      </c>
      <c r="T3285" s="9">
        <v>1022.677084</v>
      </c>
      <c r="U3285" s="9">
        <v>52064.826969000002</v>
      </c>
      <c r="V3285" t="s">
        <v>935</v>
      </c>
    </row>
    <row r="3286" spans="1:22" x14ac:dyDescent="0.25">
      <c r="A3286" s="70" t="e">
        <f>VLOOKUP(B3286,'Lake Assessments'!$D$2:$E$52,2,0)</f>
        <v>#N/A</v>
      </c>
      <c r="B3286">
        <v>38003300</v>
      </c>
      <c r="C3286" t="s">
        <v>2918</v>
      </c>
      <c r="D3286" t="s">
        <v>878</v>
      </c>
      <c r="E3286" s="107">
        <v>38187</v>
      </c>
      <c r="F3286" s="9">
        <v>15</v>
      </c>
      <c r="G3286" s="9">
        <v>26.336286999999999</v>
      </c>
      <c r="H3286" s="9">
        <v>400</v>
      </c>
      <c r="I3286" s="9">
        <v>112.389409</v>
      </c>
      <c r="J3286" s="9">
        <v>2</v>
      </c>
      <c r="K3286" s="9">
        <v>15</v>
      </c>
      <c r="L3286" s="9">
        <v>18</v>
      </c>
      <c r="M3286" s="9">
        <v>26.336286999999999</v>
      </c>
      <c r="N3286" s="9">
        <v>28.755676000000001</v>
      </c>
      <c r="O3286" s="9">
        <v>350</v>
      </c>
      <c r="P3286" s="9">
        <v>400</v>
      </c>
      <c r="Q3286" s="9">
        <v>112.389409</v>
      </c>
      <c r="R3286" s="9">
        <v>171.27995999999999</v>
      </c>
      <c r="S3286" s="9" t="s">
        <v>2089</v>
      </c>
      <c r="T3286" s="9">
        <v>8565.1718529999998</v>
      </c>
      <c r="U3286" s="9">
        <v>1200926.6052979999</v>
      </c>
      <c r="V3286" t="s">
        <v>935</v>
      </c>
    </row>
    <row r="3287" spans="1:22" x14ac:dyDescent="0.25">
      <c r="A3287" s="70" t="e">
        <f>VLOOKUP(B3287,'Lake Assessments'!$D$2:$E$52,2,0)</f>
        <v>#N/A</v>
      </c>
      <c r="B3287">
        <v>38001400</v>
      </c>
      <c r="C3287" t="s">
        <v>2919</v>
      </c>
      <c r="D3287" t="s">
        <v>878</v>
      </c>
      <c r="E3287" s="107">
        <v>41129</v>
      </c>
      <c r="F3287" s="9">
        <v>19</v>
      </c>
      <c r="G3287" s="9">
        <v>31.20054</v>
      </c>
      <c r="H3287" s="9">
        <v>216.66666699999999</v>
      </c>
      <c r="I3287" s="9">
        <v>97.471771000000004</v>
      </c>
      <c r="J3287" s="9">
        <v>3</v>
      </c>
      <c r="K3287" s="9">
        <v>19</v>
      </c>
      <c r="L3287" s="9">
        <v>26</v>
      </c>
      <c r="M3287" s="9">
        <v>31.20054</v>
      </c>
      <c r="N3287" s="9">
        <v>37.065950000000001</v>
      </c>
      <c r="O3287" s="9">
        <v>200</v>
      </c>
      <c r="P3287" s="9">
        <v>333.33333299999998</v>
      </c>
      <c r="Q3287" s="9">
        <v>97.471771000000004</v>
      </c>
      <c r="R3287" s="9">
        <v>134.594617</v>
      </c>
      <c r="S3287" s="9" t="s">
        <v>2089</v>
      </c>
      <c r="T3287" s="9">
        <v>3210.6430730000002</v>
      </c>
      <c r="U3287" s="9">
        <v>276426.272956</v>
      </c>
      <c r="V3287" t="s">
        <v>935</v>
      </c>
    </row>
    <row r="3288" spans="1:22" x14ac:dyDescent="0.25">
      <c r="A3288" s="70" t="e">
        <f>VLOOKUP(B3288,'Lake Assessments'!$D$2:$E$52,2,0)</f>
        <v>#N/A</v>
      </c>
      <c r="B3288">
        <v>38024500</v>
      </c>
      <c r="C3288" t="s">
        <v>2748</v>
      </c>
      <c r="D3288" t="s">
        <v>878</v>
      </c>
      <c r="E3288" s="107">
        <v>42163</v>
      </c>
      <c r="F3288" s="9">
        <v>12</v>
      </c>
      <c r="G3288" s="9">
        <v>25.114737000000002</v>
      </c>
      <c r="H3288" s="9">
        <v>300</v>
      </c>
      <c r="I3288" s="9">
        <v>102.53819900000001</v>
      </c>
      <c r="J3288" s="9">
        <v>3</v>
      </c>
      <c r="K3288" s="9">
        <v>10</v>
      </c>
      <c r="L3288" s="9">
        <v>13</v>
      </c>
      <c r="M3288" s="9">
        <v>20.554805000000002</v>
      </c>
      <c r="N3288" s="9">
        <v>27.457660000000001</v>
      </c>
      <c r="O3288" s="9">
        <v>225</v>
      </c>
      <c r="P3288" s="9">
        <v>300</v>
      </c>
      <c r="Q3288" s="9">
        <v>65.764555000000001</v>
      </c>
      <c r="R3288" s="9">
        <v>159.034526</v>
      </c>
      <c r="S3288" s="9" t="s">
        <v>2089</v>
      </c>
      <c r="T3288" s="9">
        <v>4660.7274180000004</v>
      </c>
      <c r="U3288" s="9">
        <v>893980.177899</v>
      </c>
      <c r="V3288" t="s">
        <v>935</v>
      </c>
    </row>
    <row r="3289" spans="1:22" x14ac:dyDescent="0.25">
      <c r="A3289" s="70" t="e">
        <f>VLOOKUP(B3289,'Lake Assessments'!$D$2:$E$52,2,0)</f>
        <v>#N/A</v>
      </c>
      <c r="B3289">
        <v>38025800</v>
      </c>
      <c r="C3289" t="s">
        <v>2920</v>
      </c>
      <c r="D3289" t="s">
        <v>878</v>
      </c>
      <c r="E3289" s="107">
        <v>37487</v>
      </c>
      <c r="F3289" s="9">
        <v>16</v>
      </c>
      <c r="G3289" s="9">
        <v>31.5</v>
      </c>
      <c r="H3289" s="9">
        <v>300</v>
      </c>
      <c r="I3289" s="9">
        <v>197.16981100000001</v>
      </c>
      <c r="J3289" s="9">
        <v>1</v>
      </c>
      <c r="K3289" s="9">
        <v>16</v>
      </c>
      <c r="L3289" s="9">
        <v>16</v>
      </c>
      <c r="M3289" s="9">
        <v>31.5</v>
      </c>
      <c r="N3289" s="9">
        <v>31.5</v>
      </c>
      <c r="O3289" s="9">
        <v>300</v>
      </c>
      <c r="P3289" s="9">
        <v>300</v>
      </c>
      <c r="Q3289" s="9">
        <v>197.16981100000001</v>
      </c>
      <c r="R3289" s="9">
        <v>197.16981100000001</v>
      </c>
      <c r="S3289" s="9" t="s">
        <v>2089</v>
      </c>
      <c r="T3289" s="9">
        <v>788.75497399999995</v>
      </c>
      <c r="U3289" s="9">
        <v>21894.599076999999</v>
      </c>
      <c r="V3289" t="s">
        <v>935</v>
      </c>
    </row>
    <row r="3290" spans="1:22" x14ac:dyDescent="0.25">
      <c r="A3290" s="70" t="e">
        <f>VLOOKUP(B3290,'Lake Assessments'!$D$2:$E$52,2,0)</f>
        <v>#N/A</v>
      </c>
      <c r="B3290">
        <v>38005000</v>
      </c>
      <c r="C3290" t="s">
        <v>2921</v>
      </c>
      <c r="D3290" t="s">
        <v>878</v>
      </c>
      <c r="E3290" s="107">
        <v>38232</v>
      </c>
      <c r="F3290" s="9">
        <v>12</v>
      </c>
      <c r="G3290" s="9">
        <v>23.382686</v>
      </c>
      <c r="H3290" s="9">
        <v>200</v>
      </c>
      <c r="I3290" s="9">
        <v>120.591376</v>
      </c>
      <c r="J3290" s="9">
        <v>1</v>
      </c>
      <c r="K3290" s="9">
        <v>12</v>
      </c>
      <c r="L3290" s="9">
        <v>12</v>
      </c>
      <c r="M3290" s="9">
        <v>23.382686</v>
      </c>
      <c r="N3290" s="9">
        <v>23.382686</v>
      </c>
      <c r="O3290" s="9">
        <v>200</v>
      </c>
      <c r="P3290" s="9">
        <v>200</v>
      </c>
      <c r="Q3290" s="9">
        <v>120.591376</v>
      </c>
      <c r="R3290" s="9">
        <v>120.591376</v>
      </c>
      <c r="S3290" s="9" t="s">
        <v>2089</v>
      </c>
      <c r="T3290" s="9">
        <v>4679.4990449999996</v>
      </c>
      <c r="U3290" s="9">
        <v>506290.50627299998</v>
      </c>
      <c r="V3290" t="s">
        <v>935</v>
      </c>
    </row>
    <row r="3291" spans="1:22" x14ac:dyDescent="0.25">
      <c r="A3291" s="70" t="e">
        <f>VLOOKUP(B3291,'Lake Assessments'!$D$2:$E$52,2,0)</f>
        <v>#N/A</v>
      </c>
      <c r="B3291">
        <v>38025500</v>
      </c>
      <c r="C3291" t="s">
        <v>2922</v>
      </c>
      <c r="D3291" t="s">
        <v>878</v>
      </c>
      <c r="E3291" s="107">
        <v>37487</v>
      </c>
      <c r="F3291" s="9">
        <v>7</v>
      </c>
      <c r="G3291" s="9">
        <v>17.764330000000001</v>
      </c>
      <c r="H3291" s="9">
        <v>0</v>
      </c>
      <c r="I3291" s="9">
        <v>11.725346999999999</v>
      </c>
      <c r="J3291" s="9">
        <v>1</v>
      </c>
      <c r="K3291" s="9">
        <v>7</v>
      </c>
      <c r="L3291" s="9">
        <v>7</v>
      </c>
      <c r="M3291" s="9">
        <v>17.764330000000001</v>
      </c>
      <c r="N3291" s="9">
        <v>17.764330000000001</v>
      </c>
      <c r="O3291" s="9">
        <v>0</v>
      </c>
      <c r="P3291" s="9">
        <v>0</v>
      </c>
      <c r="Q3291" s="9">
        <v>11.725346999999999</v>
      </c>
      <c r="R3291" s="9">
        <v>11.725346999999999</v>
      </c>
      <c r="S3291" s="9" t="s">
        <v>2089</v>
      </c>
      <c r="T3291" s="9">
        <v>4286.1294369999996</v>
      </c>
      <c r="U3291" s="9">
        <v>222292.77969600001</v>
      </c>
      <c r="V3291" t="s">
        <v>935</v>
      </c>
    </row>
    <row r="3292" spans="1:22" x14ac:dyDescent="0.25">
      <c r="A3292" s="70" t="e">
        <f>VLOOKUP(B3292,'Lake Assessments'!$D$2:$E$52,2,0)</f>
        <v>#N/A</v>
      </c>
      <c r="B3292">
        <v>38024800</v>
      </c>
      <c r="C3292" t="s">
        <v>2923</v>
      </c>
      <c r="D3292" t="s">
        <v>878</v>
      </c>
      <c r="E3292" s="107">
        <v>37130</v>
      </c>
      <c r="F3292" s="9">
        <v>9</v>
      </c>
      <c r="G3292" s="9">
        <v>21.333333</v>
      </c>
      <c r="H3292" s="9">
        <v>28.571428999999998</v>
      </c>
      <c r="I3292" s="9">
        <v>34.171908000000002</v>
      </c>
      <c r="J3292" s="9">
        <v>1</v>
      </c>
      <c r="K3292" s="9">
        <v>9</v>
      </c>
      <c r="L3292" s="9">
        <v>9</v>
      </c>
      <c r="M3292" s="9">
        <v>21.333333</v>
      </c>
      <c r="N3292" s="9">
        <v>21.333333</v>
      </c>
      <c r="O3292" s="9">
        <v>28.571428999999998</v>
      </c>
      <c r="P3292" s="9">
        <v>28.571428999999998</v>
      </c>
      <c r="Q3292" s="9">
        <v>34.171908000000002</v>
      </c>
      <c r="R3292" s="9">
        <v>34.171908000000002</v>
      </c>
      <c r="S3292" s="9" t="s">
        <v>2089</v>
      </c>
      <c r="T3292" s="9">
        <v>2536.814895</v>
      </c>
      <c r="U3292" s="9">
        <v>150310.20346799999</v>
      </c>
      <c r="V3292" t="s">
        <v>935</v>
      </c>
    </row>
    <row r="3293" spans="1:22" x14ac:dyDescent="0.25">
      <c r="A3293" s="70" t="e">
        <f>VLOOKUP(B3293,'Lake Assessments'!$D$2:$E$52,2,0)</f>
        <v>#N/A</v>
      </c>
      <c r="B3293">
        <v>38025700</v>
      </c>
      <c r="C3293" t="s">
        <v>2924</v>
      </c>
      <c r="D3293" t="s">
        <v>878</v>
      </c>
      <c r="E3293" s="107">
        <v>41836</v>
      </c>
      <c r="F3293" s="9">
        <v>13</v>
      </c>
      <c r="G3293" s="9">
        <v>26.90296</v>
      </c>
      <c r="H3293" s="9">
        <v>333.33333299999998</v>
      </c>
      <c r="I3293" s="9">
        <v>116.959351</v>
      </c>
      <c r="J3293" s="9">
        <v>1</v>
      </c>
      <c r="K3293" s="9">
        <v>13</v>
      </c>
      <c r="L3293" s="9">
        <v>13</v>
      </c>
      <c r="M3293" s="9">
        <v>26.90296</v>
      </c>
      <c r="N3293" s="9">
        <v>26.90296</v>
      </c>
      <c r="O3293" s="9">
        <v>333.33333299999998</v>
      </c>
      <c r="P3293" s="9">
        <v>333.33333299999998</v>
      </c>
      <c r="Q3293" s="9">
        <v>116.959351</v>
      </c>
      <c r="R3293" s="9">
        <v>116.959351</v>
      </c>
      <c r="S3293" s="9" t="s">
        <v>2089</v>
      </c>
      <c r="T3293" s="9">
        <v>1616.3186430000001</v>
      </c>
      <c r="U3293" s="9">
        <v>43169.226595</v>
      </c>
      <c r="V3293" t="s">
        <v>935</v>
      </c>
    </row>
    <row r="3294" spans="1:22" x14ac:dyDescent="0.25">
      <c r="A3294" s="70" t="e">
        <f>VLOOKUP(B3294,'Lake Assessments'!$D$2:$E$52,2,0)</f>
        <v>#N/A</v>
      </c>
      <c r="B3294">
        <v>38001800</v>
      </c>
      <c r="C3294" t="s">
        <v>1681</v>
      </c>
      <c r="D3294" t="s">
        <v>878</v>
      </c>
      <c r="E3294" s="107">
        <v>40078</v>
      </c>
      <c r="F3294" s="9">
        <v>17</v>
      </c>
      <c r="G3294" s="9">
        <v>31.044560000000001</v>
      </c>
      <c r="H3294" s="9">
        <v>466.66666700000002</v>
      </c>
      <c r="I3294" s="9">
        <v>150.35935499999999</v>
      </c>
      <c r="J3294" s="9">
        <v>2</v>
      </c>
      <c r="K3294" s="9">
        <v>13</v>
      </c>
      <c r="L3294" s="9">
        <v>17</v>
      </c>
      <c r="M3294" s="9">
        <v>27.735009999999999</v>
      </c>
      <c r="N3294" s="9">
        <v>31.044560000000001</v>
      </c>
      <c r="O3294" s="9">
        <v>225</v>
      </c>
      <c r="P3294" s="9">
        <v>466.66666700000002</v>
      </c>
      <c r="Q3294" s="9">
        <v>150.35935499999999</v>
      </c>
      <c r="R3294" s="9">
        <v>161.651036</v>
      </c>
      <c r="S3294" s="9" t="s">
        <v>2089</v>
      </c>
      <c r="T3294" s="9">
        <v>1209.6841440000001</v>
      </c>
      <c r="U3294" s="9">
        <v>78498.348161999995</v>
      </c>
      <c r="V3294" t="s">
        <v>935</v>
      </c>
    </row>
    <row r="3295" spans="1:22" x14ac:dyDescent="0.25">
      <c r="A3295" s="70" t="e">
        <f>VLOOKUP(B3295,'Lake Assessments'!$D$2:$E$52,2,0)</f>
        <v>#N/A</v>
      </c>
      <c r="B3295">
        <v>38005300</v>
      </c>
      <c r="C3295" t="s">
        <v>2925</v>
      </c>
      <c r="D3295" t="s">
        <v>878</v>
      </c>
      <c r="E3295" s="107">
        <v>40378</v>
      </c>
      <c r="F3295" s="9">
        <v>18</v>
      </c>
      <c r="G3295" s="9">
        <v>30.169889000000001</v>
      </c>
      <c r="H3295" s="9">
        <v>500</v>
      </c>
      <c r="I3295" s="9">
        <v>143.30555899999999</v>
      </c>
      <c r="J3295" s="9">
        <v>3</v>
      </c>
      <c r="K3295" s="9">
        <v>9</v>
      </c>
      <c r="L3295" s="9">
        <v>18</v>
      </c>
      <c r="M3295" s="9">
        <v>18.666667</v>
      </c>
      <c r="N3295" s="9">
        <v>30.169889000000001</v>
      </c>
      <c r="O3295" s="9">
        <v>125</v>
      </c>
      <c r="P3295" s="9">
        <v>500</v>
      </c>
      <c r="Q3295" s="9">
        <v>76.100628999999998</v>
      </c>
      <c r="R3295" s="9">
        <v>143.30555899999999</v>
      </c>
      <c r="S3295" s="9" t="s">
        <v>2089</v>
      </c>
      <c r="T3295" s="9">
        <v>4793.0654119999999</v>
      </c>
      <c r="U3295" s="9">
        <v>316537.335884</v>
      </c>
      <c r="V3295" t="s">
        <v>935</v>
      </c>
    </row>
    <row r="3296" spans="1:22" x14ac:dyDescent="0.25">
      <c r="A3296" s="70" t="e">
        <f>VLOOKUP(B3296,'Lake Assessments'!$D$2:$E$52,2,0)</f>
        <v>#N/A</v>
      </c>
      <c r="B3296">
        <v>38005700</v>
      </c>
      <c r="C3296" t="s">
        <v>2926</v>
      </c>
      <c r="D3296" t="s">
        <v>878</v>
      </c>
      <c r="E3296" s="107">
        <v>40714</v>
      </c>
      <c r="F3296" s="9">
        <v>13</v>
      </c>
      <c r="G3296" s="9">
        <v>27.457660000000001</v>
      </c>
      <c r="H3296" s="9">
        <v>333.33333299999998</v>
      </c>
      <c r="I3296" s="9">
        <v>121.43274</v>
      </c>
      <c r="J3296" s="9">
        <v>3</v>
      </c>
      <c r="K3296" s="9">
        <v>10</v>
      </c>
      <c r="L3296" s="9">
        <v>17</v>
      </c>
      <c r="M3296" s="9">
        <v>23.084627000000001</v>
      </c>
      <c r="N3296" s="9">
        <v>29.104275000000001</v>
      </c>
      <c r="O3296" s="9">
        <v>233.33333300000001</v>
      </c>
      <c r="P3296" s="9">
        <v>333.33333299999998</v>
      </c>
      <c r="Q3296" s="9">
        <v>86.166346000000004</v>
      </c>
      <c r="R3296" s="9">
        <v>174.56863200000001</v>
      </c>
      <c r="S3296" s="9" t="s">
        <v>2089</v>
      </c>
      <c r="T3296" s="9">
        <v>2833.6003799999999</v>
      </c>
      <c r="U3296" s="9">
        <v>162589.67561599999</v>
      </c>
      <c r="V3296" t="s">
        <v>935</v>
      </c>
    </row>
    <row r="3297" spans="1:22" x14ac:dyDescent="0.25">
      <c r="A3297" s="70" t="e">
        <f>VLOOKUP(B3297,'Lake Assessments'!$D$2:$E$52,2,0)</f>
        <v>#N/A</v>
      </c>
      <c r="B3297">
        <v>38023100</v>
      </c>
      <c r="C3297" t="s">
        <v>2927</v>
      </c>
      <c r="D3297" t="s">
        <v>878</v>
      </c>
      <c r="E3297" s="107">
        <v>37809</v>
      </c>
      <c r="F3297" s="9">
        <v>9</v>
      </c>
      <c r="G3297" s="9">
        <v>23</v>
      </c>
      <c r="H3297" s="9">
        <v>50</v>
      </c>
      <c r="I3297" s="9">
        <v>45.56962</v>
      </c>
      <c r="J3297" s="9">
        <v>2</v>
      </c>
      <c r="K3297" s="9">
        <v>9</v>
      </c>
      <c r="L3297" s="9">
        <v>16</v>
      </c>
      <c r="M3297" s="9">
        <v>23</v>
      </c>
      <c r="N3297" s="9">
        <v>31</v>
      </c>
      <c r="O3297" s="9">
        <v>50</v>
      </c>
      <c r="P3297" s="9">
        <v>128.57142899999999</v>
      </c>
      <c r="Q3297" s="9">
        <v>45.56962</v>
      </c>
      <c r="R3297" s="9">
        <v>94.968553</v>
      </c>
      <c r="S3297" s="9" t="s">
        <v>2089</v>
      </c>
      <c r="T3297" s="9">
        <v>2916.9807900000001</v>
      </c>
      <c r="U3297" s="9">
        <v>269358.48041199998</v>
      </c>
      <c r="V3297" t="s">
        <v>935</v>
      </c>
    </row>
    <row r="3298" spans="1:22" x14ac:dyDescent="0.25">
      <c r="A3298" s="70" t="e">
        <f>VLOOKUP(B3298,'Lake Assessments'!$D$2:$E$52,2,0)</f>
        <v>#N/A</v>
      </c>
      <c r="B3298">
        <v>38024200</v>
      </c>
      <c r="C3298" t="s">
        <v>116</v>
      </c>
      <c r="D3298" t="s">
        <v>878</v>
      </c>
      <c r="E3298" s="107">
        <v>40022</v>
      </c>
      <c r="F3298" s="9">
        <v>12</v>
      </c>
      <c r="G3298" s="9">
        <v>27.135463000000001</v>
      </c>
      <c r="H3298" s="9">
        <v>300</v>
      </c>
      <c r="I3298" s="9">
        <v>118.83437600000001</v>
      </c>
      <c r="J3298" s="9">
        <v>2</v>
      </c>
      <c r="K3298" s="9">
        <v>12</v>
      </c>
      <c r="L3298" s="9">
        <v>15</v>
      </c>
      <c r="M3298" s="9">
        <v>27.135463000000001</v>
      </c>
      <c r="N3298" s="9">
        <v>28.143678999999999</v>
      </c>
      <c r="O3298" s="9">
        <v>275</v>
      </c>
      <c r="P3298" s="9">
        <v>300</v>
      </c>
      <c r="Q3298" s="9">
        <v>118.83437600000001</v>
      </c>
      <c r="R3298" s="9">
        <v>165.506405</v>
      </c>
      <c r="S3298" s="9" t="s">
        <v>2089</v>
      </c>
      <c r="T3298" s="9">
        <v>2010.902249</v>
      </c>
      <c r="U3298" s="9">
        <v>145012.91082399999</v>
      </c>
      <c r="V3298" t="s">
        <v>935</v>
      </c>
    </row>
    <row r="3299" spans="1:22" x14ac:dyDescent="0.25">
      <c r="A3299" s="70" t="e">
        <f>VLOOKUP(B3299,'Lake Assessments'!$D$2:$E$52,2,0)</f>
        <v>#N/A</v>
      </c>
      <c r="B3299">
        <v>38024000</v>
      </c>
      <c r="C3299" t="s">
        <v>2928</v>
      </c>
      <c r="D3299" t="s">
        <v>878</v>
      </c>
      <c r="E3299" s="107">
        <v>37845</v>
      </c>
      <c r="F3299" s="9">
        <v>10</v>
      </c>
      <c r="G3299" s="9">
        <v>22.768398999999999</v>
      </c>
      <c r="H3299" s="9">
        <v>66.666667000000004</v>
      </c>
      <c r="I3299" s="9">
        <v>44.103791999999999</v>
      </c>
      <c r="J3299" s="9">
        <v>1</v>
      </c>
      <c r="K3299" s="9">
        <v>10</v>
      </c>
      <c r="L3299" s="9">
        <v>10</v>
      </c>
      <c r="M3299" s="9">
        <v>22.768398999999999</v>
      </c>
      <c r="N3299" s="9">
        <v>22.768398999999999</v>
      </c>
      <c r="O3299" s="9">
        <v>66.666667000000004</v>
      </c>
      <c r="P3299" s="9">
        <v>66.666667000000004</v>
      </c>
      <c r="Q3299" s="9">
        <v>44.103791999999999</v>
      </c>
      <c r="R3299" s="9">
        <v>44.103791999999999</v>
      </c>
      <c r="S3299" s="9" t="s">
        <v>2089</v>
      </c>
      <c r="T3299" s="9">
        <v>1637.6874780000001</v>
      </c>
      <c r="U3299" s="9">
        <v>134235.83040499999</v>
      </c>
      <c r="V3299" t="s">
        <v>935</v>
      </c>
    </row>
    <row r="3300" spans="1:22" x14ac:dyDescent="0.25">
      <c r="A3300" s="70" t="e">
        <f>VLOOKUP(B3300,'Lake Assessments'!$D$2:$E$52,2,0)</f>
        <v>#N/A</v>
      </c>
      <c r="B3300">
        <v>38026900</v>
      </c>
      <c r="C3300" t="s">
        <v>2929</v>
      </c>
      <c r="D3300" t="s">
        <v>878</v>
      </c>
      <c r="E3300" s="107">
        <v>38217</v>
      </c>
      <c r="F3300" s="9">
        <v>9</v>
      </c>
      <c r="G3300" s="9">
        <v>23.333333</v>
      </c>
      <c r="H3300" s="9">
        <v>28.571428999999998</v>
      </c>
      <c r="I3300" s="9">
        <v>46.750523999999999</v>
      </c>
      <c r="J3300" s="9">
        <v>2</v>
      </c>
      <c r="K3300" s="9">
        <v>9</v>
      </c>
      <c r="L3300" s="9">
        <v>11</v>
      </c>
      <c r="M3300" s="9">
        <v>23.333333</v>
      </c>
      <c r="N3300" s="9">
        <v>26.834510000000002</v>
      </c>
      <c r="O3300" s="9">
        <v>28.571428999999998</v>
      </c>
      <c r="P3300" s="9">
        <v>83.333332999999996</v>
      </c>
      <c r="Q3300" s="9">
        <v>46.750523999999999</v>
      </c>
      <c r="R3300" s="9">
        <v>69.838668999999996</v>
      </c>
      <c r="S3300" s="9" t="s">
        <v>2089</v>
      </c>
      <c r="T3300" s="9">
        <v>2491.4935759999998</v>
      </c>
      <c r="U3300" s="9">
        <v>177250.54528399999</v>
      </c>
      <c r="V3300" t="s">
        <v>935</v>
      </c>
    </row>
    <row r="3301" spans="1:22" x14ac:dyDescent="0.25">
      <c r="A3301" s="70" t="e">
        <f>VLOOKUP(B3301,'Lake Assessments'!$D$2:$E$52,2,0)</f>
        <v>#N/A</v>
      </c>
      <c r="B3301">
        <v>38029300</v>
      </c>
      <c r="C3301" t="s">
        <v>2930</v>
      </c>
      <c r="D3301" t="s">
        <v>878</v>
      </c>
      <c r="E3301" s="107">
        <v>41099</v>
      </c>
      <c r="F3301" s="9">
        <v>10</v>
      </c>
      <c r="G3301" s="9">
        <v>24.349537999999999</v>
      </c>
      <c r="H3301" s="9">
        <v>66.666667000000004</v>
      </c>
      <c r="I3301" s="9">
        <v>54.110999999999997</v>
      </c>
      <c r="J3301" s="9">
        <v>2</v>
      </c>
      <c r="K3301" s="9">
        <v>10</v>
      </c>
      <c r="L3301" s="9">
        <v>12</v>
      </c>
      <c r="M3301" s="9">
        <v>24.349537999999999</v>
      </c>
      <c r="N3301" s="9">
        <v>27.135463000000001</v>
      </c>
      <c r="O3301" s="9">
        <v>66.666667000000004</v>
      </c>
      <c r="P3301" s="9">
        <v>100</v>
      </c>
      <c r="Q3301" s="9">
        <v>54.110999999999997</v>
      </c>
      <c r="R3301" s="9">
        <v>71.743435000000005</v>
      </c>
      <c r="S3301" s="9" t="s">
        <v>2089</v>
      </c>
      <c r="T3301" s="9">
        <v>1784.771786</v>
      </c>
      <c r="U3301" s="9">
        <v>157736.19792599999</v>
      </c>
      <c r="V3301" t="s">
        <v>935</v>
      </c>
    </row>
    <row r="3302" spans="1:22" x14ac:dyDescent="0.25">
      <c r="A3302" s="70" t="e">
        <f>VLOOKUP(B3302,'Lake Assessments'!$D$2:$E$52,2,0)</f>
        <v>#N/A</v>
      </c>
      <c r="B3302">
        <v>38004900</v>
      </c>
      <c r="C3302" t="s">
        <v>2931</v>
      </c>
      <c r="D3302" t="s">
        <v>878</v>
      </c>
      <c r="E3302" s="107">
        <v>38223</v>
      </c>
      <c r="F3302" s="9">
        <v>22</v>
      </c>
      <c r="G3302" s="9">
        <v>34.538516000000001</v>
      </c>
      <c r="H3302" s="9">
        <v>450</v>
      </c>
      <c r="I3302" s="9">
        <v>225.83505700000001</v>
      </c>
      <c r="J3302" s="9">
        <v>2</v>
      </c>
      <c r="K3302" s="9">
        <v>7</v>
      </c>
      <c r="L3302" s="9">
        <v>22</v>
      </c>
      <c r="M3302" s="9">
        <v>17.386365999999999</v>
      </c>
      <c r="N3302" s="9">
        <v>34.538516000000001</v>
      </c>
      <c r="O3302" s="9">
        <v>133.33333300000001</v>
      </c>
      <c r="P3302" s="9">
        <v>450</v>
      </c>
      <c r="Q3302" s="9">
        <v>40.212626999999998</v>
      </c>
      <c r="R3302" s="9">
        <v>225.83505700000001</v>
      </c>
      <c r="S3302" s="9" t="s">
        <v>2089</v>
      </c>
      <c r="T3302" s="9">
        <v>3078.102355</v>
      </c>
      <c r="U3302" s="9">
        <v>315327.45072299999</v>
      </c>
      <c r="V3302" t="s">
        <v>935</v>
      </c>
    </row>
    <row r="3303" spans="1:22" x14ac:dyDescent="0.25">
      <c r="A3303" s="70" t="e">
        <f>VLOOKUP(B3303,'Lake Assessments'!$D$2:$E$52,2,0)</f>
        <v>#N/A</v>
      </c>
      <c r="B3303">
        <v>38025600</v>
      </c>
      <c r="C3303" t="s">
        <v>2932</v>
      </c>
      <c r="D3303" t="s">
        <v>878</v>
      </c>
      <c r="E3303" s="107">
        <v>37487</v>
      </c>
      <c r="F3303" s="9">
        <v>11</v>
      </c>
      <c r="G3303" s="9">
        <v>25.326953</v>
      </c>
      <c r="H3303" s="9">
        <v>175</v>
      </c>
      <c r="I3303" s="9">
        <v>138.93351799999999</v>
      </c>
      <c r="J3303" s="9">
        <v>4</v>
      </c>
      <c r="K3303" s="9">
        <v>7</v>
      </c>
      <c r="L3303" s="9">
        <v>11</v>
      </c>
      <c r="M3303" s="9">
        <v>21.543975</v>
      </c>
      <c r="N3303" s="9">
        <v>25.326953</v>
      </c>
      <c r="O3303" s="9">
        <v>133.33333300000001</v>
      </c>
      <c r="P3303" s="9">
        <v>200</v>
      </c>
      <c r="Q3303" s="9">
        <v>73.741733999999994</v>
      </c>
      <c r="R3303" s="9">
        <v>138.93351799999999</v>
      </c>
      <c r="S3303" s="9" t="s">
        <v>2089</v>
      </c>
      <c r="T3303" s="9">
        <v>3140.4196219999999</v>
      </c>
      <c r="U3303" s="9">
        <v>247298.485751</v>
      </c>
      <c r="V3303" t="s">
        <v>935</v>
      </c>
    </row>
    <row r="3304" spans="1:22" x14ac:dyDescent="0.25">
      <c r="A3304" s="70" t="e">
        <f>VLOOKUP(B3304,'Lake Assessments'!$D$2:$E$52,2,0)</f>
        <v>#N/A</v>
      </c>
      <c r="B3304">
        <v>38023200</v>
      </c>
      <c r="C3304" t="s">
        <v>2933</v>
      </c>
      <c r="D3304" t="s">
        <v>878</v>
      </c>
      <c r="E3304" s="107">
        <v>40056</v>
      </c>
      <c r="F3304" s="9">
        <v>14</v>
      </c>
      <c r="G3304" s="9">
        <v>28.864214</v>
      </c>
      <c r="H3304" s="9">
        <v>366.66666700000002</v>
      </c>
      <c r="I3304" s="9">
        <v>132.77592000000001</v>
      </c>
      <c r="J3304" s="9">
        <v>2</v>
      </c>
      <c r="K3304" s="9">
        <v>11</v>
      </c>
      <c r="L3304" s="9">
        <v>14</v>
      </c>
      <c r="M3304" s="9">
        <v>24.120908</v>
      </c>
      <c r="N3304" s="9">
        <v>28.864214</v>
      </c>
      <c r="O3304" s="9">
        <v>175</v>
      </c>
      <c r="P3304" s="9">
        <v>366.66666700000002</v>
      </c>
      <c r="Q3304" s="9">
        <v>127.55573200000001</v>
      </c>
      <c r="R3304" s="9">
        <v>132.77592000000001</v>
      </c>
      <c r="S3304" s="9" t="s">
        <v>2089</v>
      </c>
      <c r="T3304" s="9">
        <v>2411.201673</v>
      </c>
      <c r="U3304" s="9">
        <v>238532.20886300001</v>
      </c>
      <c r="V3304" t="s">
        <v>935</v>
      </c>
    </row>
    <row r="3305" spans="1:22" x14ac:dyDescent="0.25">
      <c r="A3305" s="70" t="e">
        <f>VLOOKUP(B3305,'Lake Assessments'!$D$2:$E$52,2,0)</f>
        <v>#N/A</v>
      </c>
      <c r="B3305">
        <v>38007000</v>
      </c>
      <c r="C3305" t="s">
        <v>2934</v>
      </c>
      <c r="D3305" t="s">
        <v>878</v>
      </c>
      <c r="E3305" s="107">
        <v>42191</v>
      </c>
      <c r="F3305" s="9">
        <v>15</v>
      </c>
      <c r="G3305" s="9">
        <v>28.660077000000001</v>
      </c>
      <c r="H3305" s="9">
        <v>150</v>
      </c>
      <c r="I3305" s="9">
        <v>81.392891000000006</v>
      </c>
      <c r="J3305" s="9">
        <v>1</v>
      </c>
      <c r="K3305" s="9">
        <v>15</v>
      </c>
      <c r="L3305" s="9">
        <v>15</v>
      </c>
      <c r="M3305" s="9">
        <v>28.660077000000001</v>
      </c>
      <c r="N3305" s="9">
        <v>28.660077000000001</v>
      </c>
      <c r="O3305" s="9">
        <v>150</v>
      </c>
      <c r="P3305" s="9">
        <v>150</v>
      </c>
      <c r="Q3305" s="9">
        <v>81.392891000000006</v>
      </c>
      <c r="R3305" s="9">
        <v>81.392891000000006</v>
      </c>
      <c r="S3305" s="9" t="s">
        <v>2089</v>
      </c>
      <c r="T3305" s="9">
        <v>8840.8187440000002</v>
      </c>
      <c r="U3305" s="9">
        <v>653675.66227700002</v>
      </c>
      <c r="V3305" t="s">
        <v>935</v>
      </c>
    </row>
    <row r="3306" spans="1:22" x14ac:dyDescent="0.25">
      <c r="A3306" s="70" t="e">
        <f>VLOOKUP(B3306,'Lake Assessments'!$D$2:$E$52,2,0)</f>
        <v>#N/A</v>
      </c>
      <c r="B3306">
        <v>38005600</v>
      </c>
      <c r="C3306" t="s">
        <v>2935</v>
      </c>
      <c r="D3306" t="s">
        <v>878</v>
      </c>
      <c r="E3306" s="107">
        <v>40049</v>
      </c>
      <c r="F3306" s="9">
        <v>20</v>
      </c>
      <c r="G3306" s="9">
        <v>33.317413000000002</v>
      </c>
      <c r="H3306" s="9">
        <v>566.66666699999996</v>
      </c>
      <c r="I3306" s="9">
        <v>168.68881300000001</v>
      </c>
      <c r="J3306" s="9">
        <v>1</v>
      </c>
      <c r="K3306" s="9">
        <v>20</v>
      </c>
      <c r="L3306" s="9">
        <v>20</v>
      </c>
      <c r="M3306" s="9">
        <v>33.317413000000002</v>
      </c>
      <c r="N3306" s="9">
        <v>33.317413000000002</v>
      </c>
      <c r="O3306" s="9">
        <v>566.66666699999996</v>
      </c>
      <c r="P3306" s="9">
        <v>566.66666699999996</v>
      </c>
      <c r="Q3306" s="9">
        <v>168.68881300000001</v>
      </c>
      <c r="R3306" s="9">
        <v>168.68881300000001</v>
      </c>
      <c r="S3306" s="9" t="s">
        <v>2089</v>
      </c>
      <c r="T3306" s="9">
        <v>2113.1683630000002</v>
      </c>
      <c r="U3306" s="9">
        <v>145638.400459</v>
      </c>
      <c r="V3306" t="s">
        <v>935</v>
      </c>
    </row>
    <row r="3307" spans="1:22" x14ac:dyDescent="0.25">
      <c r="A3307" s="70" t="e">
        <f>VLOOKUP(B3307,'Lake Assessments'!$D$2:$E$52,2,0)</f>
        <v>#N/A</v>
      </c>
      <c r="B3307">
        <v>38023400</v>
      </c>
      <c r="C3307" t="s">
        <v>879</v>
      </c>
      <c r="D3307" t="s">
        <v>878</v>
      </c>
      <c r="E3307" s="107">
        <v>37126</v>
      </c>
      <c r="F3307" s="9">
        <v>21</v>
      </c>
      <c r="G3307" s="9">
        <v>33.387337000000002</v>
      </c>
      <c r="H3307" s="9">
        <v>425</v>
      </c>
      <c r="I3307" s="9">
        <v>214.97487899999999</v>
      </c>
      <c r="J3307" s="9">
        <v>1</v>
      </c>
      <c r="K3307" s="9">
        <v>21</v>
      </c>
      <c r="L3307" s="9">
        <v>21</v>
      </c>
      <c r="M3307" s="9">
        <v>33.387337000000002</v>
      </c>
      <c r="N3307" s="9">
        <v>33.387337000000002</v>
      </c>
      <c r="O3307" s="9">
        <v>425</v>
      </c>
      <c r="P3307" s="9">
        <v>425</v>
      </c>
      <c r="Q3307" s="9">
        <v>214.97487899999999</v>
      </c>
      <c r="R3307" s="9">
        <v>214.97487899999999</v>
      </c>
      <c r="S3307" s="9" t="s">
        <v>2089</v>
      </c>
      <c r="T3307" s="9">
        <v>5510.7437369999998</v>
      </c>
      <c r="U3307" s="9">
        <v>154259.89969300001</v>
      </c>
      <c r="V3307" t="s">
        <v>935</v>
      </c>
    </row>
    <row r="3308" spans="1:22" x14ac:dyDescent="0.25">
      <c r="A3308" s="70" t="e">
        <f>VLOOKUP(B3308,'Lake Assessments'!$D$2:$E$52,2,0)</f>
        <v>#N/A</v>
      </c>
      <c r="B3308">
        <v>38023000</v>
      </c>
      <c r="C3308" t="s">
        <v>2936</v>
      </c>
      <c r="D3308" t="s">
        <v>878</v>
      </c>
      <c r="E3308" s="107">
        <v>37410</v>
      </c>
      <c r="F3308" s="9">
        <v>11</v>
      </c>
      <c r="G3308" s="9">
        <v>25.628464000000001</v>
      </c>
      <c r="H3308" s="9">
        <v>266.66666700000002</v>
      </c>
      <c r="I3308" s="9">
        <v>106.681164</v>
      </c>
      <c r="J3308" s="9">
        <v>2</v>
      </c>
      <c r="K3308" s="9">
        <v>10</v>
      </c>
      <c r="L3308" s="9">
        <v>11</v>
      </c>
      <c r="M3308" s="9">
        <v>23.400855</v>
      </c>
      <c r="N3308" s="9">
        <v>25.628464000000001</v>
      </c>
      <c r="O3308" s="9">
        <v>150</v>
      </c>
      <c r="P3308" s="9">
        <v>266.66666700000002</v>
      </c>
      <c r="Q3308" s="9">
        <v>106.681164</v>
      </c>
      <c r="R3308" s="9">
        <v>120.76278000000001</v>
      </c>
      <c r="S3308" s="9" t="s">
        <v>2089</v>
      </c>
      <c r="T3308" s="9">
        <v>961.03047500000002</v>
      </c>
      <c r="U3308" s="9">
        <v>55672.323863999998</v>
      </c>
      <c r="V3308" t="s">
        <v>935</v>
      </c>
    </row>
    <row r="3309" spans="1:22" x14ac:dyDescent="0.25">
      <c r="A3309" s="70" t="e">
        <f>VLOOKUP(B3309,'Lake Assessments'!$D$2:$E$52,2,0)</f>
        <v>#N/A</v>
      </c>
      <c r="B3309">
        <v>38006800</v>
      </c>
      <c r="C3309" t="s">
        <v>2246</v>
      </c>
      <c r="D3309" t="s">
        <v>878</v>
      </c>
      <c r="E3309" s="107">
        <v>40003</v>
      </c>
      <c r="F3309" s="9">
        <v>15</v>
      </c>
      <c r="G3309" s="9">
        <v>28.918275999999999</v>
      </c>
      <c r="H3309" s="9">
        <v>400</v>
      </c>
      <c r="I3309" s="9">
        <v>133.21190000000001</v>
      </c>
      <c r="J3309" s="9">
        <v>2</v>
      </c>
      <c r="K3309" s="9">
        <v>12</v>
      </c>
      <c r="L3309" s="9">
        <v>15</v>
      </c>
      <c r="M3309" s="9">
        <v>26.269437</v>
      </c>
      <c r="N3309" s="9">
        <v>28.918275999999999</v>
      </c>
      <c r="O3309" s="9">
        <v>200</v>
      </c>
      <c r="P3309" s="9">
        <v>400</v>
      </c>
      <c r="Q3309" s="9">
        <v>133.21190000000001</v>
      </c>
      <c r="R3309" s="9">
        <v>147.82488000000001</v>
      </c>
      <c r="S3309" s="9" t="s">
        <v>2089</v>
      </c>
      <c r="T3309" s="9">
        <v>9588.4214040000006</v>
      </c>
      <c r="U3309" s="9">
        <v>1845384.095924</v>
      </c>
      <c r="V3309" t="s">
        <v>935</v>
      </c>
    </row>
    <row r="3310" spans="1:22" x14ac:dyDescent="0.25">
      <c r="A3310" s="70" t="e">
        <f>VLOOKUP(B3310,'Lake Assessments'!$D$2:$E$52,2,0)</f>
        <v>#N/A</v>
      </c>
      <c r="B3310">
        <v>38021900</v>
      </c>
      <c r="C3310" t="s">
        <v>2937</v>
      </c>
      <c r="D3310" t="s">
        <v>878</v>
      </c>
      <c r="E3310" s="107">
        <v>39650</v>
      </c>
      <c r="F3310" s="9">
        <v>37</v>
      </c>
      <c r="G3310" s="9">
        <v>44.387726999999998</v>
      </c>
      <c r="H3310" s="9">
        <v>1133.333333</v>
      </c>
      <c r="I3310" s="9">
        <v>257.96553699999998</v>
      </c>
      <c r="J3310" s="9">
        <v>3</v>
      </c>
      <c r="K3310" s="9">
        <v>23</v>
      </c>
      <c r="L3310" s="9">
        <v>37</v>
      </c>
      <c r="M3310" s="9">
        <v>36.698537000000002</v>
      </c>
      <c r="N3310" s="9">
        <v>44.387726999999998</v>
      </c>
      <c r="O3310" s="9">
        <v>475</v>
      </c>
      <c r="P3310" s="9">
        <v>1133.333333</v>
      </c>
      <c r="Q3310" s="9">
        <v>246.21261200000001</v>
      </c>
      <c r="R3310" s="9">
        <v>257.96553699999998</v>
      </c>
      <c r="S3310" s="9" t="s">
        <v>2089</v>
      </c>
      <c r="T3310" s="9">
        <v>27168.834298999998</v>
      </c>
      <c r="U3310" s="9">
        <v>5013574.7826950001</v>
      </c>
      <c r="V3310" t="s">
        <v>935</v>
      </c>
    </row>
    <row r="3311" spans="1:22" x14ac:dyDescent="0.25">
      <c r="A3311" s="70" t="e">
        <f>VLOOKUP(B3311,'Lake Assessments'!$D$2:$E$52,2,0)</f>
        <v>#N/A</v>
      </c>
      <c r="B3311">
        <v>38024400</v>
      </c>
      <c r="C3311" t="s">
        <v>2938</v>
      </c>
      <c r="D3311" t="s">
        <v>878</v>
      </c>
      <c r="E3311" s="107">
        <v>37125</v>
      </c>
      <c r="F3311" s="9">
        <v>19</v>
      </c>
      <c r="G3311" s="9">
        <v>31.659371</v>
      </c>
      <c r="H3311" s="9">
        <v>171.42857100000001</v>
      </c>
      <c r="I3311" s="9">
        <v>99.115543000000002</v>
      </c>
      <c r="J3311" s="9">
        <v>1</v>
      </c>
      <c r="K3311" s="9">
        <v>19</v>
      </c>
      <c r="L3311" s="9">
        <v>19</v>
      </c>
      <c r="M3311" s="9">
        <v>31.659371</v>
      </c>
      <c r="N3311" s="9">
        <v>31.659371</v>
      </c>
      <c r="O3311" s="9">
        <v>171.42857100000001</v>
      </c>
      <c r="P3311" s="9">
        <v>171.42857100000001</v>
      </c>
      <c r="Q3311" s="9">
        <v>99.115543000000002</v>
      </c>
      <c r="R3311" s="9">
        <v>99.115543000000002</v>
      </c>
      <c r="S3311" s="9" t="s">
        <v>2089</v>
      </c>
      <c r="T3311" s="9">
        <v>2868.8464100000001</v>
      </c>
      <c r="U3311" s="9">
        <v>191588.913844</v>
      </c>
      <c r="V3311" t="s">
        <v>935</v>
      </c>
    </row>
    <row r="3312" spans="1:22" x14ac:dyDescent="0.25">
      <c r="A3312" s="70" t="e">
        <f>VLOOKUP(B3312,'Lake Assessments'!$D$2:$E$52,2,0)</f>
        <v>#N/A</v>
      </c>
      <c r="B3312">
        <v>38024600</v>
      </c>
      <c r="C3312" t="s">
        <v>2939</v>
      </c>
      <c r="D3312" t="s">
        <v>878</v>
      </c>
      <c r="E3312" s="107">
        <v>35632</v>
      </c>
      <c r="F3312" s="9">
        <v>14</v>
      </c>
      <c r="G3312" s="9">
        <v>26.993385</v>
      </c>
      <c r="H3312" s="9">
        <v>366.66666700000002</v>
      </c>
      <c r="I3312" s="9">
        <v>117.688592</v>
      </c>
      <c r="J3312" s="9">
        <v>1</v>
      </c>
      <c r="K3312" s="9">
        <v>14</v>
      </c>
      <c r="L3312" s="9">
        <v>14</v>
      </c>
      <c r="M3312" s="9">
        <v>26.993385</v>
      </c>
      <c r="N3312" s="9">
        <v>26.993385</v>
      </c>
      <c r="O3312" s="9">
        <v>366.66666700000002</v>
      </c>
      <c r="P3312" s="9">
        <v>366.66666700000002</v>
      </c>
      <c r="Q3312" s="9">
        <v>117.688592</v>
      </c>
      <c r="R3312" s="9">
        <v>117.688592</v>
      </c>
      <c r="S3312" s="9" t="s">
        <v>2089</v>
      </c>
      <c r="T3312" s="9">
        <v>1768.477664</v>
      </c>
      <c r="U3312" s="9">
        <v>105928.895548</v>
      </c>
      <c r="V3312" t="s">
        <v>935</v>
      </c>
    </row>
    <row r="3313" spans="1:22" x14ac:dyDescent="0.25">
      <c r="A3313" s="70" t="e">
        <f>VLOOKUP(B3313,'Lake Assessments'!$D$2:$E$52,2,0)</f>
        <v>#N/A</v>
      </c>
      <c r="B3313">
        <v>38002600</v>
      </c>
      <c r="C3313" t="s">
        <v>2940</v>
      </c>
      <c r="D3313" t="s">
        <v>878</v>
      </c>
      <c r="E3313" s="107">
        <v>37130</v>
      </c>
      <c r="F3313" s="9">
        <v>13</v>
      </c>
      <c r="G3313" s="9">
        <v>28.84441</v>
      </c>
      <c r="H3313" s="9">
        <v>225</v>
      </c>
      <c r="I3313" s="9">
        <v>172.11707699999999</v>
      </c>
      <c r="J3313" s="9">
        <v>1</v>
      </c>
      <c r="K3313" s="9">
        <v>13</v>
      </c>
      <c r="L3313" s="9">
        <v>13</v>
      </c>
      <c r="M3313" s="9">
        <v>28.84441</v>
      </c>
      <c r="N3313" s="9">
        <v>28.84441</v>
      </c>
      <c r="O3313" s="9">
        <v>225</v>
      </c>
      <c r="P3313" s="9">
        <v>225</v>
      </c>
      <c r="Q3313" s="9">
        <v>172.11707699999999</v>
      </c>
      <c r="R3313" s="9">
        <v>172.11707699999999</v>
      </c>
      <c r="S3313" s="9" t="s">
        <v>2089</v>
      </c>
      <c r="T3313" s="9">
        <v>2043.7052020000001</v>
      </c>
      <c r="U3313" s="9">
        <v>195436.062229</v>
      </c>
      <c r="V3313" t="s">
        <v>935</v>
      </c>
    </row>
    <row r="3314" spans="1:22" x14ac:dyDescent="0.25">
      <c r="A3314" s="70" t="e">
        <f>VLOOKUP(B3314,'Lake Assessments'!$D$2:$E$52,2,0)</f>
        <v>#N/A</v>
      </c>
      <c r="B3314">
        <v>38005500</v>
      </c>
      <c r="C3314" t="s">
        <v>2941</v>
      </c>
      <c r="D3314" t="s">
        <v>878</v>
      </c>
      <c r="E3314" s="107">
        <v>38218</v>
      </c>
      <c r="F3314" s="9">
        <v>12</v>
      </c>
      <c r="G3314" s="9">
        <v>25.114737000000002</v>
      </c>
      <c r="H3314" s="9">
        <v>71.428571000000005</v>
      </c>
      <c r="I3314" s="9">
        <v>57.954318999999998</v>
      </c>
      <c r="J3314" s="9">
        <v>1</v>
      </c>
      <c r="K3314" s="9">
        <v>12</v>
      </c>
      <c r="L3314" s="9">
        <v>12</v>
      </c>
      <c r="M3314" s="9">
        <v>25.114737000000002</v>
      </c>
      <c r="N3314" s="9">
        <v>25.114737000000002</v>
      </c>
      <c r="O3314" s="9">
        <v>71.428571000000005</v>
      </c>
      <c r="P3314" s="9">
        <v>71.428571000000005</v>
      </c>
      <c r="Q3314" s="9">
        <v>57.954318999999998</v>
      </c>
      <c r="R3314" s="9">
        <v>57.954318999999998</v>
      </c>
      <c r="S3314" s="9" t="s">
        <v>2089</v>
      </c>
      <c r="T3314" s="9">
        <v>1498.334257</v>
      </c>
      <c r="U3314" s="9">
        <v>91220.001159000007</v>
      </c>
      <c r="V3314" t="s">
        <v>935</v>
      </c>
    </row>
    <row r="3315" spans="1:22" x14ac:dyDescent="0.25">
      <c r="A3315" s="70" t="e">
        <f>VLOOKUP(B3315,'Lake Assessments'!$D$2:$E$52,2,0)</f>
        <v>#N/A</v>
      </c>
      <c r="B3315">
        <v>38005800</v>
      </c>
      <c r="C3315" t="s">
        <v>2942</v>
      </c>
      <c r="D3315" t="s">
        <v>878</v>
      </c>
      <c r="E3315" s="107">
        <v>41494</v>
      </c>
      <c r="F3315" s="9">
        <v>12</v>
      </c>
      <c r="G3315" s="9">
        <v>27.135463000000001</v>
      </c>
      <c r="H3315" s="9">
        <v>300</v>
      </c>
      <c r="I3315" s="9">
        <v>118.83437600000001</v>
      </c>
      <c r="J3315" s="9">
        <v>3</v>
      </c>
      <c r="K3315" s="9">
        <v>8</v>
      </c>
      <c r="L3315" s="9">
        <v>12</v>
      </c>
      <c r="M3315" s="9">
        <v>21.920310000000001</v>
      </c>
      <c r="N3315" s="9">
        <v>27.135463000000001</v>
      </c>
      <c r="O3315" s="9">
        <v>125</v>
      </c>
      <c r="P3315" s="9">
        <v>300</v>
      </c>
      <c r="Q3315" s="9">
        <v>76.776695000000004</v>
      </c>
      <c r="R3315" s="9">
        <v>118.83437600000001</v>
      </c>
      <c r="S3315" s="9" t="s">
        <v>2089</v>
      </c>
      <c r="T3315" s="9">
        <v>2695.038857</v>
      </c>
      <c r="U3315" s="9">
        <v>159731.94410600001</v>
      </c>
      <c r="V3315" t="s">
        <v>935</v>
      </c>
    </row>
    <row r="3316" spans="1:22" x14ac:dyDescent="0.25">
      <c r="A3316" s="70" t="e">
        <f>VLOOKUP(B3316,'Lake Assessments'!$D$2:$E$52,2,0)</f>
        <v>#N/A</v>
      </c>
      <c r="B3316">
        <v>38004700</v>
      </c>
      <c r="C3316" t="s">
        <v>937</v>
      </c>
      <c r="D3316" t="s">
        <v>878</v>
      </c>
      <c r="E3316" s="107">
        <v>40756</v>
      </c>
      <c r="F3316" s="9">
        <v>25</v>
      </c>
      <c r="G3316" s="9">
        <v>37.4</v>
      </c>
      <c r="H3316" s="9">
        <v>733.33333300000004</v>
      </c>
      <c r="I3316" s="9">
        <v>201.61290299999999</v>
      </c>
      <c r="J3316" s="9">
        <v>3</v>
      </c>
      <c r="K3316" s="9">
        <v>19</v>
      </c>
      <c r="L3316" s="9">
        <v>25</v>
      </c>
      <c r="M3316" s="9">
        <v>31.429956000000001</v>
      </c>
      <c r="N3316" s="9">
        <v>37.4</v>
      </c>
      <c r="O3316" s="9">
        <v>500</v>
      </c>
      <c r="P3316" s="9">
        <v>733.33333300000004</v>
      </c>
      <c r="Q3316" s="9">
        <v>153.46738300000001</v>
      </c>
      <c r="R3316" s="9">
        <v>246.62590700000001</v>
      </c>
      <c r="S3316" s="9" t="s">
        <v>2089</v>
      </c>
      <c r="T3316" s="9">
        <v>12223.312508999999</v>
      </c>
      <c r="U3316" s="9">
        <v>2631379.9615890002</v>
      </c>
      <c r="V3316" t="s">
        <v>935</v>
      </c>
    </row>
    <row r="3317" spans="1:22" x14ac:dyDescent="0.25">
      <c r="A3317" s="70" t="e">
        <f>VLOOKUP(B3317,'Lake Assessments'!$D$2:$E$52,2,0)</f>
        <v>#N/A</v>
      </c>
      <c r="B3317">
        <v>38007400</v>
      </c>
      <c r="C3317" t="s">
        <v>1505</v>
      </c>
      <c r="D3317" t="s">
        <v>878</v>
      </c>
      <c r="E3317" s="107">
        <v>42212</v>
      </c>
      <c r="F3317" s="9">
        <v>17</v>
      </c>
      <c r="G3317" s="9">
        <v>31.529630999999998</v>
      </c>
      <c r="H3317" s="9">
        <v>183.33333300000001</v>
      </c>
      <c r="I3317" s="9">
        <v>99.554627999999994</v>
      </c>
      <c r="J3317" s="9">
        <v>2</v>
      </c>
      <c r="K3317" s="9">
        <v>15</v>
      </c>
      <c r="L3317" s="9">
        <v>17</v>
      </c>
      <c r="M3317" s="9">
        <v>29.951070999999999</v>
      </c>
      <c r="N3317" s="9">
        <v>31.529630999999998</v>
      </c>
      <c r="O3317" s="9">
        <v>150</v>
      </c>
      <c r="P3317" s="9">
        <v>183.33333300000001</v>
      </c>
      <c r="Q3317" s="9">
        <v>89.563742000000005</v>
      </c>
      <c r="R3317" s="9">
        <v>99.554627999999994</v>
      </c>
      <c r="S3317" s="9" t="s">
        <v>2089</v>
      </c>
      <c r="T3317" s="9">
        <v>5288.4668430000002</v>
      </c>
      <c r="U3317" s="9">
        <v>496458.91873600002</v>
      </c>
      <c r="V3317" t="s">
        <v>935</v>
      </c>
    </row>
    <row r="3318" spans="1:22" x14ac:dyDescent="0.25">
      <c r="A3318" s="70" t="e">
        <f>VLOOKUP(B3318,'Lake Assessments'!$D$2:$E$52,2,0)</f>
        <v>#N/A</v>
      </c>
      <c r="B3318">
        <v>38002400</v>
      </c>
      <c r="C3318" t="s">
        <v>1430</v>
      </c>
      <c r="D3318" t="s">
        <v>878</v>
      </c>
      <c r="E3318" s="107">
        <v>40413</v>
      </c>
      <c r="F3318" s="9">
        <v>13</v>
      </c>
      <c r="G3318" s="9">
        <v>25.793558999999998</v>
      </c>
      <c r="H3318" s="9">
        <v>333.33333299999998</v>
      </c>
      <c r="I3318" s="9">
        <v>108.012574</v>
      </c>
      <c r="J3318" s="9">
        <v>3</v>
      </c>
      <c r="K3318" s="9">
        <v>8</v>
      </c>
      <c r="L3318" s="9">
        <v>13</v>
      </c>
      <c r="M3318" s="9">
        <v>19.79899</v>
      </c>
      <c r="N3318" s="9">
        <v>25.793558999999998</v>
      </c>
      <c r="O3318" s="9">
        <v>166.66666699999999</v>
      </c>
      <c r="P3318" s="9">
        <v>333.33333299999998</v>
      </c>
      <c r="Q3318" s="9">
        <v>59.669272999999997</v>
      </c>
      <c r="R3318" s="9">
        <v>119.022392</v>
      </c>
      <c r="S3318" s="9" t="s">
        <v>2089</v>
      </c>
      <c r="T3318" s="9">
        <v>9601.4134410000006</v>
      </c>
      <c r="U3318" s="9">
        <v>1100357.6801150001</v>
      </c>
      <c r="V3318" t="s">
        <v>935</v>
      </c>
    </row>
    <row r="3319" spans="1:22" x14ac:dyDescent="0.25">
      <c r="A3319" s="70" t="e">
        <f>VLOOKUP(B3319,'Lake Assessments'!$D$2:$E$52,2,0)</f>
        <v>#N/A</v>
      </c>
      <c r="B3319">
        <v>38024900</v>
      </c>
      <c r="C3319" t="s">
        <v>2943</v>
      </c>
      <c r="D3319" t="s">
        <v>878</v>
      </c>
      <c r="E3319" s="107">
        <v>37836</v>
      </c>
      <c r="F3319" s="9">
        <v>7</v>
      </c>
      <c r="G3319" s="9">
        <v>19.654153000000001</v>
      </c>
      <c r="H3319" s="9">
        <v>16.666667</v>
      </c>
      <c r="I3319" s="9">
        <v>24.393370999999998</v>
      </c>
      <c r="J3319" s="9">
        <v>2</v>
      </c>
      <c r="K3319" s="9">
        <v>7</v>
      </c>
      <c r="L3319" s="9">
        <v>10</v>
      </c>
      <c r="M3319" s="9">
        <v>19.654153000000001</v>
      </c>
      <c r="N3319" s="9">
        <v>24.03331</v>
      </c>
      <c r="O3319" s="9">
        <v>16.666667</v>
      </c>
      <c r="P3319" s="9">
        <v>42.857143000000001</v>
      </c>
      <c r="Q3319" s="9">
        <v>24.393370999999998</v>
      </c>
      <c r="R3319" s="9">
        <v>51.152894000000003</v>
      </c>
      <c r="S3319" s="9" t="s">
        <v>2089</v>
      </c>
      <c r="T3319" s="9">
        <v>2285.8865999999998</v>
      </c>
      <c r="U3319" s="9">
        <v>351723.23950600001</v>
      </c>
      <c r="V3319" t="s">
        <v>935</v>
      </c>
    </row>
    <row r="3320" spans="1:22" x14ac:dyDescent="0.25">
      <c r="A3320" s="70" t="e">
        <f>VLOOKUP(B3320,'Lake Assessments'!$D$2:$E$52,2,0)</f>
        <v>#N/A</v>
      </c>
      <c r="B3320">
        <v>38028900</v>
      </c>
      <c r="C3320" t="s">
        <v>2905</v>
      </c>
      <c r="D3320" t="s">
        <v>878</v>
      </c>
      <c r="E3320" s="107">
        <v>41135</v>
      </c>
      <c r="F3320" s="9">
        <v>22</v>
      </c>
      <c r="G3320" s="9">
        <v>32.619709999999998</v>
      </c>
      <c r="H3320" s="9">
        <v>266.66666700000002</v>
      </c>
      <c r="I3320" s="9">
        <v>106.453858</v>
      </c>
      <c r="J3320" s="9">
        <v>3</v>
      </c>
      <c r="K3320" s="9">
        <v>18</v>
      </c>
      <c r="L3320" s="9">
        <v>23</v>
      </c>
      <c r="M3320" s="9">
        <v>28.284271</v>
      </c>
      <c r="N3320" s="9">
        <v>35.030422000000002</v>
      </c>
      <c r="O3320" s="9">
        <v>157.14285699999999</v>
      </c>
      <c r="P3320" s="9">
        <v>283.33333299999998</v>
      </c>
      <c r="Q3320" s="9">
        <v>77.888497999999998</v>
      </c>
      <c r="R3320" s="9">
        <v>121.711529</v>
      </c>
      <c r="S3320" s="9" t="s">
        <v>2089</v>
      </c>
      <c r="T3320" s="9">
        <v>3203.6911190000001</v>
      </c>
      <c r="U3320" s="9">
        <v>328334.52583900001</v>
      </c>
      <c r="V3320" t="s">
        <v>935</v>
      </c>
    </row>
    <row r="3321" spans="1:22" x14ac:dyDescent="0.25">
      <c r="A3321" s="70" t="e">
        <f>VLOOKUP(B3321,'Lake Assessments'!$D$2:$E$52,2,0)</f>
        <v>#N/A</v>
      </c>
      <c r="B3321">
        <v>38029200</v>
      </c>
      <c r="C3321" t="s">
        <v>2944</v>
      </c>
      <c r="D3321" t="s">
        <v>878</v>
      </c>
      <c r="E3321" s="107">
        <v>38213</v>
      </c>
      <c r="F3321" s="9">
        <v>24</v>
      </c>
      <c r="G3321" s="9">
        <v>38.783588000000002</v>
      </c>
      <c r="H3321" s="9">
        <v>500</v>
      </c>
      <c r="I3321" s="9">
        <v>265.882902</v>
      </c>
      <c r="J3321" s="9">
        <v>2</v>
      </c>
      <c r="K3321" s="9">
        <v>16</v>
      </c>
      <c r="L3321" s="9">
        <v>24</v>
      </c>
      <c r="M3321" s="9">
        <v>30.5</v>
      </c>
      <c r="N3321" s="9">
        <v>38.783588000000002</v>
      </c>
      <c r="O3321" s="9">
        <v>433.33333299999998</v>
      </c>
      <c r="P3321" s="9">
        <v>500</v>
      </c>
      <c r="Q3321" s="9">
        <v>145.96774199999999</v>
      </c>
      <c r="R3321" s="9">
        <v>265.882902</v>
      </c>
      <c r="S3321" s="9" t="s">
        <v>2089</v>
      </c>
      <c r="T3321" s="9">
        <v>6412.1932239999996</v>
      </c>
      <c r="U3321" s="9">
        <v>404727.05983400001</v>
      </c>
      <c r="V3321" t="s">
        <v>935</v>
      </c>
    </row>
    <row r="3322" spans="1:22" x14ac:dyDescent="0.25">
      <c r="A3322" s="70" t="e">
        <f>VLOOKUP(B3322,'Lake Assessments'!$D$2:$E$52,2,0)</f>
        <v>#N/A</v>
      </c>
      <c r="B3322">
        <v>38001700</v>
      </c>
      <c r="C3322" t="s">
        <v>2945</v>
      </c>
      <c r="D3322" t="s">
        <v>878</v>
      </c>
      <c r="E3322" s="107">
        <v>34520</v>
      </c>
      <c r="F3322" s="9">
        <v>12</v>
      </c>
      <c r="G3322" s="9">
        <v>25.980761999999999</v>
      </c>
      <c r="H3322" s="9">
        <v>100</v>
      </c>
      <c r="I3322" s="9">
        <v>64.435203000000001</v>
      </c>
      <c r="J3322" s="9">
        <v>1</v>
      </c>
      <c r="K3322" s="9">
        <v>12</v>
      </c>
      <c r="L3322" s="9">
        <v>12</v>
      </c>
      <c r="M3322" s="9">
        <v>25.980761999999999</v>
      </c>
      <c r="N3322" s="9">
        <v>25.980761999999999</v>
      </c>
      <c r="O3322" s="9">
        <v>100</v>
      </c>
      <c r="P3322" s="9">
        <v>100</v>
      </c>
      <c r="Q3322" s="9">
        <v>64.435203000000001</v>
      </c>
      <c r="R3322" s="9">
        <v>64.435203000000001</v>
      </c>
      <c r="S3322" s="9" t="s">
        <v>2089</v>
      </c>
      <c r="T3322" s="9">
        <v>1594.7644519999999</v>
      </c>
      <c r="U3322" s="9">
        <v>73696.109528999994</v>
      </c>
      <c r="V3322" t="s">
        <v>935</v>
      </c>
    </row>
    <row r="3323" spans="1:22" x14ac:dyDescent="0.25">
      <c r="A3323" s="70" t="e">
        <f>VLOOKUP(B3323,'Lake Assessments'!$D$2:$E$52,2,0)</f>
        <v>#N/A</v>
      </c>
      <c r="B3323">
        <v>38039300</v>
      </c>
      <c r="C3323" t="s">
        <v>2470</v>
      </c>
      <c r="D3323" t="s">
        <v>878</v>
      </c>
      <c r="E3323" s="107">
        <v>38196</v>
      </c>
      <c r="F3323" s="9">
        <v>13</v>
      </c>
      <c r="G3323" s="9">
        <v>26.348258999999999</v>
      </c>
      <c r="H3323" s="9">
        <v>333.33333299999998</v>
      </c>
      <c r="I3323" s="9">
        <v>112.485962</v>
      </c>
      <c r="J3323" s="9">
        <v>3</v>
      </c>
      <c r="K3323" s="9">
        <v>13</v>
      </c>
      <c r="L3323" s="9">
        <v>17</v>
      </c>
      <c r="M3323" s="9">
        <v>26.348258999999999</v>
      </c>
      <c r="N3323" s="9">
        <v>30.074418000000001</v>
      </c>
      <c r="O3323" s="9">
        <v>325</v>
      </c>
      <c r="P3323" s="9">
        <v>433.33333299999998</v>
      </c>
      <c r="Q3323" s="9">
        <v>112.485962</v>
      </c>
      <c r="R3323" s="9">
        <v>183.72092000000001</v>
      </c>
      <c r="S3323" s="9" t="s">
        <v>2089</v>
      </c>
      <c r="T3323" s="9">
        <v>14347.416692999999</v>
      </c>
      <c r="U3323" s="9">
        <v>1643467.2402069999</v>
      </c>
      <c r="V3323" t="s">
        <v>935</v>
      </c>
    </row>
    <row r="3324" spans="1:22" x14ac:dyDescent="0.25">
      <c r="A3324" s="70" t="e">
        <f>VLOOKUP(B3324,'Lake Assessments'!$D$2:$E$52,2,0)</f>
        <v>#N/A</v>
      </c>
      <c r="B3324">
        <v>38002800</v>
      </c>
      <c r="C3324" t="s">
        <v>2071</v>
      </c>
      <c r="D3324" t="s">
        <v>878</v>
      </c>
      <c r="E3324" s="107">
        <v>37130</v>
      </c>
      <c r="F3324" s="9">
        <v>4</v>
      </c>
      <c r="G3324" s="9">
        <v>12.5</v>
      </c>
      <c r="H3324" s="9">
        <v>0</v>
      </c>
      <c r="I3324" s="9">
        <v>17.924527999999999</v>
      </c>
      <c r="J3324" s="9">
        <v>1</v>
      </c>
      <c r="K3324" s="9">
        <v>4</v>
      </c>
      <c r="L3324" s="9">
        <v>4</v>
      </c>
      <c r="M3324" s="9">
        <v>12.5</v>
      </c>
      <c r="N3324" s="9">
        <v>12.5</v>
      </c>
      <c r="O3324" s="9">
        <v>0</v>
      </c>
      <c r="P3324" s="9">
        <v>0</v>
      </c>
      <c r="Q3324" s="9">
        <v>17.924527999999999</v>
      </c>
      <c r="R3324" s="9">
        <v>17.924527999999999</v>
      </c>
      <c r="S3324" s="9" t="s">
        <v>2089</v>
      </c>
      <c r="T3324" s="9">
        <v>2246.0984539999999</v>
      </c>
      <c r="U3324" s="9">
        <v>170332.59262499999</v>
      </c>
      <c r="V3324" t="s">
        <v>935</v>
      </c>
    </row>
    <row r="3325" spans="1:22" x14ac:dyDescent="0.25">
      <c r="A3325" s="70" t="e">
        <f>VLOOKUP(B3325,'Lake Assessments'!$D$2:$E$52,2,0)</f>
        <v>#N/A</v>
      </c>
      <c r="B3325">
        <v>38006600</v>
      </c>
      <c r="C3325" t="s">
        <v>2946</v>
      </c>
      <c r="D3325" t="s">
        <v>878</v>
      </c>
      <c r="E3325" s="107">
        <v>34912</v>
      </c>
      <c r="F3325" s="9">
        <v>10</v>
      </c>
      <c r="G3325" s="9">
        <v>24.03331</v>
      </c>
      <c r="H3325" s="9">
        <v>233.33333300000001</v>
      </c>
      <c r="I3325" s="9">
        <v>93.817018000000004</v>
      </c>
      <c r="J3325" s="9">
        <v>1</v>
      </c>
      <c r="K3325" s="9">
        <v>10</v>
      </c>
      <c r="L3325" s="9">
        <v>10</v>
      </c>
      <c r="M3325" s="9">
        <v>24.03331</v>
      </c>
      <c r="N3325" s="9">
        <v>24.03331</v>
      </c>
      <c r="O3325" s="9">
        <v>233.33333300000001</v>
      </c>
      <c r="P3325" s="9">
        <v>233.33333300000001</v>
      </c>
      <c r="Q3325" s="9">
        <v>93.817018000000004</v>
      </c>
      <c r="R3325" s="9">
        <v>93.817018000000004</v>
      </c>
      <c r="S3325" s="9" t="s">
        <v>2089</v>
      </c>
      <c r="T3325" s="9">
        <v>9773.7469130000009</v>
      </c>
      <c r="U3325" s="9">
        <v>1193844.400526</v>
      </c>
      <c r="V3325" t="s">
        <v>935</v>
      </c>
    </row>
    <row r="3326" spans="1:22" x14ac:dyDescent="0.25">
      <c r="A3326" s="70" t="e">
        <f>VLOOKUP(B3326,'Lake Assessments'!$D$2:$E$52,2,0)</f>
        <v>#N/A</v>
      </c>
      <c r="B3326">
        <v>38024300</v>
      </c>
      <c r="C3326" t="s">
        <v>2779</v>
      </c>
      <c r="D3326" t="s">
        <v>878</v>
      </c>
      <c r="E3326" s="107">
        <v>36767</v>
      </c>
      <c r="F3326" s="9">
        <v>16</v>
      </c>
      <c r="G3326" s="9">
        <v>29.5</v>
      </c>
      <c r="H3326" s="9">
        <v>128.57142899999999</v>
      </c>
      <c r="I3326" s="9">
        <v>85.534591000000006</v>
      </c>
      <c r="J3326" s="9">
        <v>1</v>
      </c>
      <c r="K3326" s="9">
        <v>16</v>
      </c>
      <c r="L3326" s="9">
        <v>16</v>
      </c>
      <c r="M3326" s="9">
        <v>29.5</v>
      </c>
      <c r="N3326" s="9">
        <v>29.5</v>
      </c>
      <c r="O3326" s="9">
        <v>128.57142899999999</v>
      </c>
      <c r="P3326" s="9">
        <v>128.57142899999999</v>
      </c>
      <c r="Q3326" s="9">
        <v>85.534591000000006</v>
      </c>
      <c r="R3326" s="9">
        <v>85.534591000000006</v>
      </c>
      <c r="S3326" s="9" t="s">
        <v>2089</v>
      </c>
      <c r="T3326" s="9">
        <v>743.36263199999996</v>
      </c>
      <c r="U3326" s="9">
        <v>31455.109344</v>
      </c>
      <c r="V3326" t="s">
        <v>935</v>
      </c>
    </row>
    <row r="3327" spans="1:22" x14ac:dyDescent="0.25">
      <c r="A3327" s="70" t="e">
        <f>VLOOKUP(B3327,'Lake Assessments'!$D$2:$E$52,2,0)</f>
        <v>#N/A</v>
      </c>
      <c r="B3327">
        <v>38002300</v>
      </c>
      <c r="C3327" t="s">
        <v>2947</v>
      </c>
      <c r="D3327" t="s">
        <v>878</v>
      </c>
      <c r="E3327" s="107">
        <v>38551</v>
      </c>
      <c r="F3327" s="9">
        <v>12</v>
      </c>
      <c r="G3327" s="9">
        <v>25.980761999999999</v>
      </c>
      <c r="H3327" s="9">
        <v>100</v>
      </c>
      <c r="I3327" s="9">
        <v>64.435203000000001</v>
      </c>
      <c r="J3327" s="9">
        <v>1</v>
      </c>
      <c r="K3327" s="9">
        <v>12</v>
      </c>
      <c r="L3327" s="9">
        <v>12</v>
      </c>
      <c r="M3327" s="9">
        <v>25.980761999999999</v>
      </c>
      <c r="N3327" s="9">
        <v>25.980761999999999</v>
      </c>
      <c r="O3327" s="9">
        <v>100</v>
      </c>
      <c r="P3327" s="9">
        <v>100</v>
      </c>
      <c r="Q3327" s="9">
        <v>64.435203000000001</v>
      </c>
      <c r="R3327" s="9">
        <v>64.435203000000001</v>
      </c>
      <c r="S3327" s="9" t="s">
        <v>2089</v>
      </c>
      <c r="T3327" s="9">
        <v>3062.7878559999999</v>
      </c>
      <c r="U3327" s="9">
        <v>199133.057046</v>
      </c>
      <c r="V3327" t="s">
        <v>935</v>
      </c>
    </row>
    <row r="3328" spans="1:22" x14ac:dyDescent="0.25">
      <c r="A3328" s="70" t="e">
        <f>VLOOKUP(B3328,'Lake Assessments'!$D$2:$E$52,2,0)</f>
        <v>#N/A</v>
      </c>
      <c r="B3328">
        <v>38040800</v>
      </c>
      <c r="C3328" t="s">
        <v>326</v>
      </c>
      <c r="D3328" t="s">
        <v>878</v>
      </c>
      <c r="E3328" s="107">
        <v>41456</v>
      </c>
      <c r="F3328" s="9">
        <v>1</v>
      </c>
      <c r="G3328" s="9">
        <v>7</v>
      </c>
      <c r="H3328" s="9">
        <v>-66.666667000000004</v>
      </c>
      <c r="I3328" s="9">
        <v>-43.548386999999998</v>
      </c>
      <c r="J3328" s="9">
        <v>2</v>
      </c>
      <c r="K3328" s="9">
        <v>0</v>
      </c>
      <c r="L3328" s="9">
        <v>1</v>
      </c>
      <c r="M3328" s="9">
        <v>0</v>
      </c>
      <c r="N3328" s="9">
        <v>7</v>
      </c>
      <c r="O3328" s="9">
        <v>-100</v>
      </c>
      <c r="P3328" s="9">
        <v>-66.666667000000004</v>
      </c>
      <c r="Q3328" s="9">
        <v>-100</v>
      </c>
      <c r="R3328" s="9">
        <v>-43.548386999999998</v>
      </c>
      <c r="S3328" s="9" t="s">
        <v>2089</v>
      </c>
      <c r="T3328" s="9">
        <v>1115.1644819999999</v>
      </c>
      <c r="U3328" s="9">
        <v>73937.193081999998</v>
      </c>
      <c r="V3328" t="s">
        <v>932</v>
      </c>
    </row>
    <row r="3329" spans="1:22" x14ac:dyDescent="0.25">
      <c r="A3329" s="70" t="e">
        <f>VLOOKUP(B3329,'Lake Assessments'!$D$2:$E$52,2,0)</f>
        <v>#N/A</v>
      </c>
      <c r="B3329">
        <v>38025100</v>
      </c>
      <c r="C3329" t="s">
        <v>2948</v>
      </c>
      <c r="D3329" t="s">
        <v>878</v>
      </c>
      <c r="E3329" s="107">
        <v>39272</v>
      </c>
      <c r="F3329" s="9">
        <v>21</v>
      </c>
      <c r="G3329" s="9">
        <v>33.823773000000003</v>
      </c>
      <c r="H3329" s="9">
        <v>250</v>
      </c>
      <c r="I3329" s="9">
        <v>114.074513</v>
      </c>
      <c r="J3329" s="9">
        <v>1</v>
      </c>
      <c r="K3329" s="9">
        <v>21</v>
      </c>
      <c r="L3329" s="9">
        <v>21</v>
      </c>
      <c r="M3329" s="9">
        <v>33.823773000000003</v>
      </c>
      <c r="N3329" s="9">
        <v>33.823773000000003</v>
      </c>
      <c r="O3329" s="9">
        <v>250</v>
      </c>
      <c r="P3329" s="9">
        <v>250</v>
      </c>
      <c r="Q3329" s="9">
        <v>114.074513</v>
      </c>
      <c r="R3329" s="9">
        <v>114.074513</v>
      </c>
      <c r="S3329" s="9" t="s">
        <v>2089</v>
      </c>
      <c r="T3329" s="9">
        <v>4550.3841300000004</v>
      </c>
      <c r="U3329" s="9">
        <v>365604.97343700001</v>
      </c>
      <c r="V3329" t="s">
        <v>935</v>
      </c>
    </row>
    <row r="3330" spans="1:22" x14ac:dyDescent="0.25">
      <c r="A3330" s="70" t="e">
        <f>VLOOKUP(B3330,'Lake Assessments'!$D$2:$E$52,2,0)</f>
        <v>#N/A</v>
      </c>
      <c r="B3330">
        <v>38028500</v>
      </c>
      <c r="C3330" t="s">
        <v>1579</v>
      </c>
      <c r="D3330" t="s">
        <v>878</v>
      </c>
      <c r="E3330" s="107">
        <v>38544</v>
      </c>
      <c r="F3330" s="9">
        <v>11</v>
      </c>
      <c r="G3330" s="9">
        <v>25.025442000000002</v>
      </c>
      <c r="H3330" s="9">
        <v>83.333332999999996</v>
      </c>
      <c r="I3330" s="9">
        <v>58.388871000000002</v>
      </c>
      <c r="J3330" s="9">
        <v>1</v>
      </c>
      <c r="K3330" s="9">
        <v>11</v>
      </c>
      <c r="L3330" s="9">
        <v>11</v>
      </c>
      <c r="M3330" s="9">
        <v>25.025442000000002</v>
      </c>
      <c r="N3330" s="9">
        <v>25.025442000000002</v>
      </c>
      <c r="O3330" s="9">
        <v>83.333332999999996</v>
      </c>
      <c r="P3330" s="9">
        <v>83.333332999999996</v>
      </c>
      <c r="Q3330" s="9">
        <v>58.388871000000002</v>
      </c>
      <c r="R3330" s="9">
        <v>58.388871000000002</v>
      </c>
      <c r="S3330" s="9" t="s">
        <v>2089</v>
      </c>
      <c r="T3330" s="9">
        <v>2430.1868119999999</v>
      </c>
      <c r="U3330" s="9">
        <v>129049.85204500001</v>
      </c>
      <c r="V3330" t="s">
        <v>935</v>
      </c>
    </row>
    <row r="3331" spans="1:22" x14ac:dyDescent="0.25">
      <c r="A3331" s="70" t="e">
        <f>VLOOKUP(B3331,'Lake Assessments'!$D$2:$E$52,2,0)</f>
        <v>#N/A</v>
      </c>
      <c r="B3331">
        <v>38021800</v>
      </c>
      <c r="C3331" t="s">
        <v>2949</v>
      </c>
      <c r="D3331" t="s">
        <v>878</v>
      </c>
      <c r="E3331" s="107">
        <v>38217</v>
      </c>
      <c r="F3331" s="9">
        <v>17</v>
      </c>
      <c r="G3331" s="9">
        <v>29.589345999999999</v>
      </c>
      <c r="H3331" s="9">
        <v>142.85714300000001</v>
      </c>
      <c r="I3331" s="9">
        <v>86.096517000000006</v>
      </c>
      <c r="J3331" s="9">
        <v>2</v>
      </c>
      <c r="K3331" s="9">
        <v>15</v>
      </c>
      <c r="L3331" s="9">
        <v>17</v>
      </c>
      <c r="M3331" s="9">
        <v>28.660077000000001</v>
      </c>
      <c r="N3331" s="9">
        <v>29.589345999999999</v>
      </c>
      <c r="O3331" s="9">
        <v>142.85714300000001</v>
      </c>
      <c r="P3331" s="9">
        <v>150</v>
      </c>
      <c r="Q3331" s="9">
        <v>81.392891000000006</v>
      </c>
      <c r="R3331" s="9">
        <v>86.096517000000006</v>
      </c>
      <c r="S3331" s="9" t="s">
        <v>2089</v>
      </c>
      <c r="T3331" s="9">
        <v>1693.410218</v>
      </c>
      <c r="U3331" s="9">
        <v>61274.608761000003</v>
      </c>
      <c r="V3331" t="s">
        <v>935</v>
      </c>
    </row>
    <row r="3332" spans="1:22" x14ac:dyDescent="0.25">
      <c r="A3332" s="70" t="e">
        <f>VLOOKUP(B3332,'Lake Assessments'!$D$2:$E$52,2,0)</f>
        <v>#N/A</v>
      </c>
      <c r="B3332">
        <v>38026000</v>
      </c>
      <c r="C3332" t="s">
        <v>2950</v>
      </c>
      <c r="D3332" t="s">
        <v>878</v>
      </c>
      <c r="E3332" s="107">
        <v>41813</v>
      </c>
      <c r="F3332" s="9">
        <v>22</v>
      </c>
      <c r="G3332" s="9">
        <v>36.457321999999998</v>
      </c>
      <c r="H3332" s="9">
        <v>266.66666700000002</v>
      </c>
      <c r="I3332" s="9">
        <v>130.742547</v>
      </c>
      <c r="J3332" s="9">
        <v>2</v>
      </c>
      <c r="K3332" s="9">
        <v>22</v>
      </c>
      <c r="L3332" s="9">
        <v>24</v>
      </c>
      <c r="M3332" s="9">
        <v>36.457321999999998</v>
      </c>
      <c r="N3332" s="9">
        <v>36.538221999999998</v>
      </c>
      <c r="O3332" s="9">
        <v>242.85714300000001</v>
      </c>
      <c r="P3332" s="9">
        <v>266.66666700000002</v>
      </c>
      <c r="Q3332" s="9">
        <v>129.800138</v>
      </c>
      <c r="R3332" s="9">
        <v>130.742547</v>
      </c>
      <c r="S3332" s="9" t="s">
        <v>2089</v>
      </c>
      <c r="T3332" s="9">
        <v>3624.7194500000001</v>
      </c>
      <c r="U3332" s="9">
        <v>268048.28371300001</v>
      </c>
      <c r="V3332" t="s">
        <v>935</v>
      </c>
    </row>
    <row r="3333" spans="1:22" x14ac:dyDescent="0.25">
      <c r="A3333" s="70" t="e">
        <f>VLOOKUP(B3333,'Lake Assessments'!$D$2:$E$52,2,0)</f>
        <v>#N/A</v>
      </c>
      <c r="B3333">
        <v>38005900</v>
      </c>
      <c r="C3333" t="s">
        <v>1602</v>
      </c>
      <c r="D3333" t="s">
        <v>878</v>
      </c>
      <c r="E3333" s="107">
        <v>38219</v>
      </c>
      <c r="F3333" s="9">
        <v>9</v>
      </c>
      <c r="G3333" s="9">
        <v>19.666667</v>
      </c>
      <c r="H3333" s="9">
        <v>28.571428999999998</v>
      </c>
      <c r="I3333" s="9">
        <v>23.689727000000001</v>
      </c>
      <c r="J3333" s="9">
        <v>1</v>
      </c>
      <c r="K3333" s="9">
        <v>9</v>
      </c>
      <c r="L3333" s="9">
        <v>9</v>
      </c>
      <c r="M3333" s="9">
        <v>19.666667</v>
      </c>
      <c r="N3333" s="9">
        <v>19.666667</v>
      </c>
      <c r="O3333" s="9">
        <v>28.571428999999998</v>
      </c>
      <c r="P3333" s="9">
        <v>28.571428999999998</v>
      </c>
      <c r="Q3333" s="9">
        <v>23.689727000000001</v>
      </c>
      <c r="R3333" s="9">
        <v>23.689727000000001</v>
      </c>
      <c r="S3333" s="9" t="s">
        <v>2089</v>
      </c>
      <c r="T3333" s="9">
        <v>1162.26431</v>
      </c>
      <c r="U3333" s="9">
        <v>60497.301658999997</v>
      </c>
      <c r="V3333" t="s">
        <v>935</v>
      </c>
    </row>
    <row r="3334" spans="1:22" x14ac:dyDescent="0.25">
      <c r="A3334" s="70" t="e">
        <f>VLOOKUP(B3334,'Lake Assessments'!$D$2:$E$52,2,0)</f>
        <v>#N/A</v>
      </c>
      <c r="B3334">
        <v>38003800</v>
      </c>
      <c r="C3334" t="s">
        <v>2951</v>
      </c>
      <c r="D3334" t="s">
        <v>878</v>
      </c>
      <c r="E3334" s="107">
        <v>38222</v>
      </c>
      <c r="F3334" s="9">
        <v>13</v>
      </c>
      <c r="G3334" s="9">
        <v>26.625609000000001</v>
      </c>
      <c r="H3334" s="9">
        <v>85.714286000000001</v>
      </c>
      <c r="I3334" s="9">
        <v>67.456663000000006</v>
      </c>
      <c r="J3334" s="9">
        <v>2</v>
      </c>
      <c r="K3334" s="9">
        <v>12</v>
      </c>
      <c r="L3334" s="9">
        <v>13</v>
      </c>
      <c r="M3334" s="9">
        <v>26.625609000000001</v>
      </c>
      <c r="N3334" s="9">
        <v>28.001487999999998</v>
      </c>
      <c r="O3334" s="9">
        <v>85.714286000000001</v>
      </c>
      <c r="P3334" s="9">
        <v>100</v>
      </c>
      <c r="Q3334" s="9">
        <v>67.456663000000006</v>
      </c>
      <c r="R3334" s="9">
        <v>77.224608000000003</v>
      </c>
      <c r="S3334" s="9" t="s">
        <v>2089</v>
      </c>
      <c r="T3334" s="9">
        <v>4922.7661740000003</v>
      </c>
      <c r="U3334" s="9">
        <v>256486.03933900001</v>
      </c>
      <c r="V3334" t="s">
        <v>935</v>
      </c>
    </row>
    <row r="3335" spans="1:22" x14ac:dyDescent="0.25">
      <c r="A3335" s="70" t="e">
        <f>VLOOKUP(B3335,'Lake Assessments'!$D$2:$E$52,2,0)</f>
        <v>#N/A</v>
      </c>
      <c r="B3335">
        <v>38006700</v>
      </c>
      <c r="C3335" t="s">
        <v>2952</v>
      </c>
      <c r="D3335" t="s">
        <v>878</v>
      </c>
      <c r="E3335" s="107">
        <v>38951</v>
      </c>
      <c r="F3335" s="9">
        <v>10</v>
      </c>
      <c r="G3335" s="9">
        <v>25.930676999999999</v>
      </c>
      <c r="H3335" s="9">
        <v>42.857143000000001</v>
      </c>
      <c r="I3335" s="9">
        <v>63.086018000000003</v>
      </c>
      <c r="J3335" s="9">
        <v>2</v>
      </c>
      <c r="K3335" s="9">
        <v>8</v>
      </c>
      <c r="L3335" s="9">
        <v>10</v>
      </c>
      <c r="M3335" s="9">
        <v>21.566756999999999</v>
      </c>
      <c r="N3335" s="9">
        <v>25.930676999999999</v>
      </c>
      <c r="O3335" s="9">
        <v>33.333333000000003</v>
      </c>
      <c r="P3335" s="9">
        <v>42.857143000000001</v>
      </c>
      <c r="Q3335" s="9">
        <v>36.498460999999999</v>
      </c>
      <c r="R3335" s="9">
        <v>63.086018000000003</v>
      </c>
      <c r="S3335" s="9" t="s">
        <v>2089</v>
      </c>
      <c r="T3335" s="9">
        <v>1918.26676</v>
      </c>
      <c r="U3335" s="9">
        <v>167854.45181100001</v>
      </c>
      <c r="V3335" t="s">
        <v>935</v>
      </c>
    </row>
    <row r="3336" spans="1:22" x14ac:dyDescent="0.25">
      <c r="A3336" s="70" t="e">
        <f>VLOOKUP(B3336,'Lake Assessments'!$D$2:$E$52,2,0)</f>
        <v>#N/A</v>
      </c>
      <c r="B3336">
        <v>38004800</v>
      </c>
      <c r="C3336" t="s">
        <v>1434</v>
      </c>
      <c r="D3336" t="s">
        <v>878</v>
      </c>
      <c r="E3336" s="107">
        <v>38201</v>
      </c>
      <c r="F3336" s="9">
        <v>27</v>
      </c>
      <c r="G3336" s="9">
        <v>39.067368000000002</v>
      </c>
      <c r="H3336" s="9">
        <v>800</v>
      </c>
      <c r="I3336" s="9">
        <v>215.05942099999999</v>
      </c>
      <c r="J3336" s="9">
        <v>2</v>
      </c>
      <c r="K3336" s="9">
        <v>22</v>
      </c>
      <c r="L3336" s="9">
        <v>27</v>
      </c>
      <c r="M3336" s="9">
        <v>34.538516000000001</v>
      </c>
      <c r="N3336" s="9">
        <v>39.067368000000002</v>
      </c>
      <c r="O3336" s="9">
        <v>450</v>
      </c>
      <c r="P3336" s="9">
        <v>800</v>
      </c>
      <c r="Q3336" s="9">
        <v>215.05942099999999</v>
      </c>
      <c r="R3336" s="9">
        <v>225.83505700000001</v>
      </c>
      <c r="S3336" s="9" t="s">
        <v>2089</v>
      </c>
      <c r="T3336" s="9">
        <v>10300.095909</v>
      </c>
      <c r="U3336" s="9">
        <v>1072339.425298</v>
      </c>
      <c r="V3336" t="s">
        <v>935</v>
      </c>
    </row>
    <row r="3337" spans="1:22" x14ac:dyDescent="0.25">
      <c r="A3337" s="70" t="e">
        <f>VLOOKUP(B3337,'Lake Assessments'!$D$2:$E$52,2,0)</f>
        <v>#N/A</v>
      </c>
      <c r="B3337">
        <v>16065900</v>
      </c>
      <c r="C3337" t="s">
        <v>2953</v>
      </c>
      <c r="D3337" t="s">
        <v>878</v>
      </c>
      <c r="E3337" s="107">
        <v>41128</v>
      </c>
      <c r="F3337" s="9">
        <v>10</v>
      </c>
      <c r="G3337" s="9">
        <v>24.03331</v>
      </c>
      <c r="H3337" s="9">
        <v>233.33333300000001</v>
      </c>
      <c r="I3337" s="9">
        <v>93.817018000000004</v>
      </c>
      <c r="J3337" s="9">
        <v>1</v>
      </c>
      <c r="K3337" s="9">
        <v>10</v>
      </c>
      <c r="L3337" s="9">
        <v>10</v>
      </c>
      <c r="M3337" s="9">
        <v>24.03331</v>
      </c>
      <c r="N3337" s="9">
        <v>24.03331</v>
      </c>
      <c r="O3337" s="9">
        <v>233.33333300000001</v>
      </c>
      <c r="P3337" s="9">
        <v>233.33333300000001</v>
      </c>
      <c r="Q3337" s="9">
        <v>93.817018000000004</v>
      </c>
      <c r="R3337" s="9">
        <v>93.817018000000004</v>
      </c>
      <c r="S3337" s="9" t="s">
        <v>2089</v>
      </c>
      <c r="T3337" s="9">
        <v>7092.1081599999998</v>
      </c>
      <c r="U3337" s="9">
        <v>688173.45445199998</v>
      </c>
      <c r="V3337" t="s">
        <v>935</v>
      </c>
    </row>
    <row r="3338" spans="1:22" x14ac:dyDescent="0.25">
      <c r="A3338" s="70" t="e">
        <f>VLOOKUP(B3338,'Lake Assessments'!$D$2:$E$52,2,0)</f>
        <v>#N/A</v>
      </c>
      <c r="B3338">
        <v>16037300</v>
      </c>
      <c r="C3338" t="s">
        <v>2954</v>
      </c>
      <c r="D3338" t="s">
        <v>878</v>
      </c>
      <c r="E3338" s="107">
        <v>41107</v>
      </c>
      <c r="F3338" s="9">
        <v>27</v>
      </c>
      <c r="G3338" s="9">
        <v>35.603267000000002</v>
      </c>
      <c r="H3338" s="9">
        <v>285.71428600000002</v>
      </c>
      <c r="I3338" s="9">
        <v>123.919916</v>
      </c>
      <c r="J3338" s="9">
        <v>2</v>
      </c>
      <c r="K3338" s="9">
        <v>25</v>
      </c>
      <c r="L3338" s="9">
        <v>27</v>
      </c>
      <c r="M3338" s="9">
        <v>33</v>
      </c>
      <c r="N3338" s="9">
        <v>35.603267000000002</v>
      </c>
      <c r="O3338" s="9">
        <v>285.71428600000002</v>
      </c>
      <c r="P3338" s="9">
        <v>316.66666700000002</v>
      </c>
      <c r="Q3338" s="9">
        <v>108.860759</v>
      </c>
      <c r="R3338" s="9">
        <v>123.919916</v>
      </c>
      <c r="S3338" s="9" t="s">
        <v>2089</v>
      </c>
      <c r="T3338" s="9">
        <v>5717.7720769999996</v>
      </c>
      <c r="U3338" s="9">
        <v>743423.87425800005</v>
      </c>
      <c r="V3338" t="s">
        <v>935</v>
      </c>
    </row>
    <row r="3339" spans="1:22" x14ac:dyDescent="0.25">
      <c r="A3339" s="70" t="e">
        <f>VLOOKUP(B3339,'Lake Assessments'!$D$2:$E$52,2,0)</f>
        <v>#N/A</v>
      </c>
      <c r="B3339">
        <v>16045400</v>
      </c>
      <c r="C3339" t="s">
        <v>2955</v>
      </c>
      <c r="D3339" t="s">
        <v>878</v>
      </c>
      <c r="E3339" s="107">
        <v>41827</v>
      </c>
      <c r="F3339" s="9">
        <v>18</v>
      </c>
      <c r="G3339" s="9">
        <v>29.462783000000002</v>
      </c>
      <c r="H3339" s="9">
        <v>500</v>
      </c>
      <c r="I3339" s="9">
        <v>137.60308499999999</v>
      </c>
      <c r="J3339" s="9">
        <v>3</v>
      </c>
      <c r="K3339" s="9">
        <v>13</v>
      </c>
      <c r="L3339" s="9">
        <v>20</v>
      </c>
      <c r="M3339" s="9">
        <v>26.348258999999999</v>
      </c>
      <c r="N3339" s="9">
        <v>34.211840000000002</v>
      </c>
      <c r="O3339" s="9">
        <v>333.33333299999998</v>
      </c>
      <c r="P3339" s="9">
        <v>500</v>
      </c>
      <c r="Q3339" s="9">
        <v>112.485962</v>
      </c>
      <c r="R3339" s="9">
        <v>222.753208</v>
      </c>
      <c r="S3339" s="9" t="s">
        <v>2089</v>
      </c>
      <c r="T3339" s="9">
        <v>22554.496207</v>
      </c>
      <c r="U3339" s="9">
        <v>3057340.2374649998</v>
      </c>
      <c r="V3339" t="s">
        <v>935</v>
      </c>
    </row>
    <row r="3340" spans="1:22" x14ac:dyDescent="0.25">
      <c r="A3340" s="70" t="e">
        <f>VLOOKUP(B3340,'Lake Assessments'!$D$2:$E$52,2,0)</f>
        <v>#N/A</v>
      </c>
      <c r="B3340">
        <v>16062200</v>
      </c>
      <c r="C3340" t="s">
        <v>2956</v>
      </c>
      <c r="D3340" t="s">
        <v>878</v>
      </c>
      <c r="E3340" s="107">
        <v>39608</v>
      </c>
      <c r="F3340" s="9">
        <v>10</v>
      </c>
      <c r="G3340" s="9">
        <v>25.298221000000002</v>
      </c>
      <c r="H3340" s="9">
        <v>233.33333300000001</v>
      </c>
      <c r="I3340" s="9">
        <v>104.017914</v>
      </c>
      <c r="J3340" s="9">
        <v>1</v>
      </c>
      <c r="K3340" s="9">
        <v>10</v>
      </c>
      <c r="L3340" s="9">
        <v>10</v>
      </c>
      <c r="M3340" s="9">
        <v>25.298221000000002</v>
      </c>
      <c r="N3340" s="9">
        <v>25.298221000000002</v>
      </c>
      <c r="O3340" s="9">
        <v>233.33333300000001</v>
      </c>
      <c r="P3340" s="9">
        <v>233.33333300000001</v>
      </c>
      <c r="Q3340" s="9">
        <v>104.017914</v>
      </c>
      <c r="R3340" s="9">
        <v>104.017914</v>
      </c>
      <c r="S3340" s="9" t="s">
        <v>2089</v>
      </c>
      <c r="T3340" s="9">
        <v>24803.001829000001</v>
      </c>
      <c r="U3340" s="9">
        <v>3919906.4882840002</v>
      </c>
      <c r="V3340" t="s">
        <v>935</v>
      </c>
    </row>
    <row r="3341" spans="1:22" x14ac:dyDescent="0.25">
      <c r="A3341" s="70" t="e">
        <f>VLOOKUP(B3341,'Lake Assessments'!$D$2:$E$52,2,0)</f>
        <v>#N/A</v>
      </c>
      <c r="B3341">
        <v>16036900</v>
      </c>
      <c r="C3341" t="s">
        <v>2957</v>
      </c>
      <c r="D3341" t="s">
        <v>878</v>
      </c>
      <c r="E3341" s="107">
        <v>41107</v>
      </c>
      <c r="F3341" s="9">
        <v>27</v>
      </c>
      <c r="G3341" s="9">
        <v>37.720218000000003</v>
      </c>
      <c r="H3341" s="9">
        <v>285.71428600000002</v>
      </c>
      <c r="I3341" s="9">
        <v>137.234073</v>
      </c>
      <c r="J3341" s="9">
        <v>2</v>
      </c>
      <c r="K3341" s="9">
        <v>23</v>
      </c>
      <c r="L3341" s="9">
        <v>27</v>
      </c>
      <c r="M3341" s="9">
        <v>34.821907000000003</v>
      </c>
      <c r="N3341" s="9">
        <v>37.720218000000003</v>
      </c>
      <c r="O3341" s="9">
        <v>283.33333299999998</v>
      </c>
      <c r="P3341" s="9">
        <v>285.71428600000002</v>
      </c>
      <c r="Q3341" s="9">
        <v>120.391817</v>
      </c>
      <c r="R3341" s="9">
        <v>137.234073</v>
      </c>
      <c r="S3341" s="9" t="s">
        <v>2089</v>
      </c>
      <c r="T3341" s="9">
        <v>8927.748904</v>
      </c>
      <c r="U3341" s="9">
        <v>1400779.646648</v>
      </c>
      <c r="V3341" t="s">
        <v>935</v>
      </c>
    </row>
    <row r="3342" spans="1:22" x14ac:dyDescent="0.25">
      <c r="A3342" s="70" t="e">
        <f>VLOOKUP(B3342,'Lake Assessments'!$D$2:$E$52,2,0)</f>
        <v>#N/A</v>
      </c>
      <c r="B3342">
        <v>16048900</v>
      </c>
      <c r="C3342" t="s">
        <v>1432</v>
      </c>
      <c r="D3342" t="s">
        <v>878</v>
      </c>
      <c r="E3342" s="107">
        <v>37847</v>
      </c>
      <c r="F3342" s="9">
        <v>16</v>
      </c>
      <c r="G3342" s="9">
        <v>30.25</v>
      </c>
      <c r="H3342" s="9">
        <v>128.57142899999999</v>
      </c>
      <c r="I3342" s="9">
        <v>90.251571999999996</v>
      </c>
      <c r="J3342" s="9">
        <v>2</v>
      </c>
      <c r="K3342" s="9">
        <v>12</v>
      </c>
      <c r="L3342" s="9">
        <v>16</v>
      </c>
      <c r="M3342" s="9">
        <v>26.846788</v>
      </c>
      <c r="N3342" s="9">
        <v>30.25</v>
      </c>
      <c r="O3342" s="9">
        <v>100</v>
      </c>
      <c r="P3342" s="9">
        <v>128.57142899999999</v>
      </c>
      <c r="Q3342" s="9">
        <v>69.916376999999997</v>
      </c>
      <c r="R3342" s="9">
        <v>90.251571999999996</v>
      </c>
      <c r="S3342" s="9" t="s">
        <v>2089</v>
      </c>
      <c r="T3342" s="9">
        <v>3357.6633430000002</v>
      </c>
      <c r="U3342" s="9">
        <v>248846.95845100001</v>
      </c>
      <c r="V3342" t="s">
        <v>935</v>
      </c>
    </row>
    <row r="3343" spans="1:22" x14ac:dyDescent="0.25">
      <c r="A3343" s="70" t="e">
        <f>VLOOKUP(B3343,'Lake Assessments'!$D$2:$E$52,2,0)</f>
        <v>#N/A</v>
      </c>
      <c r="B3343">
        <v>16034600</v>
      </c>
      <c r="C3343" t="s">
        <v>1951</v>
      </c>
      <c r="D3343" t="s">
        <v>878</v>
      </c>
      <c r="E3343" s="107">
        <v>40014</v>
      </c>
      <c r="F3343" s="9">
        <v>17</v>
      </c>
      <c r="G3343" s="9">
        <v>32.257238000000001</v>
      </c>
      <c r="H3343" s="9">
        <v>325</v>
      </c>
      <c r="I3343" s="9">
        <v>204.31356700000001</v>
      </c>
      <c r="J3343" s="9">
        <v>1</v>
      </c>
      <c r="K3343" s="9">
        <v>17</v>
      </c>
      <c r="L3343" s="9">
        <v>17</v>
      </c>
      <c r="M3343" s="9">
        <v>32.257238000000001</v>
      </c>
      <c r="N3343" s="9">
        <v>32.257238000000001</v>
      </c>
      <c r="O3343" s="9">
        <v>325</v>
      </c>
      <c r="P3343" s="9">
        <v>325</v>
      </c>
      <c r="Q3343" s="9">
        <v>204.31356700000001</v>
      </c>
      <c r="R3343" s="9">
        <v>204.31356700000001</v>
      </c>
      <c r="S3343" s="9" t="s">
        <v>2089</v>
      </c>
      <c r="T3343" s="9">
        <v>13997.979246000001</v>
      </c>
      <c r="U3343" s="9">
        <v>1827167.015476</v>
      </c>
      <c r="V3343" t="s">
        <v>935</v>
      </c>
    </row>
    <row r="3344" spans="1:22" x14ac:dyDescent="0.25">
      <c r="A3344" s="70" t="e">
        <f>VLOOKUP(B3344,'Lake Assessments'!$D$2:$E$52,2,0)</f>
        <v>#N/A</v>
      </c>
      <c r="B3344">
        <v>16064300</v>
      </c>
      <c r="C3344" t="s">
        <v>2958</v>
      </c>
      <c r="D3344" t="s">
        <v>878</v>
      </c>
      <c r="E3344" s="107">
        <v>41493</v>
      </c>
      <c r="F3344" s="9">
        <v>5</v>
      </c>
      <c r="G3344" s="9">
        <v>16.099689000000001</v>
      </c>
      <c r="H3344" s="9">
        <v>-16.666667</v>
      </c>
      <c r="I3344" s="9">
        <v>1.8967689999999999</v>
      </c>
      <c r="J3344" s="9">
        <v>3</v>
      </c>
      <c r="K3344" s="9">
        <v>5</v>
      </c>
      <c r="L3344" s="9">
        <v>11</v>
      </c>
      <c r="M3344" s="9">
        <v>16.099689000000001</v>
      </c>
      <c r="N3344" s="9">
        <v>22.613351000000002</v>
      </c>
      <c r="O3344" s="9">
        <v>-16.666667</v>
      </c>
      <c r="P3344" s="9">
        <v>66.666667000000004</v>
      </c>
      <c r="Q3344" s="9">
        <v>1.8967689999999999</v>
      </c>
      <c r="R3344" s="9">
        <v>49.915385000000001</v>
      </c>
      <c r="S3344" s="9" t="s">
        <v>2089</v>
      </c>
      <c r="T3344" s="9">
        <v>3804.3838300000002</v>
      </c>
      <c r="U3344" s="9">
        <v>409810.60178700002</v>
      </c>
      <c r="V3344" t="s">
        <v>932</v>
      </c>
    </row>
    <row r="3345" spans="1:22" x14ac:dyDescent="0.25">
      <c r="A3345" s="70" t="e">
        <f>VLOOKUP(B3345,'Lake Assessments'!$D$2:$E$52,2,0)</f>
        <v>#N/A</v>
      </c>
      <c r="B3345">
        <v>16063600</v>
      </c>
      <c r="C3345" t="s">
        <v>2284</v>
      </c>
      <c r="D3345" t="s">
        <v>878</v>
      </c>
      <c r="E3345" s="107">
        <v>39295</v>
      </c>
      <c r="F3345" s="9">
        <v>20</v>
      </c>
      <c r="G3345" s="9">
        <v>31.528558</v>
      </c>
      <c r="H3345" s="9">
        <v>566.66666699999996</v>
      </c>
      <c r="I3345" s="9">
        <v>154.26256799999999</v>
      </c>
      <c r="J3345" s="9">
        <v>1</v>
      </c>
      <c r="K3345" s="9">
        <v>20</v>
      </c>
      <c r="L3345" s="9">
        <v>20</v>
      </c>
      <c r="M3345" s="9">
        <v>31.528558</v>
      </c>
      <c r="N3345" s="9">
        <v>31.528558</v>
      </c>
      <c r="O3345" s="9">
        <v>566.66666699999996</v>
      </c>
      <c r="P3345" s="9">
        <v>566.66666699999996</v>
      </c>
      <c r="Q3345" s="9">
        <v>154.26256799999999</v>
      </c>
      <c r="R3345" s="9">
        <v>154.26256799999999</v>
      </c>
      <c r="S3345" s="9" t="s">
        <v>2089</v>
      </c>
      <c r="T3345" s="9">
        <v>1290.1341239999999</v>
      </c>
      <c r="U3345" s="9">
        <v>86098.258478999996</v>
      </c>
      <c r="V3345" t="s">
        <v>935</v>
      </c>
    </row>
    <row r="3346" spans="1:22" x14ac:dyDescent="0.25">
      <c r="A3346" s="70" t="e">
        <f>VLOOKUP(B3346,'Lake Assessments'!$D$2:$E$52,2,0)</f>
        <v>#N/A</v>
      </c>
      <c r="B3346">
        <v>16036000</v>
      </c>
      <c r="C3346" t="s">
        <v>2135</v>
      </c>
      <c r="D3346" t="s">
        <v>878</v>
      </c>
      <c r="E3346" s="107">
        <v>41108</v>
      </c>
      <c r="F3346" s="9">
        <v>9</v>
      </c>
      <c r="G3346" s="9">
        <v>19.666667</v>
      </c>
      <c r="H3346" s="9">
        <v>125</v>
      </c>
      <c r="I3346" s="9">
        <v>85.534591000000006</v>
      </c>
      <c r="J3346" s="9">
        <v>2</v>
      </c>
      <c r="K3346" s="9">
        <v>9</v>
      </c>
      <c r="L3346" s="9">
        <v>13</v>
      </c>
      <c r="M3346" s="9">
        <v>19.666667</v>
      </c>
      <c r="N3346" s="9">
        <v>24.684159000000001</v>
      </c>
      <c r="O3346" s="9">
        <v>125</v>
      </c>
      <c r="P3346" s="9">
        <v>333.33333299999998</v>
      </c>
      <c r="Q3346" s="9">
        <v>85.534591000000006</v>
      </c>
      <c r="R3346" s="9">
        <v>99.065796000000006</v>
      </c>
      <c r="S3346" s="9" t="s">
        <v>2089</v>
      </c>
      <c r="T3346" s="9">
        <v>16599.444164</v>
      </c>
      <c r="U3346" s="9">
        <v>2916249.0027430002</v>
      </c>
      <c r="V3346" t="s">
        <v>935</v>
      </c>
    </row>
    <row r="3347" spans="1:22" x14ac:dyDescent="0.25">
      <c r="A3347" s="70" t="e">
        <f>VLOOKUP(B3347,'Lake Assessments'!$D$2:$E$52,2,0)</f>
        <v>#N/A</v>
      </c>
      <c r="B3347">
        <v>16064600</v>
      </c>
      <c r="C3347" t="s">
        <v>2959</v>
      </c>
      <c r="D3347" t="s">
        <v>878</v>
      </c>
      <c r="E3347" s="107">
        <v>40770</v>
      </c>
      <c r="F3347" s="9">
        <v>26</v>
      </c>
      <c r="G3347" s="9">
        <v>36.085369</v>
      </c>
      <c r="H3347" s="9">
        <v>333.33333299999998</v>
      </c>
      <c r="I3347" s="9">
        <v>128.38841099999999</v>
      </c>
      <c r="J3347" s="9">
        <v>1</v>
      </c>
      <c r="K3347" s="9">
        <v>26</v>
      </c>
      <c r="L3347" s="9">
        <v>26</v>
      </c>
      <c r="M3347" s="9">
        <v>36.085369</v>
      </c>
      <c r="N3347" s="9">
        <v>36.085369</v>
      </c>
      <c r="O3347" s="9">
        <v>333.33333299999998</v>
      </c>
      <c r="P3347" s="9">
        <v>333.33333299999998</v>
      </c>
      <c r="Q3347" s="9">
        <v>128.38841099999999</v>
      </c>
      <c r="R3347" s="9">
        <v>128.38841099999999</v>
      </c>
      <c r="S3347" s="9" t="s">
        <v>2089</v>
      </c>
      <c r="T3347" s="9">
        <v>4717.2463980000002</v>
      </c>
      <c r="U3347" s="9">
        <v>824961.46461799997</v>
      </c>
      <c r="V3347" t="s">
        <v>935</v>
      </c>
    </row>
    <row r="3348" spans="1:22" x14ac:dyDescent="0.25">
      <c r="A3348" s="70" t="e">
        <f>VLOOKUP(B3348,'Lake Assessments'!$D$2:$E$52,2,0)</f>
        <v>#N/A</v>
      </c>
      <c r="B3348">
        <v>16064000</v>
      </c>
      <c r="C3348" t="s">
        <v>2960</v>
      </c>
      <c r="D3348" t="s">
        <v>878</v>
      </c>
      <c r="E3348" s="107">
        <v>34886</v>
      </c>
      <c r="F3348" s="9">
        <v>8</v>
      </c>
      <c r="G3348" s="9">
        <v>20.506097</v>
      </c>
      <c r="H3348" s="9">
        <v>33.333333000000003</v>
      </c>
      <c r="I3348" s="9">
        <v>29.785422000000001</v>
      </c>
      <c r="J3348" s="9">
        <v>1</v>
      </c>
      <c r="K3348" s="9">
        <v>8</v>
      </c>
      <c r="L3348" s="9">
        <v>8</v>
      </c>
      <c r="M3348" s="9">
        <v>20.506097</v>
      </c>
      <c r="N3348" s="9">
        <v>20.506097</v>
      </c>
      <c r="O3348" s="9">
        <v>33.333333000000003</v>
      </c>
      <c r="P3348" s="9">
        <v>33.333333000000003</v>
      </c>
      <c r="Q3348" s="9">
        <v>29.785422000000001</v>
      </c>
      <c r="R3348" s="9">
        <v>29.785422000000001</v>
      </c>
      <c r="S3348" s="9" t="s">
        <v>2089</v>
      </c>
      <c r="T3348" s="9">
        <v>1333.52179</v>
      </c>
      <c r="U3348" s="9">
        <v>96510.248263000001</v>
      </c>
      <c r="V3348" t="s">
        <v>935</v>
      </c>
    </row>
    <row r="3349" spans="1:22" x14ac:dyDescent="0.25">
      <c r="A3349" s="70" t="e">
        <f>VLOOKUP(B3349,'Lake Assessments'!$D$2:$E$52,2,0)</f>
        <v>#N/A</v>
      </c>
      <c r="B3349">
        <v>38000300</v>
      </c>
      <c r="C3349" t="s">
        <v>1420</v>
      </c>
      <c r="D3349" t="s">
        <v>878</v>
      </c>
      <c r="E3349" s="107">
        <v>40371</v>
      </c>
      <c r="F3349" s="9">
        <v>14</v>
      </c>
      <c r="G3349" s="9">
        <v>25.657079</v>
      </c>
      <c r="H3349" s="9">
        <v>366.66666700000002</v>
      </c>
      <c r="I3349" s="9">
        <v>106.911929</v>
      </c>
      <c r="J3349" s="9">
        <v>1</v>
      </c>
      <c r="K3349" s="9">
        <v>14</v>
      </c>
      <c r="L3349" s="9">
        <v>14</v>
      </c>
      <c r="M3349" s="9">
        <v>25.657079</v>
      </c>
      <c r="N3349" s="9">
        <v>25.657079</v>
      </c>
      <c r="O3349" s="9">
        <v>366.66666700000002</v>
      </c>
      <c r="P3349" s="9">
        <v>366.66666700000002</v>
      </c>
      <c r="Q3349" s="9">
        <v>106.911929</v>
      </c>
      <c r="R3349" s="9">
        <v>106.911929</v>
      </c>
      <c r="S3349" s="9" t="s">
        <v>2089</v>
      </c>
      <c r="T3349" s="9">
        <v>3281.5656439999998</v>
      </c>
      <c r="U3349" s="9">
        <v>333156.45727000001</v>
      </c>
      <c r="V3349" t="s">
        <v>935</v>
      </c>
    </row>
    <row r="3350" spans="1:22" x14ac:dyDescent="0.25">
      <c r="A3350" s="70" t="e">
        <f>VLOOKUP(B3350,'Lake Assessments'!$D$2:$E$52,2,0)</f>
        <v>#N/A</v>
      </c>
      <c r="B3350">
        <v>16065300</v>
      </c>
      <c r="C3350" t="s">
        <v>2961</v>
      </c>
      <c r="D3350" t="s">
        <v>878</v>
      </c>
      <c r="E3350" s="107">
        <v>34533</v>
      </c>
      <c r="F3350" s="9">
        <v>9</v>
      </c>
      <c r="G3350" s="9">
        <v>21</v>
      </c>
      <c r="H3350" s="9">
        <v>50</v>
      </c>
      <c r="I3350" s="9">
        <v>32.911391999999999</v>
      </c>
      <c r="J3350" s="9">
        <v>1</v>
      </c>
      <c r="K3350" s="9">
        <v>9</v>
      </c>
      <c r="L3350" s="9">
        <v>9</v>
      </c>
      <c r="M3350" s="9">
        <v>21</v>
      </c>
      <c r="N3350" s="9">
        <v>21</v>
      </c>
      <c r="O3350" s="9">
        <v>50</v>
      </c>
      <c r="P3350" s="9">
        <v>50</v>
      </c>
      <c r="Q3350" s="9">
        <v>32.911391999999999</v>
      </c>
      <c r="R3350" s="9">
        <v>32.911391999999999</v>
      </c>
      <c r="S3350" s="9" t="s">
        <v>2089</v>
      </c>
      <c r="T3350" s="9">
        <v>6916.719752</v>
      </c>
      <c r="U3350" s="9">
        <v>517668.89436400001</v>
      </c>
      <c r="V3350" t="s">
        <v>935</v>
      </c>
    </row>
    <row r="3351" spans="1:22" x14ac:dyDescent="0.25">
      <c r="A3351" s="70" t="e">
        <f>VLOOKUP(B3351,'Lake Assessments'!$D$2:$E$52,2,0)</f>
        <v>#N/A</v>
      </c>
      <c r="B3351">
        <v>16038200</v>
      </c>
      <c r="C3351" t="s">
        <v>2962</v>
      </c>
      <c r="D3351" t="s">
        <v>878</v>
      </c>
      <c r="E3351" s="107">
        <v>40031</v>
      </c>
      <c r="F3351" s="9">
        <v>23</v>
      </c>
      <c r="G3351" s="9">
        <v>33.779335000000003</v>
      </c>
      <c r="H3351" s="9">
        <v>475</v>
      </c>
      <c r="I3351" s="9">
        <v>218.67297199999999</v>
      </c>
      <c r="J3351" s="9">
        <v>1</v>
      </c>
      <c r="K3351" s="9">
        <v>23</v>
      </c>
      <c r="L3351" s="9">
        <v>23</v>
      </c>
      <c r="M3351" s="9">
        <v>33.779335000000003</v>
      </c>
      <c r="N3351" s="9">
        <v>33.779335000000003</v>
      </c>
      <c r="O3351" s="9">
        <v>475</v>
      </c>
      <c r="P3351" s="9">
        <v>475</v>
      </c>
      <c r="Q3351" s="9">
        <v>218.67297199999999</v>
      </c>
      <c r="R3351" s="9">
        <v>218.67297199999999</v>
      </c>
      <c r="S3351" s="9" t="s">
        <v>2089</v>
      </c>
      <c r="T3351" s="9">
        <v>10055.36066</v>
      </c>
      <c r="U3351" s="9">
        <v>1023945.6913140001</v>
      </c>
      <c r="V3351" t="s">
        <v>935</v>
      </c>
    </row>
    <row r="3352" spans="1:22" x14ac:dyDescent="0.25">
      <c r="A3352" s="70" t="e">
        <f>VLOOKUP(B3352,'Lake Assessments'!$D$2:$E$52,2,0)</f>
        <v>#N/A</v>
      </c>
      <c r="B3352">
        <v>16025000</v>
      </c>
      <c r="C3352" t="s">
        <v>2963</v>
      </c>
      <c r="D3352" t="s">
        <v>878</v>
      </c>
      <c r="E3352" s="107">
        <v>40793</v>
      </c>
      <c r="F3352" s="9">
        <v>15</v>
      </c>
      <c r="G3352" s="9">
        <v>26.078088000000001</v>
      </c>
      <c r="H3352" s="9">
        <v>150</v>
      </c>
      <c r="I3352" s="9">
        <v>65.051188999999994</v>
      </c>
      <c r="J3352" s="9">
        <v>1</v>
      </c>
      <c r="K3352" s="9">
        <v>15</v>
      </c>
      <c r="L3352" s="9">
        <v>15</v>
      </c>
      <c r="M3352" s="9">
        <v>26.078088000000001</v>
      </c>
      <c r="N3352" s="9">
        <v>26.078088000000001</v>
      </c>
      <c r="O3352" s="9">
        <v>150</v>
      </c>
      <c r="P3352" s="9">
        <v>150</v>
      </c>
      <c r="Q3352" s="9">
        <v>65.051188999999994</v>
      </c>
      <c r="R3352" s="9">
        <v>65.051188999999994</v>
      </c>
      <c r="S3352" s="9" t="s">
        <v>2089</v>
      </c>
      <c r="T3352" s="9">
        <v>5084.8403630000003</v>
      </c>
      <c r="U3352" s="9">
        <v>510212.64196899999</v>
      </c>
      <c r="V3352" t="s">
        <v>935</v>
      </c>
    </row>
    <row r="3353" spans="1:22" x14ac:dyDescent="0.25">
      <c r="A3353" s="70" t="e">
        <f>VLOOKUP(B3353,'Lake Assessments'!$D$2:$E$52,2,0)</f>
        <v>#N/A</v>
      </c>
      <c r="B3353">
        <v>16064500</v>
      </c>
      <c r="C3353" t="s">
        <v>2964</v>
      </c>
      <c r="D3353" t="s">
        <v>878</v>
      </c>
      <c r="E3353" s="107">
        <v>37846</v>
      </c>
      <c r="F3353" s="9">
        <v>21</v>
      </c>
      <c r="G3353" s="9">
        <v>35.569516</v>
      </c>
      <c r="H3353" s="9">
        <v>200</v>
      </c>
      <c r="I3353" s="9">
        <v>123.70764800000001</v>
      </c>
      <c r="J3353" s="9">
        <v>2</v>
      </c>
      <c r="K3353" s="9">
        <v>21</v>
      </c>
      <c r="L3353" s="9">
        <v>22</v>
      </c>
      <c r="M3353" s="9">
        <v>34.964917</v>
      </c>
      <c r="N3353" s="9">
        <v>35.569516</v>
      </c>
      <c r="O3353" s="9">
        <v>200</v>
      </c>
      <c r="P3353" s="9">
        <v>266.66666700000002</v>
      </c>
      <c r="Q3353" s="9">
        <v>121.29694600000001</v>
      </c>
      <c r="R3353" s="9">
        <v>123.70764800000001</v>
      </c>
      <c r="S3353" s="9" t="s">
        <v>2089</v>
      </c>
      <c r="T3353" s="9">
        <v>5731.1914319999996</v>
      </c>
      <c r="U3353" s="9">
        <v>1495266.2631389999</v>
      </c>
      <c r="V3353" t="s">
        <v>935</v>
      </c>
    </row>
    <row r="3354" spans="1:22" x14ac:dyDescent="0.25">
      <c r="A3354" s="70" t="e">
        <f>VLOOKUP(B3354,'Lake Assessments'!$D$2:$E$52,2,0)</f>
        <v>#N/A</v>
      </c>
      <c r="B3354">
        <v>16036500</v>
      </c>
      <c r="C3354" t="s">
        <v>2965</v>
      </c>
      <c r="D3354" t="s">
        <v>878</v>
      </c>
      <c r="E3354" s="107">
        <v>41108</v>
      </c>
      <c r="F3354" s="9">
        <v>21</v>
      </c>
      <c r="G3354" s="9">
        <v>35.13308</v>
      </c>
      <c r="H3354" s="9">
        <v>425</v>
      </c>
      <c r="I3354" s="9">
        <v>231.444154</v>
      </c>
      <c r="J3354" s="9">
        <v>1</v>
      </c>
      <c r="K3354" s="9">
        <v>21</v>
      </c>
      <c r="L3354" s="9">
        <v>21</v>
      </c>
      <c r="M3354" s="9">
        <v>35.13308</v>
      </c>
      <c r="N3354" s="9">
        <v>35.13308</v>
      </c>
      <c r="O3354" s="9">
        <v>425</v>
      </c>
      <c r="P3354" s="9">
        <v>425</v>
      </c>
      <c r="Q3354" s="9">
        <v>231.444154</v>
      </c>
      <c r="R3354" s="9">
        <v>231.444154</v>
      </c>
      <c r="S3354" s="9" t="s">
        <v>2089</v>
      </c>
      <c r="T3354" s="9">
        <v>7574.6568930000003</v>
      </c>
      <c r="U3354" s="9">
        <v>1568726.9287690001</v>
      </c>
      <c r="V3354" t="s">
        <v>935</v>
      </c>
    </row>
    <row r="3355" spans="1:22" x14ac:dyDescent="0.25">
      <c r="A3355" s="70" t="e">
        <f>VLOOKUP(B3355,'Lake Assessments'!$D$2:$E$52,2,0)</f>
        <v>#N/A</v>
      </c>
      <c r="B3355">
        <v>16090500</v>
      </c>
      <c r="C3355" t="s">
        <v>2966</v>
      </c>
      <c r="D3355" t="s">
        <v>878</v>
      </c>
      <c r="E3355" s="107">
        <v>41834</v>
      </c>
      <c r="F3355" s="9">
        <v>3</v>
      </c>
      <c r="G3355" s="9">
        <v>11.547005</v>
      </c>
      <c r="H3355" s="9">
        <v>0</v>
      </c>
      <c r="I3355" s="9">
        <v>-6.8789889999999998</v>
      </c>
      <c r="J3355" s="9">
        <v>1</v>
      </c>
      <c r="K3355" s="9">
        <v>3</v>
      </c>
      <c r="L3355" s="9">
        <v>3</v>
      </c>
      <c r="M3355" s="9">
        <v>11.547005</v>
      </c>
      <c r="N3355" s="9">
        <v>11.547005</v>
      </c>
      <c r="O3355" s="9">
        <v>0</v>
      </c>
      <c r="P3355" s="9">
        <v>0</v>
      </c>
      <c r="Q3355" s="9">
        <v>-6.8789889999999998</v>
      </c>
      <c r="R3355" s="9">
        <v>-6.8789889999999998</v>
      </c>
      <c r="S3355" s="9" t="s">
        <v>2089</v>
      </c>
      <c r="T3355" s="9">
        <v>869.08667400000002</v>
      </c>
      <c r="U3355" s="9">
        <v>35161.131204999998</v>
      </c>
      <c r="V3355" t="s">
        <v>935</v>
      </c>
    </row>
    <row r="3356" spans="1:22" x14ac:dyDescent="0.25">
      <c r="A3356" s="70" t="e">
        <f>VLOOKUP(B3356,'Lake Assessments'!$D$2:$E$52,2,0)</f>
        <v>#N/A</v>
      </c>
      <c r="B3356">
        <v>16038300</v>
      </c>
      <c r="C3356" t="s">
        <v>2967</v>
      </c>
      <c r="D3356" t="s">
        <v>878</v>
      </c>
      <c r="E3356" s="107">
        <v>41820</v>
      </c>
      <c r="F3356" s="9">
        <v>10</v>
      </c>
      <c r="G3356" s="9">
        <v>20.554805000000002</v>
      </c>
      <c r="H3356" s="9">
        <v>233.33333300000001</v>
      </c>
      <c r="I3356" s="9">
        <v>65.764555000000001</v>
      </c>
      <c r="J3356" s="9">
        <v>2</v>
      </c>
      <c r="K3356" s="9">
        <v>10</v>
      </c>
      <c r="L3356" s="9">
        <v>19</v>
      </c>
      <c r="M3356" s="9">
        <v>20.554805000000002</v>
      </c>
      <c r="N3356" s="9">
        <v>32.806449999999998</v>
      </c>
      <c r="O3356" s="9">
        <v>233.33333300000001</v>
      </c>
      <c r="P3356" s="9">
        <v>375</v>
      </c>
      <c r="Q3356" s="9">
        <v>65.764555000000001</v>
      </c>
      <c r="R3356" s="9">
        <v>209.494811</v>
      </c>
      <c r="S3356" s="9" t="s">
        <v>2089</v>
      </c>
      <c r="T3356" s="9">
        <v>5754.3405599999996</v>
      </c>
      <c r="U3356" s="9">
        <v>520815.81850599998</v>
      </c>
      <c r="V3356" t="s">
        <v>935</v>
      </c>
    </row>
    <row r="3357" spans="1:22" x14ac:dyDescent="0.25">
      <c r="A3357" s="70" t="e">
        <f>VLOOKUP(B3357,'Lake Assessments'!$D$2:$E$52,2,0)</f>
        <v>#N/A</v>
      </c>
      <c r="B3357">
        <v>38002700</v>
      </c>
      <c r="C3357" t="s">
        <v>2968</v>
      </c>
      <c r="D3357" t="s">
        <v>878</v>
      </c>
      <c r="E3357" s="107">
        <v>38187</v>
      </c>
      <c r="F3357" s="9">
        <v>6</v>
      </c>
      <c r="G3357" s="9">
        <v>19.595918000000001</v>
      </c>
      <c r="H3357" s="9">
        <v>0</v>
      </c>
      <c r="I3357" s="9">
        <v>24.024797</v>
      </c>
      <c r="J3357" s="9">
        <v>1</v>
      </c>
      <c r="K3357" s="9">
        <v>6</v>
      </c>
      <c r="L3357" s="9">
        <v>6</v>
      </c>
      <c r="M3357" s="9">
        <v>19.595918000000001</v>
      </c>
      <c r="N3357" s="9">
        <v>19.595918000000001</v>
      </c>
      <c r="O3357" s="9">
        <v>0</v>
      </c>
      <c r="P3357" s="9">
        <v>0</v>
      </c>
      <c r="Q3357" s="9">
        <v>24.024797</v>
      </c>
      <c r="R3357" s="9">
        <v>24.024797</v>
      </c>
      <c r="S3357" s="9" t="s">
        <v>2089</v>
      </c>
      <c r="T3357" s="9">
        <v>1422.9813819999999</v>
      </c>
      <c r="U3357" s="9">
        <v>79283.737580000001</v>
      </c>
      <c r="V3357" t="s">
        <v>935</v>
      </c>
    </row>
    <row r="3358" spans="1:22" x14ac:dyDescent="0.25">
      <c r="A3358" s="70" t="e">
        <f>VLOOKUP(B3358,'Lake Assessments'!$D$2:$E$52,2,0)</f>
        <v>#N/A</v>
      </c>
      <c r="B3358">
        <v>16065700</v>
      </c>
      <c r="C3358" t="s">
        <v>2055</v>
      </c>
      <c r="D3358" t="s">
        <v>878</v>
      </c>
      <c r="E3358" s="107">
        <v>41120</v>
      </c>
      <c r="F3358" s="9">
        <v>16</v>
      </c>
      <c r="G3358" s="9">
        <v>30.5</v>
      </c>
      <c r="H3358" s="9">
        <v>433.33333299999998</v>
      </c>
      <c r="I3358" s="9">
        <v>145.96774199999999</v>
      </c>
      <c r="J3358" s="9">
        <v>1</v>
      </c>
      <c r="K3358" s="9">
        <v>16</v>
      </c>
      <c r="L3358" s="9">
        <v>16</v>
      </c>
      <c r="M3358" s="9">
        <v>30.5</v>
      </c>
      <c r="N3358" s="9">
        <v>30.5</v>
      </c>
      <c r="O3358" s="9">
        <v>433.33333299999998</v>
      </c>
      <c r="P3358" s="9">
        <v>433.33333299999998</v>
      </c>
      <c r="Q3358" s="9">
        <v>145.96774199999999</v>
      </c>
      <c r="R3358" s="9">
        <v>145.96774199999999</v>
      </c>
      <c r="S3358" s="9" t="s">
        <v>2089</v>
      </c>
      <c r="T3358" s="9">
        <v>13900.951783</v>
      </c>
      <c r="U3358" s="9">
        <v>1751902.36402</v>
      </c>
      <c r="V3358" t="s">
        <v>935</v>
      </c>
    </row>
    <row r="3359" spans="1:22" x14ac:dyDescent="0.25">
      <c r="A3359" s="70" t="e">
        <f>VLOOKUP(B3359,'Lake Assessments'!$D$2:$E$52,2,0)</f>
        <v>#N/A</v>
      </c>
      <c r="B3359">
        <v>16034700</v>
      </c>
      <c r="C3359" t="s">
        <v>2969</v>
      </c>
      <c r="D3359" t="s">
        <v>878</v>
      </c>
      <c r="E3359" s="107">
        <v>40389</v>
      </c>
      <c r="F3359" s="9">
        <v>14</v>
      </c>
      <c r="G3359" s="9">
        <v>29.398737000000001</v>
      </c>
      <c r="H3359" s="9">
        <v>100</v>
      </c>
      <c r="I3359" s="9">
        <v>84.897715000000005</v>
      </c>
      <c r="J3359" s="9">
        <v>1</v>
      </c>
      <c r="K3359" s="9">
        <v>14</v>
      </c>
      <c r="L3359" s="9">
        <v>14</v>
      </c>
      <c r="M3359" s="9">
        <v>29.398737000000001</v>
      </c>
      <c r="N3359" s="9">
        <v>29.398737000000001</v>
      </c>
      <c r="O3359" s="9">
        <v>100</v>
      </c>
      <c r="P3359" s="9">
        <v>100</v>
      </c>
      <c r="Q3359" s="9">
        <v>84.897715000000005</v>
      </c>
      <c r="R3359" s="9">
        <v>84.897715000000005</v>
      </c>
      <c r="S3359" s="9" t="s">
        <v>2089</v>
      </c>
      <c r="T3359" s="9">
        <v>7239.4028500000004</v>
      </c>
      <c r="U3359" s="9">
        <v>1062069.188752</v>
      </c>
      <c r="V3359" t="s">
        <v>935</v>
      </c>
    </row>
    <row r="3360" spans="1:22" x14ac:dyDescent="0.25">
      <c r="A3360" s="70" t="e">
        <f>VLOOKUP(B3360,'Lake Assessments'!$D$2:$E$52,2,0)</f>
        <v>#N/A</v>
      </c>
      <c r="B3360">
        <v>16034400</v>
      </c>
      <c r="C3360" t="s">
        <v>2970</v>
      </c>
      <c r="D3360" t="s">
        <v>878</v>
      </c>
      <c r="E3360" s="107">
        <v>35975</v>
      </c>
      <c r="F3360" s="9">
        <v>18</v>
      </c>
      <c r="G3360" s="9">
        <v>30.641293999999998</v>
      </c>
      <c r="H3360" s="9">
        <v>500</v>
      </c>
      <c r="I3360" s="9">
        <v>147.10720800000001</v>
      </c>
      <c r="J3360" s="9">
        <v>1</v>
      </c>
      <c r="K3360" s="9">
        <v>18</v>
      </c>
      <c r="L3360" s="9">
        <v>18</v>
      </c>
      <c r="M3360" s="9">
        <v>30.641293999999998</v>
      </c>
      <c r="N3360" s="9">
        <v>30.641293999999998</v>
      </c>
      <c r="O3360" s="9">
        <v>500</v>
      </c>
      <c r="P3360" s="9">
        <v>500</v>
      </c>
      <c r="Q3360" s="9">
        <v>147.10720800000001</v>
      </c>
      <c r="R3360" s="9">
        <v>147.10720800000001</v>
      </c>
      <c r="S3360" s="9" t="s">
        <v>2089</v>
      </c>
      <c r="T3360" s="9">
        <v>3957.2926240000002</v>
      </c>
      <c r="U3360" s="9">
        <v>385849.22231699998</v>
      </c>
      <c r="V3360" t="s">
        <v>935</v>
      </c>
    </row>
    <row r="3361" spans="1:22" x14ac:dyDescent="0.25">
      <c r="A3361" s="70" t="e">
        <f>VLOOKUP(B3361,'Lake Assessments'!$D$2:$E$52,2,0)</f>
        <v>#N/A</v>
      </c>
      <c r="B3361">
        <v>16047800</v>
      </c>
      <c r="C3361" t="s">
        <v>1280</v>
      </c>
      <c r="D3361" t="s">
        <v>878</v>
      </c>
      <c r="E3361" s="107">
        <v>35668</v>
      </c>
      <c r="F3361" s="9">
        <v>23</v>
      </c>
      <c r="G3361" s="9">
        <v>36.698537000000002</v>
      </c>
      <c r="H3361" s="9">
        <v>666.66666699999996</v>
      </c>
      <c r="I3361" s="9">
        <v>195.95594299999999</v>
      </c>
      <c r="J3361" s="9">
        <v>1</v>
      </c>
      <c r="K3361" s="9">
        <v>23</v>
      </c>
      <c r="L3361" s="9">
        <v>23</v>
      </c>
      <c r="M3361" s="9">
        <v>36.698537000000002</v>
      </c>
      <c r="N3361" s="9">
        <v>36.698537000000002</v>
      </c>
      <c r="O3361" s="9">
        <v>666.66666699999996</v>
      </c>
      <c r="P3361" s="9">
        <v>666.66666699999996</v>
      </c>
      <c r="Q3361" s="9">
        <v>195.95594299999999</v>
      </c>
      <c r="R3361" s="9">
        <v>195.95594299999999</v>
      </c>
      <c r="S3361" s="9" t="s">
        <v>2089</v>
      </c>
      <c r="T3361" s="9">
        <v>6315.7728280000001</v>
      </c>
      <c r="U3361" s="9">
        <v>381865.36197500001</v>
      </c>
      <c r="V3361" t="s">
        <v>935</v>
      </c>
    </row>
    <row r="3362" spans="1:22" x14ac:dyDescent="0.25">
      <c r="A3362" s="70" t="e">
        <f>VLOOKUP(B3362,'Lake Assessments'!$D$2:$E$52,2,0)</f>
        <v>#N/A</v>
      </c>
      <c r="B3362">
        <v>16048800</v>
      </c>
      <c r="C3362" t="s">
        <v>1215</v>
      </c>
      <c r="D3362" t="s">
        <v>941</v>
      </c>
      <c r="E3362" s="107">
        <v>41127</v>
      </c>
      <c r="F3362" s="9">
        <v>15</v>
      </c>
      <c r="G3362" s="9">
        <v>28.143678999999999</v>
      </c>
      <c r="H3362" s="9">
        <v>150</v>
      </c>
      <c r="I3362" s="9">
        <v>78.124550999999997</v>
      </c>
      <c r="J3362" s="9">
        <v>2</v>
      </c>
      <c r="K3362" s="9">
        <v>15</v>
      </c>
      <c r="L3362" s="9">
        <v>21</v>
      </c>
      <c r="M3362" s="9">
        <v>28.143678999999999</v>
      </c>
      <c r="N3362" s="9">
        <v>33.605555000000003</v>
      </c>
      <c r="O3362" s="9">
        <v>150</v>
      </c>
      <c r="P3362" s="9">
        <v>200</v>
      </c>
      <c r="Q3362" s="9">
        <v>78.124550999999997</v>
      </c>
      <c r="R3362" s="9">
        <v>111.355692</v>
      </c>
      <c r="S3362" s="9" t="s">
        <v>2089</v>
      </c>
      <c r="T3362" s="9">
        <v>8983.3521390000005</v>
      </c>
      <c r="U3362" s="9">
        <v>268966.52962699998</v>
      </c>
      <c r="V3362" t="s">
        <v>935</v>
      </c>
    </row>
    <row r="3363" spans="1:22" x14ac:dyDescent="0.25">
      <c r="A3363" s="70" t="e">
        <f>VLOOKUP(B3363,'Lake Assessments'!$D$2:$E$52,2,0)</f>
        <v>#N/A</v>
      </c>
      <c r="B3363">
        <v>38000200</v>
      </c>
      <c r="C3363" t="s">
        <v>2971</v>
      </c>
      <c r="D3363" t="s">
        <v>878</v>
      </c>
      <c r="E3363" s="107">
        <v>37846</v>
      </c>
      <c r="F3363" s="9">
        <v>29</v>
      </c>
      <c r="G3363" s="9">
        <v>38.624630000000003</v>
      </c>
      <c r="H3363" s="9">
        <v>314.28571399999998</v>
      </c>
      <c r="I3363" s="9">
        <v>142.922203</v>
      </c>
      <c r="J3363" s="9">
        <v>2</v>
      </c>
      <c r="K3363" s="9">
        <v>22</v>
      </c>
      <c r="L3363" s="9">
        <v>29</v>
      </c>
      <c r="M3363" s="9">
        <v>34.325315000000003</v>
      </c>
      <c r="N3363" s="9">
        <v>38.624630000000003</v>
      </c>
      <c r="O3363" s="9">
        <v>266.66666700000002</v>
      </c>
      <c r="P3363" s="9">
        <v>314.28571399999998</v>
      </c>
      <c r="Q3363" s="9">
        <v>117.248831</v>
      </c>
      <c r="R3363" s="9">
        <v>142.922203</v>
      </c>
      <c r="S3363" s="9" t="s">
        <v>2089</v>
      </c>
      <c r="T3363" s="9">
        <v>4645.015813</v>
      </c>
      <c r="U3363" s="9">
        <v>318571.748762</v>
      </c>
      <c r="V3363" t="s">
        <v>935</v>
      </c>
    </row>
    <row r="3364" spans="1:22" x14ac:dyDescent="0.25">
      <c r="A3364" s="70" t="e">
        <f>VLOOKUP(B3364,'Lake Assessments'!$D$2:$E$52,2,0)</f>
        <v>#N/A</v>
      </c>
      <c r="B3364">
        <v>16047400</v>
      </c>
      <c r="C3364" t="s">
        <v>2451</v>
      </c>
      <c r="D3364" t="s">
        <v>878</v>
      </c>
      <c r="E3364" s="107">
        <v>36318</v>
      </c>
      <c r="F3364" s="9">
        <v>9</v>
      </c>
      <c r="G3364" s="9">
        <v>21</v>
      </c>
      <c r="H3364" s="9">
        <v>50</v>
      </c>
      <c r="I3364" s="9">
        <v>32.911391999999999</v>
      </c>
      <c r="J3364" s="9">
        <v>1</v>
      </c>
      <c r="K3364" s="9">
        <v>9</v>
      </c>
      <c r="L3364" s="9">
        <v>9</v>
      </c>
      <c r="M3364" s="9">
        <v>21</v>
      </c>
      <c r="N3364" s="9">
        <v>21</v>
      </c>
      <c r="O3364" s="9">
        <v>50</v>
      </c>
      <c r="P3364" s="9">
        <v>50</v>
      </c>
      <c r="Q3364" s="9">
        <v>32.911391999999999</v>
      </c>
      <c r="R3364" s="9">
        <v>32.911391999999999</v>
      </c>
      <c r="S3364" s="9" t="s">
        <v>2089</v>
      </c>
      <c r="T3364" s="9">
        <v>1421.4160139999999</v>
      </c>
      <c r="U3364" s="9">
        <v>98149.760420000006</v>
      </c>
      <c r="V3364" t="s">
        <v>935</v>
      </c>
    </row>
    <row r="3365" spans="1:22" x14ac:dyDescent="0.25">
      <c r="A3365" s="70" t="e">
        <f>VLOOKUP(B3365,'Lake Assessments'!$D$2:$E$52,2,0)</f>
        <v>#N/A</v>
      </c>
      <c r="B3365">
        <v>16024800</v>
      </c>
      <c r="C3365" t="s">
        <v>1143</v>
      </c>
      <c r="D3365" t="s">
        <v>878</v>
      </c>
      <c r="E3365" s="107">
        <v>35247</v>
      </c>
      <c r="F3365" s="9">
        <v>10</v>
      </c>
      <c r="G3365" s="9">
        <v>23.084627000000001</v>
      </c>
      <c r="H3365" s="9">
        <v>66.666667000000004</v>
      </c>
      <c r="I3365" s="9">
        <v>46.105234000000003</v>
      </c>
      <c r="J3365" s="9">
        <v>1</v>
      </c>
      <c r="K3365" s="9">
        <v>10</v>
      </c>
      <c r="L3365" s="9">
        <v>10</v>
      </c>
      <c r="M3365" s="9">
        <v>23.084627000000001</v>
      </c>
      <c r="N3365" s="9">
        <v>23.084627000000001</v>
      </c>
      <c r="O3365" s="9">
        <v>66.666667000000004</v>
      </c>
      <c r="P3365" s="9">
        <v>66.666667000000004</v>
      </c>
      <c r="Q3365" s="9">
        <v>46.105234000000003</v>
      </c>
      <c r="R3365" s="9">
        <v>46.105234000000003</v>
      </c>
      <c r="S3365" s="9" t="s">
        <v>2089</v>
      </c>
      <c r="T3365" s="9">
        <v>1880.8712029999999</v>
      </c>
      <c r="U3365" s="9">
        <v>157226.010293</v>
      </c>
      <c r="V3365" t="s">
        <v>935</v>
      </c>
    </row>
    <row r="3366" spans="1:22" x14ac:dyDescent="0.25">
      <c r="A3366" s="70" t="e">
        <f>VLOOKUP(B3366,'Lake Assessments'!$D$2:$E$52,2,0)</f>
        <v>#N/A</v>
      </c>
      <c r="B3366">
        <v>38000100</v>
      </c>
      <c r="C3366" t="s">
        <v>2972</v>
      </c>
      <c r="D3366" t="s">
        <v>878</v>
      </c>
      <c r="E3366" s="107">
        <v>40007</v>
      </c>
      <c r="F3366" s="9">
        <v>25</v>
      </c>
      <c r="G3366" s="9">
        <v>37</v>
      </c>
      <c r="H3366" s="9">
        <v>316.66666700000002</v>
      </c>
      <c r="I3366" s="9">
        <v>134.17721499999999</v>
      </c>
      <c r="J3366" s="9">
        <v>2</v>
      </c>
      <c r="K3366" s="9">
        <v>25</v>
      </c>
      <c r="L3366" s="9">
        <v>29</v>
      </c>
      <c r="M3366" s="9">
        <v>37</v>
      </c>
      <c r="N3366" s="9">
        <v>41.781450999999997</v>
      </c>
      <c r="O3366" s="9">
        <v>314.28571399999998</v>
      </c>
      <c r="P3366" s="9">
        <v>316.66666700000002</v>
      </c>
      <c r="Q3366" s="9">
        <v>134.17721499999999</v>
      </c>
      <c r="R3366" s="9">
        <v>162.776422</v>
      </c>
      <c r="S3366" s="9" t="s">
        <v>2089</v>
      </c>
      <c r="T3366" s="9">
        <v>2340.7703769999998</v>
      </c>
      <c r="U3366" s="9">
        <v>254457.361726</v>
      </c>
      <c r="V3366" t="s">
        <v>935</v>
      </c>
    </row>
    <row r="3367" spans="1:22" x14ac:dyDescent="0.25">
      <c r="A3367" s="70" t="e">
        <f>VLOOKUP(B3367,'Lake Assessments'!$D$2:$E$52,2,0)</f>
        <v>#N/A</v>
      </c>
      <c r="B3367">
        <v>16025200</v>
      </c>
      <c r="C3367" t="s">
        <v>1412</v>
      </c>
      <c r="D3367" t="s">
        <v>878</v>
      </c>
      <c r="E3367" s="107">
        <v>36353</v>
      </c>
      <c r="F3367" s="9">
        <v>14</v>
      </c>
      <c r="G3367" s="9">
        <v>28.062429999999999</v>
      </c>
      <c r="H3367" s="9">
        <v>366.66666700000002</v>
      </c>
      <c r="I3367" s="9">
        <v>126.309923</v>
      </c>
      <c r="J3367" s="9">
        <v>1</v>
      </c>
      <c r="K3367" s="9">
        <v>14</v>
      </c>
      <c r="L3367" s="9">
        <v>14</v>
      </c>
      <c r="M3367" s="9">
        <v>28.062429999999999</v>
      </c>
      <c r="N3367" s="9">
        <v>28.062429999999999</v>
      </c>
      <c r="O3367" s="9">
        <v>366.66666700000002</v>
      </c>
      <c r="P3367" s="9">
        <v>366.66666700000002</v>
      </c>
      <c r="Q3367" s="9">
        <v>126.309923</v>
      </c>
      <c r="R3367" s="9">
        <v>126.309923</v>
      </c>
      <c r="S3367" s="9" t="s">
        <v>2089</v>
      </c>
      <c r="T3367" s="9">
        <v>13819.047853</v>
      </c>
      <c r="U3367" s="9">
        <v>3295881.9943579999</v>
      </c>
      <c r="V3367" t="s">
        <v>935</v>
      </c>
    </row>
    <row r="3368" spans="1:22" x14ac:dyDescent="0.25">
      <c r="A3368" s="70" t="e">
        <f>VLOOKUP(B3368,'Lake Assessments'!$D$2:$E$52,2,0)</f>
        <v>#N/A</v>
      </c>
      <c r="B3368">
        <v>16065100</v>
      </c>
      <c r="C3368" t="s">
        <v>2973</v>
      </c>
      <c r="D3368" t="s">
        <v>878</v>
      </c>
      <c r="E3368" s="107">
        <v>37783</v>
      </c>
      <c r="F3368" s="9">
        <v>14</v>
      </c>
      <c r="G3368" s="9">
        <v>29.933259</v>
      </c>
      <c r="H3368" s="9">
        <v>133.33333300000001</v>
      </c>
      <c r="I3368" s="9">
        <v>89.451007000000004</v>
      </c>
      <c r="J3368" s="9">
        <v>1</v>
      </c>
      <c r="K3368" s="9">
        <v>14</v>
      </c>
      <c r="L3368" s="9">
        <v>14</v>
      </c>
      <c r="M3368" s="9">
        <v>29.933259</v>
      </c>
      <c r="N3368" s="9">
        <v>29.933259</v>
      </c>
      <c r="O3368" s="9">
        <v>133.33333300000001</v>
      </c>
      <c r="P3368" s="9">
        <v>133.33333300000001</v>
      </c>
      <c r="Q3368" s="9">
        <v>89.451007000000004</v>
      </c>
      <c r="R3368" s="9">
        <v>89.451007000000004</v>
      </c>
      <c r="S3368" s="9" t="s">
        <v>2089</v>
      </c>
      <c r="T3368" s="9">
        <v>1953.1990370000001</v>
      </c>
      <c r="U3368" s="9">
        <v>124620.266237</v>
      </c>
      <c r="V3368" t="s">
        <v>935</v>
      </c>
    </row>
    <row r="3369" spans="1:22" x14ac:dyDescent="0.25">
      <c r="A3369" s="70" t="e">
        <f>VLOOKUP(B3369,'Lake Assessments'!$D$2:$E$52,2,0)</f>
        <v>#N/A</v>
      </c>
      <c r="B3369">
        <v>16048600</v>
      </c>
      <c r="C3369" t="s">
        <v>2974</v>
      </c>
      <c r="D3369" t="s">
        <v>878</v>
      </c>
      <c r="E3369" s="107">
        <v>37847</v>
      </c>
      <c r="F3369" s="9">
        <v>21</v>
      </c>
      <c r="G3369" s="9">
        <v>34.041991000000003</v>
      </c>
      <c r="H3369" s="9">
        <v>200</v>
      </c>
      <c r="I3369" s="9">
        <v>114.100572</v>
      </c>
      <c r="J3369" s="9">
        <v>1</v>
      </c>
      <c r="K3369" s="9">
        <v>21</v>
      </c>
      <c r="L3369" s="9">
        <v>21</v>
      </c>
      <c r="M3369" s="9">
        <v>34.041991000000003</v>
      </c>
      <c r="N3369" s="9">
        <v>34.041991000000003</v>
      </c>
      <c r="O3369" s="9">
        <v>200</v>
      </c>
      <c r="P3369" s="9">
        <v>200</v>
      </c>
      <c r="Q3369" s="9">
        <v>114.100572</v>
      </c>
      <c r="R3369" s="9">
        <v>114.100572</v>
      </c>
      <c r="S3369" s="9" t="s">
        <v>2089</v>
      </c>
      <c r="T3369" s="9">
        <v>1924.722385</v>
      </c>
      <c r="U3369" s="9">
        <v>81540.667610999997</v>
      </c>
      <c r="V3369" t="s">
        <v>935</v>
      </c>
    </row>
    <row r="3370" spans="1:22" x14ac:dyDescent="0.25">
      <c r="A3370" s="70" t="e">
        <f>VLOOKUP(B3370,'Lake Assessments'!$D$2:$E$52,2,0)</f>
        <v>#N/A</v>
      </c>
      <c r="B3370">
        <v>16036600</v>
      </c>
      <c r="C3370" t="s">
        <v>2975</v>
      </c>
      <c r="D3370" t="s">
        <v>878</v>
      </c>
      <c r="E3370" s="107">
        <v>41108</v>
      </c>
      <c r="F3370" s="9">
        <v>13</v>
      </c>
      <c r="G3370" s="9">
        <v>26.070909</v>
      </c>
      <c r="H3370" s="9">
        <v>85.714286000000001</v>
      </c>
      <c r="I3370" s="9">
        <v>63.967982999999997</v>
      </c>
      <c r="J3370" s="9">
        <v>3</v>
      </c>
      <c r="K3370" s="9">
        <v>11</v>
      </c>
      <c r="L3370" s="9">
        <v>23</v>
      </c>
      <c r="M3370" s="9">
        <v>24.422419000000001</v>
      </c>
      <c r="N3370" s="9">
        <v>35.655965000000002</v>
      </c>
      <c r="O3370" s="9">
        <v>83.333332999999996</v>
      </c>
      <c r="P3370" s="9">
        <v>283.33333299999998</v>
      </c>
      <c r="Q3370" s="9">
        <v>54.572271999999998</v>
      </c>
      <c r="R3370" s="9">
        <v>125.670663</v>
      </c>
      <c r="S3370" s="9" t="s">
        <v>2089</v>
      </c>
      <c r="T3370" s="9">
        <v>2820.682937</v>
      </c>
      <c r="U3370" s="9">
        <v>307300.16072400002</v>
      </c>
      <c r="V3370" t="s">
        <v>935</v>
      </c>
    </row>
    <row r="3371" spans="1:22" x14ac:dyDescent="0.25">
      <c r="A3371" s="70" t="e">
        <f>VLOOKUP(B3371,'Lake Assessments'!$D$2:$E$52,2,0)</f>
        <v>#N/A</v>
      </c>
      <c r="B3371">
        <v>16037000</v>
      </c>
      <c r="C3371" t="s">
        <v>2976</v>
      </c>
      <c r="D3371" t="s">
        <v>878</v>
      </c>
      <c r="E3371" s="107">
        <v>34855</v>
      </c>
      <c r="F3371" s="9">
        <v>10</v>
      </c>
      <c r="G3371" s="9">
        <v>22.452171</v>
      </c>
      <c r="H3371" s="9">
        <v>233.33333300000001</v>
      </c>
      <c r="I3371" s="9">
        <v>81.065898000000004</v>
      </c>
      <c r="J3371" s="9">
        <v>1</v>
      </c>
      <c r="K3371" s="9">
        <v>10</v>
      </c>
      <c r="L3371" s="9">
        <v>10</v>
      </c>
      <c r="M3371" s="9">
        <v>22.452171</v>
      </c>
      <c r="N3371" s="9">
        <v>22.452171</v>
      </c>
      <c r="O3371" s="9">
        <v>233.33333300000001</v>
      </c>
      <c r="P3371" s="9">
        <v>233.33333300000001</v>
      </c>
      <c r="Q3371" s="9">
        <v>81.065898000000004</v>
      </c>
      <c r="R3371" s="9">
        <v>81.065898000000004</v>
      </c>
      <c r="S3371" s="9" t="s">
        <v>2089</v>
      </c>
      <c r="T3371" s="9">
        <v>807.97250699999995</v>
      </c>
      <c r="U3371" s="9">
        <v>41716.071383000002</v>
      </c>
      <c r="V3371" t="s">
        <v>935</v>
      </c>
    </row>
    <row r="3372" spans="1:22" x14ac:dyDescent="0.25">
      <c r="A3372" s="70" t="e">
        <f>VLOOKUP(B3372,'Lake Assessments'!$D$2:$E$52,2,0)</f>
        <v>#N/A</v>
      </c>
      <c r="B3372">
        <v>38000400</v>
      </c>
      <c r="C3372" t="s">
        <v>1665</v>
      </c>
      <c r="D3372" t="s">
        <v>878</v>
      </c>
      <c r="E3372" s="107">
        <v>42205</v>
      </c>
      <c r="F3372" s="9">
        <v>11</v>
      </c>
      <c r="G3372" s="9">
        <v>25.025442000000002</v>
      </c>
      <c r="H3372" s="9">
        <v>83.333332999999996</v>
      </c>
      <c r="I3372" s="9">
        <v>58.388871000000002</v>
      </c>
      <c r="J3372" s="9">
        <v>1</v>
      </c>
      <c r="K3372" s="9">
        <v>11</v>
      </c>
      <c r="L3372" s="9">
        <v>11</v>
      </c>
      <c r="M3372" s="9">
        <v>25.025442000000002</v>
      </c>
      <c r="N3372" s="9">
        <v>25.025442000000002</v>
      </c>
      <c r="O3372" s="9">
        <v>83.333332999999996</v>
      </c>
      <c r="P3372" s="9">
        <v>83.333332999999996</v>
      </c>
      <c r="Q3372" s="9">
        <v>58.388871000000002</v>
      </c>
      <c r="R3372" s="9">
        <v>58.388871000000002</v>
      </c>
      <c r="S3372" s="9" t="s">
        <v>2089</v>
      </c>
      <c r="T3372" s="9">
        <v>4218.1696439999996</v>
      </c>
      <c r="U3372" s="9">
        <v>348082.13698499999</v>
      </c>
      <c r="V3372" t="s">
        <v>935</v>
      </c>
    </row>
    <row r="3373" spans="1:22" x14ac:dyDescent="0.25">
      <c r="A3373" s="70" t="e">
        <f>VLOOKUP(B3373,'Lake Assessments'!$D$2:$E$52,2,0)</f>
        <v>#N/A</v>
      </c>
      <c r="B3373">
        <v>16047300</v>
      </c>
      <c r="C3373" t="s">
        <v>2977</v>
      </c>
      <c r="D3373" t="s">
        <v>878</v>
      </c>
      <c r="E3373" s="107">
        <v>37832</v>
      </c>
      <c r="F3373" s="9">
        <v>7</v>
      </c>
      <c r="G3373" s="9">
        <v>20.032117</v>
      </c>
      <c r="H3373" s="9">
        <v>16.666667</v>
      </c>
      <c r="I3373" s="9">
        <v>26.785551000000002</v>
      </c>
      <c r="J3373" s="9">
        <v>1</v>
      </c>
      <c r="K3373" s="9">
        <v>7</v>
      </c>
      <c r="L3373" s="9">
        <v>7</v>
      </c>
      <c r="M3373" s="9">
        <v>20.032117</v>
      </c>
      <c r="N3373" s="9">
        <v>20.032117</v>
      </c>
      <c r="O3373" s="9">
        <v>16.666667</v>
      </c>
      <c r="P3373" s="9">
        <v>16.666667</v>
      </c>
      <c r="Q3373" s="9">
        <v>26.785551000000002</v>
      </c>
      <c r="R3373" s="9">
        <v>26.785551000000002</v>
      </c>
      <c r="S3373" s="9" t="s">
        <v>2089</v>
      </c>
      <c r="T3373" s="9">
        <v>1367.655315</v>
      </c>
      <c r="U3373" s="9">
        <v>98037.311614000006</v>
      </c>
      <c r="V3373" t="s">
        <v>935</v>
      </c>
    </row>
    <row r="3374" spans="1:22" x14ac:dyDescent="0.25">
      <c r="A3374" s="70" t="e">
        <f>VLOOKUP(B3374,'Lake Assessments'!$D$2:$E$52,2,0)</f>
        <v>#N/A</v>
      </c>
      <c r="B3374">
        <v>16063900</v>
      </c>
      <c r="C3374" t="s">
        <v>2978</v>
      </c>
      <c r="D3374" t="s">
        <v>878</v>
      </c>
      <c r="E3374" s="107">
        <v>41127</v>
      </c>
      <c r="F3374" s="9">
        <v>17</v>
      </c>
      <c r="G3374" s="9">
        <v>27.649061</v>
      </c>
      <c r="H3374" s="9">
        <v>466.66666700000002</v>
      </c>
      <c r="I3374" s="9">
        <v>122.97629999999999</v>
      </c>
      <c r="J3374" s="9">
        <v>3</v>
      </c>
      <c r="K3374" s="9">
        <v>17</v>
      </c>
      <c r="L3374" s="9">
        <v>26</v>
      </c>
      <c r="M3374" s="9">
        <v>27.649061</v>
      </c>
      <c r="N3374" s="9">
        <v>37.262065999999997</v>
      </c>
      <c r="O3374" s="9">
        <v>466.66666700000002</v>
      </c>
      <c r="P3374" s="9">
        <v>766.66666699999996</v>
      </c>
      <c r="Q3374" s="9">
        <v>122.97629999999999</v>
      </c>
      <c r="R3374" s="9">
        <v>226.41509400000001</v>
      </c>
      <c r="S3374" s="9" t="s">
        <v>2089</v>
      </c>
      <c r="T3374" s="9">
        <v>13758.350714</v>
      </c>
      <c r="U3374" s="9">
        <v>2399595.8511140002</v>
      </c>
      <c r="V3374" t="s">
        <v>935</v>
      </c>
    </row>
    <row r="3375" spans="1:22" x14ac:dyDescent="0.25">
      <c r="A3375" s="70" t="e">
        <f>VLOOKUP(B3375,'Lake Assessments'!$D$2:$E$52,2,0)</f>
        <v>#N/A</v>
      </c>
      <c r="B3375">
        <v>16038100</v>
      </c>
      <c r="C3375" t="s">
        <v>2979</v>
      </c>
      <c r="D3375" t="s">
        <v>878</v>
      </c>
      <c r="E3375" s="107">
        <v>40014</v>
      </c>
      <c r="F3375" s="9">
        <v>8</v>
      </c>
      <c r="G3375" s="9">
        <v>21.920310000000001</v>
      </c>
      <c r="H3375" s="9">
        <v>100</v>
      </c>
      <c r="I3375" s="9">
        <v>106.795379</v>
      </c>
      <c r="J3375" s="9">
        <v>1</v>
      </c>
      <c r="K3375" s="9">
        <v>8</v>
      </c>
      <c r="L3375" s="9">
        <v>8</v>
      </c>
      <c r="M3375" s="9">
        <v>21.920310000000001</v>
      </c>
      <c r="N3375" s="9">
        <v>21.920310000000001</v>
      </c>
      <c r="O3375" s="9">
        <v>100</v>
      </c>
      <c r="P3375" s="9">
        <v>100</v>
      </c>
      <c r="Q3375" s="9">
        <v>106.795379</v>
      </c>
      <c r="R3375" s="9">
        <v>106.795379</v>
      </c>
      <c r="S3375" s="9" t="s">
        <v>2089</v>
      </c>
      <c r="T3375" s="9">
        <v>1329.671883</v>
      </c>
      <c r="U3375" s="9">
        <v>82200.563091999997</v>
      </c>
      <c r="V3375" t="s">
        <v>935</v>
      </c>
    </row>
    <row r="3376" spans="1:22" x14ac:dyDescent="0.25">
      <c r="A3376" s="70" t="e">
        <f>VLOOKUP(B3376,'Lake Assessments'!$D$2:$E$52,2,0)</f>
        <v>#N/A</v>
      </c>
      <c r="B3376">
        <v>16035800</v>
      </c>
      <c r="C3376" t="s">
        <v>2980</v>
      </c>
      <c r="D3376" t="s">
        <v>878</v>
      </c>
      <c r="E3376" s="107">
        <v>36038</v>
      </c>
      <c r="F3376" s="9">
        <v>10</v>
      </c>
      <c r="G3376" s="9">
        <v>24.03331</v>
      </c>
      <c r="H3376" s="9">
        <v>233.33333300000001</v>
      </c>
      <c r="I3376" s="9">
        <v>93.817018000000004</v>
      </c>
      <c r="J3376" s="9">
        <v>1</v>
      </c>
      <c r="K3376" s="9">
        <v>10</v>
      </c>
      <c r="L3376" s="9">
        <v>10</v>
      </c>
      <c r="M3376" s="9">
        <v>24.03331</v>
      </c>
      <c r="N3376" s="9">
        <v>24.03331</v>
      </c>
      <c r="O3376" s="9">
        <v>233.33333300000001</v>
      </c>
      <c r="P3376" s="9">
        <v>233.33333300000001</v>
      </c>
      <c r="Q3376" s="9">
        <v>93.817018000000004</v>
      </c>
      <c r="R3376" s="9">
        <v>93.817018000000004</v>
      </c>
      <c r="S3376" s="9" t="s">
        <v>2089</v>
      </c>
      <c r="T3376" s="9">
        <v>4022.236523</v>
      </c>
      <c r="U3376" s="9">
        <v>603236.17264200002</v>
      </c>
      <c r="V3376" t="s">
        <v>935</v>
      </c>
    </row>
    <row r="3377" spans="1:22" x14ac:dyDescent="0.25">
      <c r="A3377" s="70" t="e">
        <f>VLOOKUP(B3377,'Lake Assessments'!$D$2:$E$52,2,0)</f>
        <v>#N/A</v>
      </c>
      <c r="B3377">
        <v>16036800</v>
      </c>
      <c r="C3377" t="s">
        <v>2981</v>
      </c>
      <c r="D3377" t="s">
        <v>878</v>
      </c>
      <c r="E3377" s="107">
        <v>41862</v>
      </c>
      <c r="F3377" s="9">
        <v>16</v>
      </c>
      <c r="G3377" s="9">
        <v>29.25</v>
      </c>
      <c r="H3377" s="9">
        <v>166.66666699999999</v>
      </c>
      <c r="I3377" s="9">
        <v>85.126581999999999</v>
      </c>
      <c r="J3377" s="9">
        <v>2</v>
      </c>
      <c r="K3377" s="9">
        <v>16</v>
      </c>
      <c r="L3377" s="9">
        <v>25</v>
      </c>
      <c r="M3377" s="9">
        <v>29.25</v>
      </c>
      <c r="N3377" s="9">
        <v>35.200000000000003</v>
      </c>
      <c r="O3377" s="9">
        <v>166.66666699999999</v>
      </c>
      <c r="P3377" s="9">
        <v>257.14285699999999</v>
      </c>
      <c r="Q3377" s="9">
        <v>85.126581999999999</v>
      </c>
      <c r="R3377" s="9">
        <v>121.38364799999999</v>
      </c>
      <c r="S3377" s="9" t="s">
        <v>2089</v>
      </c>
      <c r="T3377" s="9">
        <v>3927.09447</v>
      </c>
      <c r="U3377" s="9">
        <v>587028.82359699998</v>
      </c>
      <c r="V3377" t="s">
        <v>935</v>
      </c>
    </row>
    <row r="3378" spans="1:22" x14ac:dyDescent="0.25">
      <c r="A3378" s="70" t="e">
        <f>VLOOKUP(B3378,'Lake Assessments'!$D$2:$E$52,2,0)</f>
        <v>#N/A</v>
      </c>
      <c r="B3378">
        <v>16063400</v>
      </c>
      <c r="C3378" t="s">
        <v>2982</v>
      </c>
      <c r="D3378" t="s">
        <v>878</v>
      </c>
      <c r="E3378" s="107">
        <v>37845</v>
      </c>
      <c r="F3378" s="9">
        <v>19</v>
      </c>
      <c r="G3378" s="9">
        <v>31.429956000000001</v>
      </c>
      <c r="H3378" s="9">
        <v>375</v>
      </c>
      <c r="I3378" s="9">
        <v>196.50901500000001</v>
      </c>
      <c r="J3378" s="9">
        <v>1</v>
      </c>
      <c r="K3378" s="9">
        <v>19</v>
      </c>
      <c r="L3378" s="9">
        <v>19</v>
      </c>
      <c r="M3378" s="9">
        <v>31.429956000000001</v>
      </c>
      <c r="N3378" s="9">
        <v>31.429956000000001</v>
      </c>
      <c r="O3378" s="9">
        <v>375</v>
      </c>
      <c r="P3378" s="9">
        <v>375</v>
      </c>
      <c r="Q3378" s="9">
        <v>196.50901500000001</v>
      </c>
      <c r="R3378" s="9">
        <v>196.50901500000001</v>
      </c>
      <c r="S3378" s="9" t="s">
        <v>2089</v>
      </c>
      <c r="T3378" s="9">
        <v>2272.3892959999998</v>
      </c>
      <c r="U3378" s="9">
        <v>278696.275104</v>
      </c>
      <c r="V3378" t="s">
        <v>935</v>
      </c>
    </row>
    <row r="3379" spans="1:22" x14ac:dyDescent="0.25">
      <c r="A3379" s="70" t="e">
        <f>VLOOKUP(B3379,'Lake Assessments'!$D$2:$E$52,2,0)</f>
        <v>#N/A</v>
      </c>
      <c r="B3379">
        <v>16038400</v>
      </c>
      <c r="C3379" t="s">
        <v>2983</v>
      </c>
      <c r="D3379" t="s">
        <v>878</v>
      </c>
      <c r="E3379" s="107">
        <v>40725</v>
      </c>
      <c r="F3379" s="9">
        <v>16</v>
      </c>
      <c r="G3379" s="9">
        <v>28</v>
      </c>
      <c r="H3379" s="9">
        <v>433.33333299999998</v>
      </c>
      <c r="I3379" s="9">
        <v>125.80645199999999</v>
      </c>
      <c r="J3379" s="9">
        <v>5</v>
      </c>
      <c r="K3379" s="9">
        <v>12</v>
      </c>
      <c r="L3379" s="9">
        <v>16</v>
      </c>
      <c r="M3379" s="9">
        <v>23.094010999999998</v>
      </c>
      <c r="N3379" s="9">
        <v>28.75</v>
      </c>
      <c r="O3379" s="9">
        <v>300</v>
      </c>
      <c r="P3379" s="9">
        <v>433.33333299999998</v>
      </c>
      <c r="Q3379" s="9">
        <v>86.242022000000006</v>
      </c>
      <c r="R3379" s="9">
        <v>171.226415</v>
      </c>
      <c r="S3379" s="9" t="s">
        <v>2089</v>
      </c>
      <c r="T3379" s="9">
        <v>10561.904639</v>
      </c>
      <c r="U3379" s="9">
        <v>1436989.6190470001</v>
      </c>
      <c r="V3379" t="s">
        <v>935</v>
      </c>
    </row>
    <row r="3380" spans="1:22" x14ac:dyDescent="0.25">
      <c r="A3380" s="70" t="e">
        <f>VLOOKUP(B3380,'Lake Assessments'!$D$2:$E$52,2,0)</f>
        <v>#N/A</v>
      </c>
      <c r="B3380">
        <v>16038000</v>
      </c>
      <c r="C3380" t="s">
        <v>2984</v>
      </c>
      <c r="D3380" t="s">
        <v>878</v>
      </c>
      <c r="E3380" s="107">
        <v>40013</v>
      </c>
      <c r="F3380" s="9">
        <v>17</v>
      </c>
      <c r="G3380" s="9">
        <v>32.257238000000001</v>
      </c>
      <c r="H3380" s="9">
        <v>142.85714300000001</v>
      </c>
      <c r="I3380" s="9">
        <v>102.87571199999999</v>
      </c>
      <c r="J3380" s="9">
        <v>3</v>
      </c>
      <c r="K3380" s="9">
        <v>12</v>
      </c>
      <c r="L3380" s="9">
        <v>17</v>
      </c>
      <c r="M3380" s="9">
        <v>26.558112000000001</v>
      </c>
      <c r="N3380" s="9">
        <v>32.257238000000001</v>
      </c>
      <c r="O3380" s="9">
        <v>100</v>
      </c>
      <c r="P3380" s="9">
        <v>183.33333300000001</v>
      </c>
      <c r="Q3380" s="9">
        <v>68.089319000000003</v>
      </c>
      <c r="R3380" s="9">
        <v>102.87571199999999</v>
      </c>
      <c r="S3380" s="9" t="s">
        <v>2089</v>
      </c>
      <c r="T3380" s="9">
        <v>4988.1619369999999</v>
      </c>
      <c r="U3380" s="9">
        <v>578890.057118</v>
      </c>
      <c r="V3380" t="s">
        <v>935</v>
      </c>
    </row>
    <row r="3381" spans="1:22" x14ac:dyDescent="0.25">
      <c r="A3381" s="70" t="e">
        <f>VLOOKUP(B3381,'Lake Assessments'!$D$2:$E$52,2,0)</f>
        <v>#N/A</v>
      </c>
      <c r="B3381">
        <v>16066400</v>
      </c>
      <c r="C3381" t="s">
        <v>2985</v>
      </c>
      <c r="D3381" t="s">
        <v>878</v>
      </c>
      <c r="E3381" s="107">
        <v>39671</v>
      </c>
      <c r="F3381" s="9">
        <v>16</v>
      </c>
      <c r="G3381" s="9">
        <v>30.75</v>
      </c>
      <c r="H3381" s="9">
        <v>166.66666699999999</v>
      </c>
      <c r="I3381" s="9">
        <v>94.620253000000005</v>
      </c>
      <c r="J3381" s="9">
        <v>1</v>
      </c>
      <c r="K3381" s="9">
        <v>16</v>
      </c>
      <c r="L3381" s="9">
        <v>16</v>
      </c>
      <c r="M3381" s="9">
        <v>30.75</v>
      </c>
      <c r="N3381" s="9">
        <v>30.75</v>
      </c>
      <c r="O3381" s="9">
        <v>166.66666699999999</v>
      </c>
      <c r="P3381" s="9">
        <v>166.66666699999999</v>
      </c>
      <c r="Q3381" s="9">
        <v>94.620253000000005</v>
      </c>
      <c r="R3381" s="9">
        <v>94.620253000000005</v>
      </c>
      <c r="S3381" s="9" t="s">
        <v>2089</v>
      </c>
      <c r="T3381" s="9">
        <v>4882.9778729999998</v>
      </c>
      <c r="U3381" s="9">
        <v>322491.651656</v>
      </c>
      <c r="V3381" t="s">
        <v>935</v>
      </c>
    </row>
    <row r="3382" spans="1:22" x14ac:dyDescent="0.25">
      <c r="A3382" s="70" t="e">
        <f>VLOOKUP(B3382,'Lake Assessments'!$D$2:$E$52,2,0)</f>
        <v>#N/A</v>
      </c>
      <c r="B3382">
        <v>16045300</v>
      </c>
      <c r="C3382" t="s">
        <v>411</v>
      </c>
      <c r="D3382" t="s">
        <v>878</v>
      </c>
      <c r="E3382" s="107">
        <v>41128</v>
      </c>
      <c r="F3382" s="9">
        <v>15</v>
      </c>
      <c r="G3382" s="9">
        <v>27.369081999999999</v>
      </c>
      <c r="H3382" s="9">
        <v>150</v>
      </c>
      <c r="I3382" s="9">
        <v>73.222040000000007</v>
      </c>
      <c r="J3382" s="9">
        <v>2</v>
      </c>
      <c r="K3382" s="9">
        <v>13</v>
      </c>
      <c r="L3382" s="9">
        <v>15</v>
      </c>
      <c r="M3382" s="9">
        <v>24.129459000000001</v>
      </c>
      <c r="N3382" s="9">
        <v>27.369081999999999</v>
      </c>
      <c r="O3382" s="9">
        <v>116.666667</v>
      </c>
      <c r="P3382" s="9">
        <v>150</v>
      </c>
      <c r="Q3382" s="9">
        <v>52.718091999999999</v>
      </c>
      <c r="R3382" s="9">
        <v>73.222040000000007</v>
      </c>
      <c r="S3382" s="9" t="s">
        <v>2089</v>
      </c>
      <c r="T3382" s="9">
        <v>8417.3199170000007</v>
      </c>
      <c r="U3382" s="9">
        <v>900507.92653699999</v>
      </c>
      <c r="V3382" t="s">
        <v>935</v>
      </c>
    </row>
    <row r="3383" spans="1:22" x14ac:dyDescent="0.25">
      <c r="A3383" s="70" t="e">
        <f>VLOOKUP(B3383,'Lake Assessments'!$D$2:$E$52,2,0)</f>
        <v>#N/A</v>
      </c>
      <c r="B3383">
        <v>16047600</v>
      </c>
      <c r="C3383" t="s">
        <v>1879</v>
      </c>
      <c r="D3383" t="s">
        <v>878</v>
      </c>
      <c r="E3383" s="107">
        <v>35667</v>
      </c>
      <c r="F3383" s="9">
        <v>22</v>
      </c>
      <c r="G3383" s="9">
        <v>34.112115000000003</v>
      </c>
      <c r="H3383" s="9">
        <v>266.66666700000002</v>
      </c>
      <c r="I3383" s="9">
        <v>115.89946</v>
      </c>
      <c r="J3383" s="9">
        <v>1</v>
      </c>
      <c r="K3383" s="9">
        <v>22</v>
      </c>
      <c r="L3383" s="9">
        <v>22</v>
      </c>
      <c r="M3383" s="9">
        <v>34.112115000000003</v>
      </c>
      <c r="N3383" s="9">
        <v>34.112115000000003</v>
      </c>
      <c r="O3383" s="9">
        <v>266.66666700000002</v>
      </c>
      <c r="P3383" s="9">
        <v>266.66666700000002</v>
      </c>
      <c r="Q3383" s="9">
        <v>115.89946</v>
      </c>
      <c r="R3383" s="9">
        <v>115.89946</v>
      </c>
      <c r="S3383" s="9" t="s">
        <v>2089</v>
      </c>
      <c r="T3383" s="9">
        <v>11801.261514</v>
      </c>
      <c r="U3383" s="9">
        <v>701485.26717000001</v>
      </c>
      <c r="V3383" t="s">
        <v>935</v>
      </c>
    </row>
    <row r="3384" spans="1:22" x14ac:dyDescent="0.25">
      <c r="A3384" s="70" t="e">
        <f>VLOOKUP(B3384,'Lake Assessments'!$D$2:$E$52,2,0)</f>
        <v>#N/A</v>
      </c>
      <c r="B3384">
        <v>16025300</v>
      </c>
      <c r="C3384" t="s">
        <v>2986</v>
      </c>
      <c r="D3384" t="s">
        <v>878</v>
      </c>
      <c r="E3384" s="107">
        <v>41109</v>
      </c>
      <c r="F3384" s="9">
        <v>9</v>
      </c>
      <c r="G3384" s="9">
        <v>23.666667</v>
      </c>
      <c r="H3384" s="9">
        <v>125</v>
      </c>
      <c r="I3384" s="9">
        <v>123.27043999999999</v>
      </c>
      <c r="J3384" s="9">
        <v>2</v>
      </c>
      <c r="K3384" s="9">
        <v>9</v>
      </c>
      <c r="L3384" s="9">
        <v>18</v>
      </c>
      <c r="M3384" s="9">
        <v>23.666667</v>
      </c>
      <c r="N3384" s="9">
        <v>32.762613999999999</v>
      </c>
      <c r="O3384" s="9">
        <v>125</v>
      </c>
      <c r="P3384" s="9">
        <v>500</v>
      </c>
      <c r="Q3384" s="9">
        <v>123.27043999999999</v>
      </c>
      <c r="R3384" s="9">
        <v>164.214631</v>
      </c>
      <c r="S3384" s="9" t="s">
        <v>2089</v>
      </c>
      <c r="T3384" s="9">
        <v>8168.7179120000001</v>
      </c>
      <c r="U3384" s="9">
        <v>1387570.354172</v>
      </c>
      <c r="V3384" t="s">
        <v>935</v>
      </c>
    </row>
    <row r="3385" spans="1:22" x14ac:dyDescent="0.25">
      <c r="A3385" s="70" t="e">
        <f>VLOOKUP(B3385,'Lake Assessments'!$D$2:$E$52,2,0)</f>
        <v>#N/A</v>
      </c>
      <c r="B3385">
        <v>16080500</v>
      </c>
      <c r="C3385" t="s">
        <v>1773</v>
      </c>
      <c r="D3385" t="s">
        <v>878</v>
      </c>
      <c r="E3385" s="107">
        <v>42233</v>
      </c>
      <c r="F3385" s="9">
        <v>26</v>
      </c>
      <c r="G3385" s="9">
        <v>36.085369</v>
      </c>
      <c r="H3385" s="9">
        <v>766.66666699999996</v>
      </c>
      <c r="I3385" s="9">
        <v>191.01103900000001</v>
      </c>
      <c r="J3385" s="9">
        <v>1</v>
      </c>
      <c r="K3385" s="9">
        <v>26</v>
      </c>
      <c r="L3385" s="9">
        <v>26</v>
      </c>
      <c r="M3385" s="9">
        <v>36.085369</v>
      </c>
      <c r="N3385" s="9">
        <v>36.085369</v>
      </c>
      <c r="O3385" s="9">
        <v>766.66666699999996</v>
      </c>
      <c r="P3385" s="9">
        <v>766.66666699999996</v>
      </c>
      <c r="Q3385" s="9">
        <v>191.01103900000001</v>
      </c>
      <c r="R3385" s="9">
        <v>191.01103900000001</v>
      </c>
      <c r="S3385" s="9" t="s">
        <v>2089</v>
      </c>
      <c r="T3385" s="9">
        <v>13960.860477</v>
      </c>
      <c r="U3385" s="9">
        <v>2135726.3268180001</v>
      </c>
      <c r="V3385" t="s">
        <v>935</v>
      </c>
    </row>
    <row r="3386" spans="1:22" x14ac:dyDescent="0.25">
      <c r="A3386" s="70" t="e">
        <f>VLOOKUP(B3386,'Lake Assessments'!$D$2:$E$52,2,0)</f>
        <v>#N/A</v>
      </c>
      <c r="B3386">
        <v>16003500</v>
      </c>
      <c r="C3386" t="s">
        <v>1320</v>
      </c>
      <c r="D3386" t="s">
        <v>878</v>
      </c>
      <c r="E3386" s="107">
        <v>40394</v>
      </c>
      <c r="F3386" s="9">
        <v>24</v>
      </c>
      <c r="G3386" s="9">
        <v>33.680484</v>
      </c>
      <c r="H3386" s="9">
        <v>500</v>
      </c>
      <c r="I3386" s="9">
        <v>217.74041500000001</v>
      </c>
      <c r="J3386" s="9">
        <v>2</v>
      </c>
      <c r="K3386" s="9">
        <v>13</v>
      </c>
      <c r="L3386" s="9">
        <v>24</v>
      </c>
      <c r="M3386" s="9">
        <v>26.070909</v>
      </c>
      <c r="N3386" s="9">
        <v>33.680484</v>
      </c>
      <c r="O3386" s="9">
        <v>333.33333299999998</v>
      </c>
      <c r="P3386" s="9">
        <v>500</v>
      </c>
      <c r="Q3386" s="9">
        <v>110.249268</v>
      </c>
      <c r="R3386" s="9">
        <v>217.74041500000001</v>
      </c>
      <c r="S3386" s="9" t="s">
        <v>2089</v>
      </c>
      <c r="T3386" s="9">
        <v>6242.3375040000001</v>
      </c>
      <c r="U3386" s="9">
        <v>772474.36786200001</v>
      </c>
      <c r="V3386" t="s">
        <v>935</v>
      </c>
    </row>
    <row r="3387" spans="1:22" x14ac:dyDescent="0.25">
      <c r="A3387" s="70" t="e">
        <f>VLOOKUP(B3387,'Lake Assessments'!$D$2:$E$52,2,0)</f>
        <v>#N/A</v>
      </c>
      <c r="B3387">
        <v>16016000</v>
      </c>
      <c r="C3387" t="s">
        <v>147</v>
      </c>
      <c r="D3387" t="s">
        <v>878</v>
      </c>
      <c r="E3387" s="107">
        <v>40014</v>
      </c>
      <c r="F3387" s="9">
        <v>19</v>
      </c>
      <c r="G3387" s="9">
        <v>32.577033999999998</v>
      </c>
      <c r="H3387" s="9">
        <v>171.42857100000001</v>
      </c>
      <c r="I3387" s="9">
        <v>104.88700799999999</v>
      </c>
      <c r="J3387" s="9">
        <v>1</v>
      </c>
      <c r="K3387" s="9">
        <v>19</v>
      </c>
      <c r="L3387" s="9">
        <v>19</v>
      </c>
      <c r="M3387" s="9">
        <v>32.577033999999998</v>
      </c>
      <c r="N3387" s="9">
        <v>32.577033999999998</v>
      </c>
      <c r="O3387" s="9">
        <v>171.42857100000001</v>
      </c>
      <c r="P3387" s="9">
        <v>171.42857100000001</v>
      </c>
      <c r="Q3387" s="9">
        <v>104.88700799999999</v>
      </c>
      <c r="R3387" s="9">
        <v>104.88700799999999</v>
      </c>
      <c r="S3387" s="9" t="s">
        <v>2089</v>
      </c>
      <c r="T3387" s="9">
        <v>1422.713894</v>
      </c>
      <c r="U3387" s="9">
        <v>73714.873691000001</v>
      </c>
      <c r="V3387" t="s">
        <v>935</v>
      </c>
    </row>
    <row r="3388" spans="1:22" x14ac:dyDescent="0.25">
      <c r="A3388" s="70" t="e">
        <f>VLOOKUP(B3388,'Lake Assessments'!$D$2:$E$52,2,0)</f>
        <v>#N/A</v>
      </c>
      <c r="B3388">
        <v>16023500</v>
      </c>
      <c r="C3388" t="s">
        <v>2987</v>
      </c>
      <c r="D3388" t="s">
        <v>878</v>
      </c>
      <c r="E3388" s="107">
        <v>40032</v>
      </c>
      <c r="F3388" s="9">
        <v>24</v>
      </c>
      <c r="G3388" s="9">
        <v>36.742345999999998</v>
      </c>
      <c r="H3388" s="9">
        <v>242.85714300000001</v>
      </c>
      <c r="I3388" s="9">
        <v>131.08393799999999</v>
      </c>
      <c r="J3388" s="9">
        <v>2</v>
      </c>
      <c r="K3388" s="9">
        <v>20</v>
      </c>
      <c r="L3388" s="9">
        <v>24</v>
      </c>
      <c r="M3388" s="9">
        <v>34.435447000000003</v>
      </c>
      <c r="N3388" s="9">
        <v>36.742345999999998</v>
      </c>
      <c r="O3388" s="9">
        <v>233.33333300000001</v>
      </c>
      <c r="P3388" s="9">
        <v>242.85714300000001</v>
      </c>
      <c r="Q3388" s="9">
        <v>117.945866</v>
      </c>
      <c r="R3388" s="9">
        <v>131.08393799999999</v>
      </c>
      <c r="S3388" s="9" t="s">
        <v>2089</v>
      </c>
      <c r="T3388" s="9">
        <v>5263.0467159999998</v>
      </c>
      <c r="U3388" s="9">
        <v>346812.27313599997</v>
      </c>
      <c r="V3388" t="s">
        <v>935</v>
      </c>
    </row>
    <row r="3389" spans="1:22" x14ac:dyDescent="0.25">
      <c r="A3389" s="70" t="e">
        <f>VLOOKUP(B3389,'Lake Assessments'!$D$2:$E$52,2,0)</f>
        <v>#N/A</v>
      </c>
      <c r="B3389">
        <v>16009800</v>
      </c>
      <c r="C3389" t="s">
        <v>2988</v>
      </c>
      <c r="D3389" t="s">
        <v>878</v>
      </c>
      <c r="E3389" s="107">
        <v>34542</v>
      </c>
      <c r="F3389" s="9">
        <v>11</v>
      </c>
      <c r="G3389" s="9">
        <v>25.326953</v>
      </c>
      <c r="H3389" s="9">
        <v>266.66666700000002</v>
      </c>
      <c r="I3389" s="9">
        <v>104.249621</v>
      </c>
      <c r="J3389" s="9">
        <v>1</v>
      </c>
      <c r="K3389" s="9">
        <v>11</v>
      </c>
      <c r="L3389" s="9">
        <v>11</v>
      </c>
      <c r="M3389" s="9">
        <v>25.326953</v>
      </c>
      <c r="N3389" s="9">
        <v>25.326953</v>
      </c>
      <c r="O3389" s="9">
        <v>266.66666700000002</v>
      </c>
      <c r="P3389" s="9">
        <v>266.66666700000002</v>
      </c>
      <c r="Q3389" s="9">
        <v>104.249621</v>
      </c>
      <c r="R3389" s="9">
        <v>104.249621</v>
      </c>
      <c r="S3389" s="9" t="s">
        <v>2089</v>
      </c>
      <c r="T3389" s="9">
        <v>4471.4625660000002</v>
      </c>
      <c r="U3389" s="9">
        <v>474728.14520799997</v>
      </c>
      <c r="V3389" t="s">
        <v>935</v>
      </c>
    </row>
    <row r="3390" spans="1:22" x14ac:dyDescent="0.25">
      <c r="A3390" s="70" t="e">
        <f>VLOOKUP(B3390,'Lake Assessments'!$D$2:$E$52,2,0)</f>
        <v>#N/A</v>
      </c>
      <c r="B3390">
        <v>16002900</v>
      </c>
      <c r="C3390" t="s">
        <v>2989</v>
      </c>
      <c r="D3390" t="s">
        <v>878</v>
      </c>
      <c r="E3390" s="107">
        <v>41142</v>
      </c>
      <c r="F3390" s="9">
        <v>12</v>
      </c>
      <c r="G3390" s="9">
        <v>25.403411999999999</v>
      </c>
      <c r="H3390" s="9">
        <v>200</v>
      </c>
      <c r="I3390" s="9">
        <v>139.65482900000001</v>
      </c>
      <c r="J3390" s="9">
        <v>1</v>
      </c>
      <c r="K3390" s="9">
        <v>12</v>
      </c>
      <c r="L3390" s="9">
        <v>12</v>
      </c>
      <c r="M3390" s="9">
        <v>25.403411999999999</v>
      </c>
      <c r="N3390" s="9">
        <v>25.403411999999999</v>
      </c>
      <c r="O3390" s="9">
        <v>200</v>
      </c>
      <c r="P3390" s="9">
        <v>200</v>
      </c>
      <c r="Q3390" s="9">
        <v>139.65482900000001</v>
      </c>
      <c r="R3390" s="9">
        <v>139.65482900000001</v>
      </c>
      <c r="S3390" s="9" t="s">
        <v>2089</v>
      </c>
      <c r="T3390" s="9">
        <v>12551.339117</v>
      </c>
      <c r="U3390" s="9">
        <v>1638499.1402139999</v>
      </c>
      <c r="V3390" t="s">
        <v>935</v>
      </c>
    </row>
    <row r="3391" spans="1:22" x14ac:dyDescent="0.25">
      <c r="A3391" s="70" t="e">
        <f>VLOOKUP(B3391,'Lake Assessments'!$D$2:$E$52,2,0)</f>
        <v>#N/A</v>
      </c>
      <c r="B3391">
        <v>16009400</v>
      </c>
      <c r="C3391" t="s">
        <v>2990</v>
      </c>
      <c r="D3391" t="s">
        <v>878</v>
      </c>
      <c r="E3391" s="107">
        <v>36320</v>
      </c>
      <c r="F3391" s="9">
        <v>6</v>
      </c>
      <c r="G3391" s="9">
        <v>16.73818</v>
      </c>
      <c r="H3391" s="9">
        <v>0</v>
      </c>
      <c r="I3391" s="9">
        <v>5.9378479999999998</v>
      </c>
      <c r="J3391" s="9">
        <v>1</v>
      </c>
      <c r="K3391" s="9">
        <v>6</v>
      </c>
      <c r="L3391" s="9">
        <v>6</v>
      </c>
      <c r="M3391" s="9">
        <v>16.73818</v>
      </c>
      <c r="N3391" s="9">
        <v>16.73818</v>
      </c>
      <c r="O3391" s="9">
        <v>0</v>
      </c>
      <c r="P3391" s="9">
        <v>0</v>
      </c>
      <c r="Q3391" s="9">
        <v>5.9378479999999998</v>
      </c>
      <c r="R3391" s="9">
        <v>5.9378479999999998</v>
      </c>
      <c r="S3391" s="9" t="s">
        <v>2089</v>
      </c>
      <c r="T3391" s="9">
        <v>2835.3123970000001</v>
      </c>
      <c r="U3391" s="9">
        <v>375702.20562000002</v>
      </c>
      <c r="V3391" t="s">
        <v>935</v>
      </c>
    </row>
    <row r="3392" spans="1:22" x14ac:dyDescent="0.25">
      <c r="A3392" s="70" t="e">
        <f>VLOOKUP(B3392,'Lake Assessments'!$D$2:$E$52,2,0)</f>
        <v>#N/A</v>
      </c>
      <c r="B3392">
        <v>16002300</v>
      </c>
      <c r="C3392" t="s">
        <v>2991</v>
      </c>
      <c r="D3392" t="s">
        <v>878</v>
      </c>
      <c r="E3392" s="107">
        <v>41150</v>
      </c>
      <c r="F3392" s="9">
        <v>13</v>
      </c>
      <c r="G3392" s="9">
        <v>26.070909</v>
      </c>
      <c r="H3392" s="9">
        <v>225</v>
      </c>
      <c r="I3392" s="9">
        <v>145.95197400000001</v>
      </c>
      <c r="J3392" s="9">
        <v>1</v>
      </c>
      <c r="K3392" s="9">
        <v>13</v>
      </c>
      <c r="L3392" s="9">
        <v>13</v>
      </c>
      <c r="M3392" s="9">
        <v>26.070909</v>
      </c>
      <c r="N3392" s="9">
        <v>26.070909</v>
      </c>
      <c r="O3392" s="9">
        <v>225</v>
      </c>
      <c r="P3392" s="9">
        <v>225</v>
      </c>
      <c r="Q3392" s="9">
        <v>145.95197400000001</v>
      </c>
      <c r="R3392" s="9">
        <v>145.95197400000001</v>
      </c>
      <c r="S3392" s="9" t="s">
        <v>2089</v>
      </c>
      <c r="T3392" s="9">
        <v>4912.7296219999998</v>
      </c>
      <c r="U3392" s="9">
        <v>313617.28018100001</v>
      </c>
      <c r="V3392" t="s">
        <v>935</v>
      </c>
    </row>
    <row r="3393" spans="1:22" x14ac:dyDescent="0.25">
      <c r="A3393" s="70" t="e">
        <f>VLOOKUP(B3393,'Lake Assessments'!$D$2:$E$52,2,0)</f>
        <v>#N/A</v>
      </c>
      <c r="B3393">
        <v>16004300</v>
      </c>
      <c r="C3393" t="s">
        <v>1306</v>
      </c>
      <c r="D3393" t="s">
        <v>878</v>
      </c>
      <c r="E3393" s="107">
        <v>34219</v>
      </c>
      <c r="F3393" s="9">
        <v>5</v>
      </c>
      <c r="G3393" s="9">
        <v>15.652476</v>
      </c>
      <c r="H3393" s="9">
        <v>66.666667000000004</v>
      </c>
      <c r="I3393" s="9">
        <v>26.229644</v>
      </c>
      <c r="J3393" s="9">
        <v>1</v>
      </c>
      <c r="K3393" s="9">
        <v>5</v>
      </c>
      <c r="L3393" s="9">
        <v>5</v>
      </c>
      <c r="M3393" s="9">
        <v>15.652476</v>
      </c>
      <c r="N3393" s="9">
        <v>15.652476</v>
      </c>
      <c r="O3393" s="9">
        <v>66.666667000000004</v>
      </c>
      <c r="P3393" s="9">
        <v>66.666667000000004</v>
      </c>
      <c r="Q3393" s="9">
        <v>26.229644</v>
      </c>
      <c r="R3393" s="9">
        <v>26.229644</v>
      </c>
      <c r="S3393" s="9" t="s">
        <v>2089</v>
      </c>
      <c r="T3393" s="9">
        <v>12261.467767</v>
      </c>
      <c r="U3393" s="9">
        <v>1829947.053447</v>
      </c>
      <c r="V3393" t="s">
        <v>935</v>
      </c>
    </row>
    <row r="3394" spans="1:22" x14ac:dyDescent="0.25">
      <c r="A3394" s="70" t="e">
        <f>VLOOKUP(B3394,'Lake Assessments'!$D$2:$E$52,2,0)</f>
        <v>#N/A</v>
      </c>
      <c r="B3394">
        <v>16015900</v>
      </c>
      <c r="C3394" t="s">
        <v>2992</v>
      </c>
      <c r="D3394" t="s">
        <v>878</v>
      </c>
      <c r="E3394" s="107">
        <v>36320</v>
      </c>
      <c r="F3394" s="9">
        <v>8</v>
      </c>
      <c r="G3394" s="9">
        <v>20.152543000000001</v>
      </c>
      <c r="H3394" s="9">
        <v>33.333333000000003</v>
      </c>
      <c r="I3394" s="9">
        <v>27.547742</v>
      </c>
      <c r="J3394" s="9">
        <v>1</v>
      </c>
      <c r="K3394" s="9">
        <v>8</v>
      </c>
      <c r="L3394" s="9">
        <v>8</v>
      </c>
      <c r="M3394" s="9">
        <v>20.152543000000001</v>
      </c>
      <c r="N3394" s="9">
        <v>20.152543000000001</v>
      </c>
      <c r="O3394" s="9">
        <v>33.333333000000003</v>
      </c>
      <c r="P3394" s="9">
        <v>33.333333000000003</v>
      </c>
      <c r="Q3394" s="9">
        <v>27.547742</v>
      </c>
      <c r="R3394" s="9">
        <v>27.547742</v>
      </c>
      <c r="S3394" s="9" t="s">
        <v>2089</v>
      </c>
      <c r="T3394" s="9">
        <v>2486.9640020000002</v>
      </c>
      <c r="U3394" s="9">
        <v>164770.50947200001</v>
      </c>
      <c r="V3394" t="s">
        <v>935</v>
      </c>
    </row>
    <row r="3395" spans="1:22" x14ac:dyDescent="0.25">
      <c r="A3395" s="70" t="e">
        <f>VLOOKUP(B3395,'Lake Assessments'!$D$2:$E$52,2,0)</f>
        <v>#N/A</v>
      </c>
      <c r="B3395">
        <v>16015700</v>
      </c>
      <c r="C3395" t="s">
        <v>2993</v>
      </c>
      <c r="D3395" t="s">
        <v>878</v>
      </c>
      <c r="E3395" s="107">
        <v>37481</v>
      </c>
      <c r="F3395" s="9">
        <v>22</v>
      </c>
      <c r="G3395" s="9">
        <v>35.391319000000003</v>
      </c>
      <c r="H3395" s="9">
        <v>266.66666700000002</v>
      </c>
      <c r="I3395" s="9">
        <v>123.995689</v>
      </c>
      <c r="J3395" s="9">
        <v>1</v>
      </c>
      <c r="K3395" s="9">
        <v>22</v>
      </c>
      <c r="L3395" s="9">
        <v>22</v>
      </c>
      <c r="M3395" s="9">
        <v>35.391319000000003</v>
      </c>
      <c r="N3395" s="9">
        <v>35.391319000000003</v>
      </c>
      <c r="O3395" s="9">
        <v>266.66666700000002</v>
      </c>
      <c r="P3395" s="9">
        <v>266.66666700000002</v>
      </c>
      <c r="Q3395" s="9">
        <v>123.995689</v>
      </c>
      <c r="R3395" s="9">
        <v>123.995689</v>
      </c>
      <c r="S3395" s="9" t="s">
        <v>2089</v>
      </c>
      <c r="T3395" s="9">
        <v>5692.0874789999998</v>
      </c>
      <c r="U3395" s="9">
        <v>514922.08185199997</v>
      </c>
      <c r="V3395" t="s">
        <v>935</v>
      </c>
    </row>
    <row r="3396" spans="1:22" x14ac:dyDescent="0.25">
      <c r="A3396" s="70" t="e">
        <f>VLOOKUP(B3396,'Lake Assessments'!$D$2:$E$52,2,0)</f>
        <v>#N/A</v>
      </c>
      <c r="B3396">
        <v>16003200</v>
      </c>
      <c r="C3396" t="s">
        <v>893</v>
      </c>
      <c r="D3396" t="s">
        <v>878</v>
      </c>
      <c r="E3396" s="107">
        <v>41827</v>
      </c>
      <c r="F3396" s="9">
        <v>21</v>
      </c>
      <c r="G3396" s="9">
        <v>32.514465999999999</v>
      </c>
      <c r="H3396" s="9">
        <v>250</v>
      </c>
      <c r="I3396" s="9">
        <v>105.787757</v>
      </c>
      <c r="J3396" s="9">
        <v>2</v>
      </c>
      <c r="K3396" s="9">
        <v>21</v>
      </c>
      <c r="L3396" s="9">
        <v>24</v>
      </c>
      <c r="M3396" s="9">
        <v>32.514465999999999</v>
      </c>
      <c r="N3396" s="9">
        <v>35.109352999999999</v>
      </c>
      <c r="O3396" s="9">
        <v>242.85714300000001</v>
      </c>
      <c r="P3396" s="9">
        <v>250</v>
      </c>
      <c r="Q3396" s="9">
        <v>105.787757</v>
      </c>
      <c r="R3396" s="9">
        <v>120.813541</v>
      </c>
      <c r="S3396" s="9" t="s">
        <v>2089</v>
      </c>
      <c r="T3396" s="9">
        <v>2969.439151</v>
      </c>
      <c r="U3396" s="9">
        <v>303506.15912800003</v>
      </c>
      <c r="V3396" t="s">
        <v>935</v>
      </c>
    </row>
    <row r="3397" spans="1:22" x14ac:dyDescent="0.25">
      <c r="A3397" s="70" t="e">
        <f>VLOOKUP(B3397,'Lake Assessments'!$D$2:$E$52,2,0)</f>
        <v>#N/A</v>
      </c>
      <c r="B3397">
        <v>16004600</v>
      </c>
      <c r="C3397" t="s">
        <v>1345</v>
      </c>
      <c r="D3397" t="s">
        <v>878</v>
      </c>
      <c r="E3397" s="107">
        <v>40036</v>
      </c>
      <c r="F3397" s="9">
        <v>7</v>
      </c>
      <c r="G3397" s="9">
        <v>19.276188000000001</v>
      </c>
      <c r="H3397" s="9">
        <v>75</v>
      </c>
      <c r="I3397" s="9">
        <v>81.850830999999999</v>
      </c>
      <c r="J3397" s="9">
        <v>2</v>
      </c>
      <c r="K3397" s="9">
        <v>7</v>
      </c>
      <c r="L3397" s="9">
        <v>9</v>
      </c>
      <c r="M3397" s="9">
        <v>19.276188000000001</v>
      </c>
      <c r="N3397" s="9">
        <v>21.666667</v>
      </c>
      <c r="O3397" s="9">
        <v>75</v>
      </c>
      <c r="P3397" s="9">
        <v>200</v>
      </c>
      <c r="Q3397" s="9">
        <v>74.731183000000001</v>
      </c>
      <c r="R3397" s="9">
        <v>81.850830999999999</v>
      </c>
      <c r="S3397" s="9" t="s">
        <v>2089</v>
      </c>
      <c r="T3397" s="9">
        <v>2225.5161870000002</v>
      </c>
      <c r="U3397" s="9">
        <v>231409.036062</v>
      </c>
      <c r="V3397" t="s">
        <v>935</v>
      </c>
    </row>
    <row r="3398" spans="1:22" x14ac:dyDescent="0.25">
      <c r="A3398" s="70" t="e">
        <f>VLOOKUP(B3398,'Lake Assessments'!$D$2:$E$52,2,0)</f>
        <v>#N/A</v>
      </c>
      <c r="B3398">
        <v>16003300</v>
      </c>
      <c r="C3398" t="s">
        <v>2994</v>
      </c>
      <c r="D3398" t="s">
        <v>878</v>
      </c>
      <c r="E3398" s="107">
        <v>40393</v>
      </c>
      <c r="F3398" s="9">
        <v>12</v>
      </c>
      <c r="G3398" s="9">
        <v>21.650635000000001</v>
      </c>
      <c r="H3398" s="9">
        <v>200</v>
      </c>
      <c r="I3398" s="9">
        <v>104.251274</v>
      </c>
      <c r="J3398" s="9">
        <v>4</v>
      </c>
      <c r="K3398" s="9">
        <v>9</v>
      </c>
      <c r="L3398" s="9">
        <v>12</v>
      </c>
      <c r="M3398" s="9">
        <v>21.503488000000001</v>
      </c>
      <c r="N3398" s="9">
        <v>21.666667</v>
      </c>
      <c r="O3398" s="9">
        <v>200</v>
      </c>
      <c r="P3398" s="9">
        <v>233.33333300000001</v>
      </c>
      <c r="Q3398" s="9">
        <v>73.415227000000002</v>
      </c>
      <c r="R3398" s="9">
        <v>104.251274</v>
      </c>
      <c r="S3398" s="9" t="s">
        <v>2089</v>
      </c>
      <c r="T3398" s="9">
        <v>2371.1509059999998</v>
      </c>
      <c r="U3398" s="9">
        <v>210316.05760900001</v>
      </c>
      <c r="V3398" t="s">
        <v>935</v>
      </c>
    </row>
    <row r="3399" spans="1:22" x14ac:dyDescent="0.25">
      <c r="A3399" s="70" t="e">
        <f>VLOOKUP(B3399,'Lake Assessments'!$D$2:$E$52,2,0)</f>
        <v>#N/A</v>
      </c>
      <c r="B3399">
        <v>16004500</v>
      </c>
      <c r="C3399" t="s">
        <v>2307</v>
      </c>
      <c r="D3399" t="s">
        <v>878</v>
      </c>
      <c r="E3399" s="107">
        <v>40395</v>
      </c>
      <c r="F3399" s="9">
        <v>16</v>
      </c>
      <c r="G3399" s="9">
        <v>28.5</v>
      </c>
      <c r="H3399" s="9">
        <v>300</v>
      </c>
      <c r="I3399" s="9">
        <v>168.86792500000001</v>
      </c>
      <c r="J3399" s="9">
        <v>1</v>
      </c>
      <c r="K3399" s="9">
        <v>16</v>
      </c>
      <c r="L3399" s="9">
        <v>16</v>
      </c>
      <c r="M3399" s="9">
        <v>28.5</v>
      </c>
      <c r="N3399" s="9">
        <v>28.5</v>
      </c>
      <c r="O3399" s="9">
        <v>300</v>
      </c>
      <c r="P3399" s="9">
        <v>300</v>
      </c>
      <c r="Q3399" s="9">
        <v>168.86792500000001</v>
      </c>
      <c r="R3399" s="9">
        <v>168.86792500000001</v>
      </c>
      <c r="S3399" s="9" t="s">
        <v>2089</v>
      </c>
      <c r="T3399" s="9">
        <v>2867.813553</v>
      </c>
      <c r="U3399" s="9">
        <v>310619.46120700001</v>
      </c>
      <c r="V3399" t="s">
        <v>935</v>
      </c>
    </row>
    <row r="3400" spans="1:22" x14ac:dyDescent="0.25">
      <c r="A3400" s="70" t="e">
        <f>VLOOKUP(B3400,'Lake Assessments'!$D$2:$E$52,2,0)</f>
        <v>#N/A</v>
      </c>
      <c r="B3400">
        <v>16014300</v>
      </c>
      <c r="C3400" t="s">
        <v>2995</v>
      </c>
      <c r="D3400" t="s">
        <v>878</v>
      </c>
      <c r="E3400" s="107">
        <v>41113</v>
      </c>
      <c r="F3400" s="9">
        <v>7</v>
      </c>
      <c r="G3400" s="9">
        <v>18.520258999999999</v>
      </c>
      <c r="H3400" s="9">
        <v>75</v>
      </c>
      <c r="I3400" s="9">
        <v>74.719425999999999</v>
      </c>
      <c r="J3400" s="9">
        <v>2</v>
      </c>
      <c r="K3400" s="9">
        <v>7</v>
      </c>
      <c r="L3400" s="9">
        <v>12</v>
      </c>
      <c r="M3400" s="9">
        <v>18.520258999999999</v>
      </c>
      <c r="N3400" s="9">
        <v>24.248711</v>
      </c>
      <c r="O3400" s="9">
        <v>75</v>
      </c>
      <c r="P3400" s="9">
        <v>300</v>
      </c>
      <c r="Q3400" s="9">
        <v>74.719425999999999</v>
      </c>
      <c r="R3400" s="9">
        <v>95.554123000000004</v>
      </c>
      <c r="S3400" s="9" t="s">
        <v>2089</v>
      </c>
      <c r="T3400" s="9">
        <v>27917.583136000001</v>
      </c>
      <c r="U3400" s="9">
        <v>7593406.9153519999</v>
      </c>
      <c r="V3400" t="s">
        <v>935</v>
      </c>
    </row>
    <row r="3401" spans="1:22" x14ac:dyDescent="0.25">
      <c r="A3401" s="70" t="e">
        <f>VLOOKUP(B3401,'Lake Assessments'!$D$2:$E$52,2,0)</f>
        <v>#N/A</v>
      </c>
      <c r="B3401">
        <v>16001900</v>
      </c>
      <c r="C3401" t="s">
        <v>2996</v>
      </c>
      <c r="D3401" t="s">
        <v>878</v>
      </c>
      <c r="E3401" s="107">
        <v>41150</v>
      </c>
      <c r="F3401" s="9">
        <v>24</v>
      </c>
      <c r="G3401" s="9">
        <v>36.742345999999998</v>
      </c>
      <c r="H3401" s="9">
        <v>500</v>
      </c>
      <c r="I3401" s="9">
        <v>246.62590700000001</v>
      </c>
      <c r="J3401" s="9">
        <v>2</v>
      </c>
      <c r="K3401" s="9">
        <v>19</v>
      </c>
      <c r="L3401" s="9">
        <v>24</v>
      </c>
      <c r="M3401" s="9">
        <v>34.641776</v>
      </c>
      <c r="N3401" s="9">
        <v>36.742345999999998</v>
      </c>
      <c r="O3401" s="9">
        <v>500</v>
      </c>
      <c r="P3401" s="9">
        <v>533.33333300000004</v>
      </c>
      <c r="Q3401" s="9">
        <v>179.36915999999999</v>
      </c>
      <c r="R3401" s="9">
        <v>246.62590700000001</v>
      </c>
      <c r="S3401" s="9" t="s">
        <v>2089</v>
      </c>
      <c r="T3401" s="9">
        <v>13145.93399</v>
      </c>
      <c r="U3401" s="9">
        <v>1636897.371057</v>
      </c>
      <c r="V3401" t="s">
        <v>935</v>
      </c>
    </row>
    <row r="3402" spans="1:22" x14ac:dyDescent="0.25">
      <c r="A3402" s="70" t="e">
        <f>VLOOKUP(B3402,'Lake Assessments'!$D$2:$E$52,2,0)</f>
        <v>#N/A</v>
      </c>
      <c r="B3402">
        <v>16004700</v>
      </c>
      <c r="C3402" t="s">
        <v>2997</v>
      </c>
      <c r="D3402" t="s">
        <v>878</v>
      </c>
      <c r="E3402" s="107">
        <v>38887</v>
      </c>
      <c r="F3402" s="9">
        <v>12</v>
      </c>
      <c r="G3402" s="9">
        <v>25.403411999999999</v>
      </c>
      <c r="H3402" s="9">
        <v>100</v>
      </c>
      <c r="I3402" s="9">
        <v>60.781087999999997</v>
      </c>
      <c r="J3402" s="9">
        <v>1</v>
      </c>
      <c r="K3402" s="9">
        <v>12</v>
      </c>
      <c r="L3402" s="9">
        <v>12</v>
      </c>
      <c r="M3402" s="9">
        <v>25.403411999999999</v>
      </c>
      <c r="N3402" s="9">
        <v>25.403411999999999</v>
      </c>
      <c r="O3402" s="9">
        <v>100</v>
      </c>
      <c r="P3402" s="9">
        <v>100</v>
      </c>
      <c r="Q3402" s="9">
        <v>60.781087999999997</v>
      </c>
      <c r="R3402" s="9">
        <v>60.781087999999997</v>
      </c>
      <c r="S3402" s="9" t="s">
        <v>2089</v>
      </c>
      <c r="T3402" s="9">
        <v>1243.715408</v>
      </c>
      <c r="U3402" s="9">
        <v>45365.050087000003</v>
      </c>
      <c r="V3402" t="s">
        <v>935</v>
      </c>
    </row>
    <row r="3403" spans="1:22" x14ac:dyDescent="0.25">
      <c r="A3403" s="70" t="e">
        <f>VLOOKUP(B3403,'Lake Assessments'!$D$2:$E$52,2,0)</f>
        <v>#N/A</v>
      </c>
      <c r="B3403">
        <v>16015600</v>
      </c>
      <c r="C3403" t="s">
        <v>2998</v>
      </c>
      <c r="D3403" t="s">
        <v>878</v>
      </c>
      <c r="E3403" s="107">
        <v>40389</v>
      </c>
      <c r="F3403" s="9">
        <v>21</v>
      </c>
      <c r="G3403" s="9">
        <v>36.005952000000001</v>
      </c>
      <c r="H3403" s="9">
        <v>425</v>
      </c>
      <c r="I3403" s="9">
        <v>239.67879099999999</v>
      </c>
      <c r="J3403" s="9">
        <v>1</v>
      </c>
      <c r="K3403" s="9">
        <v>21</v>
      </c>
      <c r="L3403" s="9">
        <v>21</v>
      </c>
      <c r="M3403" s="9">
        <v>36.005952000000001</v>
      </c>
      <c r="N3403" s="9">
        <v>36.005952000000001</v>
      </c>
      <c r="O3403" s="9">
        <v>425</v>
      </c>
      <c r="P3403" s="9">
        <v>425</v>
      </c>
      <c r="Q3403" s="9">
        <v>239.67879099999999</v>
      </c>
      <c r="R3403" s="9">
        <v>239.67879099999999</v>
      </c>
      <c r="S3403" s="9" t="s">
        <v>2089</v>
      </c>
      <c r="T3403" s="9">
        <v>21034.214436999999</v>
      </c>
      <c r="U3403" s="9">
        <v>3050622.6454309998</v>
      </c>
      <c r="V3403" t="s">
        <v>935</v>
      </c>
    </row>
    <row r="3404" spans="1:22" x14ac:dyDescent="0.25">
      <c r="A3404" s="70" t="e">
        <f>VLOOKUP(B3404,'Lake Assessments'!$D$2:$E$52,2,0)</f>
        <v>#N/A</v>
      </c>
      <c r="B3404">
        <v>16015100</v>
      </c>
      <c r="C3404" t="s">
        <v>2429</v>
      </c>
      <c r="D3404" t="s">
        <v>878</v>
      </c>
      <c r="E3404" s="107">
        <v>36348</v>
      </c>
      <c r="F3404" s="9">
        <v>7</v>
      </c>
      <c r="G3404" s="9">
        <v>22.299904000000002</v>
      </c>
      <c r="H3404" s="9">
        <v>16.666667</v>
      </c>
      <c r="I3404" s="9">
        <v>41.138632000000001</v>
      </c>
      <c r="J3404" s="9">
        <v>1</v>
      </c>
      <c r="K3404" s="9">
        <v>7</v>
      </c>
      <c r="L3404" s="9">
        <v>7</v>
      </c>
      <c r="M3404" s="9">
        <v>22.299904000000002</v>
      </c>
      <c r="N3404" s="9">
        <v>22.299904000000002</v>
      </c>
      <c r="O3404" s="9">
        <v>16.666667</v>
      </c>
      <c r="P3404" s="9">
        <v>16.666667</v>
      </c>
      <c r="Q3404" s="9">
        <v>41.138632000000001</v>
      </c>
      <c r="R3404" s="9">
        <v>41.138632000000001</v>
      </c>
      <c r="S3404" s="9" t="s">
        <v>2089</v>
      </c>
      <c r="T3404" s="9">
        <v>1462.948715</v>
      </c>
      <c r="U3404" s="9">
        <v>77110.426785999996</v>
      </c>
      <c r="V3404" t="s">
        <v>935</v>
      </c>
    </row>
    <row r="3405" spans="1:22" x14ac:dyDescent="0.25">
      <c r="A3405" s="70" t="e">
        <f>VLOOKUP(B3405,'Lake Assessments'!$D$2:$E$52,2,0)</f>
        <v>#N/A</v>
      </c>
      <c r="B3405">
        <v>16003100</v>
      </c>
      <c r="C3405" t="s">
        <v>2999</v>
      </c>
      <c r="D3405" t="s">
        <v>878</v>
      </c>
      <c r="E3405" s="107">
        <v>41890</v>
      </c>
      <c r="F3405" s="9">
        <v>15</v>
      </c>
      <c r="G3405" s="9">
        <v>28.918275999999999</v>
      </c>
      <c r="H3405" s="9">
        <v>400</v>
      </c>
      <c r="I3405" s="9">
        <v>133.21190000000001</v>
      </c>
      <c r="J3405" s="9">
        <v>2</v>
      </c>
      <c r="K3405" s="9">
        <v>13</v>
      </c>
      <c r="L3405" s="9">
        <v>15</v>
      </c>
      <c r="M3405" s="9">
        <v>26.625609000000001</v>
      </c>
      <c r="N3405" s="9">
        <v>28.918275999999999</v>
      </c>
      <c r="O3405" s="9">
        <v>225</v>
      </c>
      <c r="P3405" s="9">
        <v>400</v>
      </c>
      <c r="Q3405" s="9">
        <v>133.21190000000001</v>
      </c>
      <c r="R3405" s="9">
        <v>151.18499499999999</v>
      </c>
      <c r="S3405" s="9" t="s">
        <v>2089</v>
      </c>
      <c r="T3405" s="9">
        <v>1289.29655</v>
      </c>
      <c r="U3405" s="9">
        <v>57505.950658000002</v>
      </c>
      <c r="V3405" t="s">
        <v>935</v>
      </c>
    </row>
    <row r="3406" spans="1:22" x14ac:dyDescent="0.25">
      <c r="A3406" s="70" t="e">
        <f>VLOOKUP(B3406,'Lake Assessments'!$D$2:$E$52,2,0)</f>
        <v>#N/A</v>
      </c>
      <c r="B3406">
        <v>16090100</v>
      </c>
      <c r="C3406" t="s">
        <v>3000</v>
      </c>
      <c r="D3406" t="s">
        <v>934</v>
      </c>
      <c r="E3406" s="107">
        <v>41456</v>
      </c>
      <c r="F3406" s="9">
        <v>17</v>
      </c>
      <c r="G3406" s="9">
        <v>30.074418000000001</v>
      </c>
      <c r="H3406" s="9">
        <v>183.33333300000001</v>
      </c>
      <c r="I3406" s="9">
        <v>90.344414999999998</v>
      </c>
      <c r="J3406" s="9">
        <v>2</v>
      </c>
      <c r="K3406" s="9">
        <v>17</v>
      </c>
      <c r="L3406" s="9">
        <v>18</v>
      </c>
      <c r="M3406" s="9">
        <v>30.074418000000001</v>
      </c>
      <c r="N3406" s="9">
        <v>31.819804999999999</v>
      </c>
      <c r="O3406" s="9">
        <v>183.33333300000001</v>
      </c>
      <c r="P3406" s="9">
        <v>200</v>
      </c>
      <c r="Q3406" s="9">
        <v>90.344414999999998</v>
      </c>
      <c r="R3406" s="9">
        <v>101.391172</v>
      </c>
      <c r="S3406" s="9" t="s">
        <v>2089</v>
      </c>
      <c r="T3406" s="9">
        <v>39523.579893000002</v>
      </c>
      <c r="U3406" s="9">
        <v>666223.00984499999</v>
      </c>
      <c r="V3406" t="s">
        <v>935</v>
      </c>
    </row>
    <row r="3407" spans="1:22" x14ac:dyDescent="0.25">
      <c r="A3407" s="70" t="e">
        <f>VLOOKUP(B3407,'Lake Assessments'!$D$2:$E$52,2,0)</f>
        <v>#N/A</v>
      </c>
      <c r="B3407">
        <v>16001400</v>
      </c>
      <c r="C3407" t="s">
        <v>1711</v>
      </c>
      <c r="D3407" t="s">
        <v>878</v>
      </c>
      <c r="E3407" s="107">
        <v>36339</v>
      </c>
      <c r="F3407" s="9">
        <v>13</v>
      </c>
      <c r="G3407" s="9">
        <v>27.180309999999999</v>
      </c>
      <c r="H3407" s="9">
        <v>333.33333299999998</v>
      </c>
      <c r="I3407" s="9">
        <v>119.196045</v>
      </c>
      <c r="J3407" s="9">
        <v>1</v>
      </c>
      <c r="K3407" s="9">
        <v>13</v>
      </c>
      <c r="L3407" s="9">
        <v>13</v>
      </c>
      <c r="M3407" s="9">
        <v>27.180309999999999</v>
      </c>
      <c r="N3407" s="9">
        <v>27.180309999999999</v>
      </c>
      <c r="O3407" s="9">
        <v>333.33333299999998</v>
      </c>
      <c r="P3407" s="9">
        <v>333.33333299999998</v>
      </c>
      <c r="Q3407" s="9">
        <v>119.196045</v>
      </c>
      <c r="R3407" s="9">
        <v>119.196045</v>
      </c>
      <c r="S3407" s="9" t="s">
        <v>2089</v>
      </c>
      <c r="T3407" s="9">
        <v>2338.9160729999999</v>
      </c>
      <c r="U3407" s="9">
        <v>90512.632840999999</v>
      </c>
      <c r="V3407" t="s">
        <v>935</v>
      </c>
    </row>
    <row r="3408" spans="1:22" x14ac:dyDescent="0.25">
      <c r="A3408" s="70" t="e">
        <f>VLOOKUP(B3408,'Lake Assessments'!$D$2:$E$52,2,0)</f>
        <v>#N/A</v>
      </c>
      <c r="B3408">
        <v>16009700</v>
      </c>
      <c r="C3408" t="s">
        <v>1409</v>
      </c>
      <c r="D3408" t="s">
        <v>878</v>
      </c>
      <c r="E3408" s="107">
        <v>35971</v>
      </c>
      <c r="F3408" s="9">
        <v>10</v>
      </c>
      <c r="G3408" s="9">
        <v>22.452171</v>
      </c>
      <c r="H3408" s="9">
        <v>66.666667000000004</v>
      </c>
      <c r="I3408" s="9">
        <v>42.102350999999999</v>
      </c>
      <c r="J3408" s="9">
        <v>1</v>
      </c>
      <c r="K3408" s="9">
        <v>10</v>
      </c>
      <c r="L3408" s="9">
        <v>10</v>
      </c>
      <c r="M3408" s="9">
        <v>22.452171</v>
      </c>
      <c r="N3408" s="9">
        <v>22.452171</v>
      </c>
      <c r="O3408" s="9">
        <v>66.666667000000004</v>
      </c>
      <c r="P3408" s="9">
        <v>66.666667000000004</v>
      </c>
      <c r="Q3408" s="9">
        <v>42.102350999999999</v>
      </c>
      <c r="R3408" s="9">
        <v>42.102350999999999</v>
      </c>
      <c r="S3408" s="9" t="s">
        <v>2089</v>
      </c>
      <c r="T3408" s="9">
        <v>2056.1944119999998</v>
      </c>
      <c r="U3408" s="9">
        <v>166065.17726299999</v>
      </c>
      <c r="V3408" t="s">
        <v>935</v>
      </c>
    </row>
    <row r="3409" spans="1:22" x14ac:dyDescent="0.25">
      <c r="A3409" s="70" t="e">
        <f>VLOOKUP(B3409,'Lake Assessments'!$D$2:$E$52,2,0)</f>
        <v>#N/A</v>
      </c>
      <c r="B3409">
        <v>16002700</v>
      </c>
      <c r="C3409" t="s">
        <v>3001</v>
      </c>
      <c r="D3409" t="s">
        <v>878</v>
      </c>
      <c r="E3409" s="107">
        <v>40394</v>
      </c>
      <c r="F3409" s="9">
        <v>22</v>
      </c>
      <c r="G3409" s="9">
        <v>33.259312000000001</v>
      </c>
      <c r="H3409" s="9">
        <v>450</v>
      </c>
      <c r="I3409" s="9">
        <v>213.76709199999999</v>
      </c>
      <c r="J3409" s="9">
        <v>2</v>
      </c>
      <c r="K3409" s="9">
        <v>13</v>
      </c>
      <c r="L3409" s="9">
        <v>22</v>
      </c>
      <c r="M3409" s="9">
        <v>25.793558999999998</v>
      </c>
      <c r="N3409" s="9">
        <v>33.259312000000001</v>
      </c>
      <c r="O3409" s="9">
        <v>333.33333299999998</v>
      </c>
      <c r="P3409" s="9">
        <v>450</v>
      </c>
      <c r="Q3409" s="9">
        <v>108.012574</v>
      </c>
      <c r="R3409" s="9">
        <v>213.76709199999999</v>
      </c>
      <c r="S3409" s="9" t="s">
        <v>2089</v>
      </c>
      <c r="T3409" s="9">
        <v>11742.504875000001</v>
      </c>
      <c r="U3409" s="9">
        <v>1561152.1485359999</v>
      </c>
      <c r="V3409" t="s">
        <v>935</v>
      </c>
    </row>
    <row r="3410" spans="1:22" x14ac:dyDescent="0.25">
      <c r="A3410" s="70" t="e">
        <f>VLOOKUP(B3410,'Lake Assessments'!$D$2:$E$52,2,0)</f>
        <v>#N/A</v>
      </c>
      <c r="B3410">
        <v>16005200</v>
      </c>
      <c r="C3410" t="s">
        <v>1681</v>
      </c>
      <c r="D3410" t="s">
        <v>878</v>
      </c>
      <c r="E3410" s="107">
        <v>36354</v>
      </c>
      <c r="F3410" s="9">
        <v>7</v>
      </c>
      <c r="G3410" s="9">
        <v>19.276188000000001</v>
      </c>
      <c r="H3410" s="9">
        <v>16.666667</v>
      </c>
      <c r="I3410" s="9">
        <v>22.001190999999999</v>
      </c>
      <c r="J3410" s="9">
        <v>1</v>
      </c>
      <c r="K3410" s="9">
        <v>7</v>
      </c>
      <c r="L3410" s="9">
        <v>7</v>
      </c>
      <c r="M3410" s="9">
        <v>19.276188000000001</v>
      </c>
      <c r="N3410" s="9">
        <v>19.276188000000001</v>
      </c>
      <c r="O3410" s="9">
        <v>16.666667</v>
      </c>
      <c r="P3410" s="9">
        <v>16.666667</v>
      </c>
      <c r="Q3410" s="9">
        <v>22.001190999999999</v>
      </c>
      <c r="R3410" s="9">
        <v>22.001190999999999</v>
      </c>
      <c r="S3410" s="9" t="s">
        <v>2089</v>
      </c>
      <c r="T3410" s="9">
        <v>1994.175467</v>
      </c>
      <c r="U3410" s="9">
        <v>131943.88002300001</v>
      </c>
      <c r="V3410" t="s">
        <v>935</v>
      </c>
    </row>
    <row r="3411" spans="1:22" x14ac:dyDescent="0.25">
      <c r="A3411" s="70" t="e">
        <f>VLOOKUP(B3411,'Lake Assessments'!$D$2:$E$52,2,0)</f>
        <v>#N/A</v>
      </c>
      <c r="B3411">
        <v>16002600</v>
      </c>
      <c r="C3411" t="s">
        <v>3002</v>
      </c>
      <c r="D3411" t="s">
        <v>878</v>
      </c>
      <c r="E3411" s="107">
        <v>40394</v>
      </c>
      <c r="F3411" s="9">
        <v>27</v>
      </c>
      <c r="G3411" s="9">
        <v>38.297567999999998</v>
      </c>
      <c r="H3411" s="9">
        <v>285.71428600000002</v>
      </c>
      <c r="I3411" s="9">
        <v>140.865207</v>
      </c>
      <c r="J3411" s="9">
        <v>2</v>
      </c>
      <c r="K3411" s="9">
        <v>15</v>
      </c>
      <c r="L3411" s="9">
        <v>27</v>
      </c>
      <c r="M3411" s="9">
        <v>26.852685000000001</v>
      </c>
      <c r="N3411" s="9">
        <v>38.297567999999998</v>
      </c>
      <c r="O3411" s="9">
        <v>150</v>
      </c>
      <c r="P3411" s="9">
        <v>285.71428600000002</v>
      </c>
      <c r="Q3411" s="9">
        <v>69.953699999999998</v>
      </c>
      <c r="R3411" s="9">
        <v>140.865207</v>
      </c>
      <c r="S3411" s="9" t="s">
        <v>2089</v>
      </c>
      <c r="T3411" s="9">
        <v>3013.4670639999999</v>
      </c>
      <c r="U3411" s="9">
        <v>159976.31440999999</v>
      </c>
      <c r="V3411" t="s">
        <v>935</v>
      </c>
    </row>
    <row r="3412" spans="1:22" x14ac:dyDescent="0.25">
      <c r="A3412" s="70" t="e">
        <f>VLOOKUP(B3412,'Lake Assessments'!$D$2:$E$52,2,0)</f>
        <v>#N/A</v>
      </c>
      <c r="B3412">
        <v>16003600</v>
      </c>
      <c r="C3412" t="s">
        <v>3003</v>
      </c>
      <c r="D3412" t="s">
        <v>878</v>
      </c>
      <c r="E3412" s="107">
        <v>34170</v>
      </c>
      <c r="F3412" s="9">
        <v>15</v>
      </c>
      <c r="G3412" s="9">
        <v>27.110883000000001</v>
      </c>
      <c r="H3412" s="9">
        <v>150</v>
      </c>
      <c r="I3412" s="9">
        <v>71.587869999999995</v>
      </c>
      <c r="J3412" s="9">
        <v>1</v>
      </c>
      <c r="K3412" s="9">
        <v>15</v>
      </c>
      <c r="L3412" s="9">
        <v>15</v>
      </c>
      <c r="M3412" s="9">
        <v>27.110883000000001</v>
      </c>
      <c r="N3412" s="9">
        <v>27.110883000000001</v>
      </c>
      <c r="O3412" s="9">
        <v>150</v>
      </c>
      <c r="P3412" s="9">
        <v>150</v>
      </c>
      <c r="Q3412" s="9">
        <v>71.587869999999995</v>
      </c>
      <c r="R3412" s="9">
        <v>71.587869999999995</v>
      </c>
      <c r="S3412" s="9" t="s">
        <v>2089</v>
      </c>
      <c r="T3412" s="9">
        <v>10331.833809</v>
      </c>
      <c r="U3412" s="9">
        <v>1570441.106163</v>
      </c>
      <c r="V3412" t="s">
        <v>935</v>
      </c>
    </row>
    <row r="3413" spans="1:22" x14ac:dyDescent="0.25">
      <c r="A3413" s="70" t="e">
        <f>VLOOKUP(B3413,'Lake Assessments'!$D$2:$E$52,2,0)</f>
        <v>#N/A</v>
      </c>
      <c r="B3413">
        <v>16003400</v>
      </c>
      <c r="C3413" t="s">
        <v>3004</v>
      </c>
      <c r="D3413" t="s">
        <v>878</v>
      </c>
      <c r="E3413" s="107">
        <v>34166</v>
      </c>
      <c r="F3413" s="9">
        <v>15</v>
      </c>
      <c r="G3413" s="9">
        <v>27.110883000000001</v>
      </c>
      <c r="H3413" s="9">
        <v>150</v>
      </c>
      <c r="I3413" s="9">
        <v>71.587869999999995</v>
      </c>
      <c r="J3413" s="9">
        <v>1</v>
      </c>
      <c r="K3413" s="9">
        <v>15</v>
      </c>
      <c r="L3413" s="9">
        <v>15</v>
      </c>
      <c r="M3413" s="9">
        <v>27.110883000000001</v>
      </c>
      <c r="N3413" s="9">
        <v>27.110883000000001</v>
      </c>
      <c r="O3413" s="9">
        <v>150</v>
      </c>
      <c r="P3413" s="9">
        <v>150</v>
      </c>
      <c r="Q3413" s="9">
        <v>71.587869999999995</v>
      </c>
      <c r="R3413" s="9">
        <v>71.587869999999995</v>
      </c>
      <c r="S3413" s="9" t="s">
        <v>2089</v>
      </c>
      <c r="T3413" s="9">
        <v>8388.1626919999999</v>
      </c>
      <c r="U3413" s="9">
        <v>2057441.3742790001</v>
      </c>
      <c r="V3413" t="s">
        <v>935</v>
      </c>
    </row>
    <row r="3414" spans="1:22" x14ac:dyDescent="0.25">
      <c r="A3414" s="70" t="e">
        <f>VLOOKUP(B3414,'Lake Assessments'!$D$2:$E$52,2,0)</f>
        <v>#N/A</v>
      </c>
      <c r="B3414">
        <v>16001200</v>
      </c>
      <c r="C3414" t="s">
        <v>939</v>
      </c>
      <c r="D3414" t="s">
        <v>878</v>
      </c>
      <c r="E3414" s="107">
        <v>36326</v>
      </c>
      <c r="F3414" s="9">
        <v>8</v>
      </c>
      <c r="G3414" s="9">
        <v>21.213203</v>
      </c>
      <c r="H3414" s="9">
        <v>33.333333000000003</v>
      </c>
      <c r="I3414" s="9">
        <v>34.260781000000001</v>
      </c>
      <c r="J3414" s="9">
        <v>1</v>
      </c>
      <c r="K3414" s="9">
        <v>8</v>
      </c>
      <c r="L3414" s="9">
        <v>8</v>
      </c>
      <c r="M3414" s="9">
        <v>21.213203</v>
      </c>
      <c r="N3414" s="9">
        <v>21.213203</v>
      </c>
      <c r="O3414" s="9">
        <v>33.333333000000003</v>
      </c>
      <c r="P3414" s="9">
        <v>33.333333000000003</v>
      </c>
      <c r="Q3414" s="9">
        <v>34.260781000000001</v>
      </c>
      <c r="R3414" s="9">
        <v>34.260781000000001</v>
      </c>
      <c r="S3414" s="9" t="s">
        <v>2089</v>
      </c>
      <c r="T3414" s="9">
        <v>1435.757734</v>
      </c>
      <c r="U3414" s="9">
        <v>75228.281820999997</v>
      </c>
      <c r="V3414" t="s">
        <v>935</v>
      </c>
    </row>
    <row r="3415" spans="1:22" x14ac:dyDescent="0.25">
      <c r="A3415" s="70" t="e">
        <f>VLOOKUP(B3415,'Lake Assessments'!$D$2:$E$52,2,0)</f>
        <v>#N/A</v>
      </c>
      <c r="B3415">
        <v>16009600</v>
      </c>
      <c r="C3415" t="s">
        <v>1773</v>
      </c>
      <c r="D3415" t="s">
        <v>878</v>
      </c>
      <c r="E3415" s="107">
        <v>41087</v>
      </c>
      <c r="F3415" s="9">
        <v>21</v>
      </c>
      <c r="G3415" s="9">
        <v>32.296247999999999</v>
      </c>
      <c r="H3415" s="9">
        <v>250</v>
      </c>
      <c r="I3415" s="9">
        <v>104.406631</v>
      </c>
      <c r="J3415" s="9">
        <v>2</v>
      </c>
      <c r="K3415" s="9">
        <v>21</v>
      </c>
      <c r="L3415" s="9">
        <v>25</v>
      </c>
      <c r="M3415" s="9">
        <v>32.296247999999999</v>
      </c>
      <c r="N3415" s="9">
        <v>36</v>
      </c>
      <c r="O3415" s="9">
        <v>250</v>
      </c>
      <c r="P3415" s="9">
        <v>316.66666700000002</v>
      </c>
      <c r="Q3415" s="9">
        <v>104.406631</v>
      </c>
      <c r="R3415" s="9">
        <v>127.848101</v>
      </c>
      <c r="S3415" s="9" t="s">
        <v>2089</v>
      </c>
      <c r="T3415" s="9">
        <v>10927.865272999999</v>
      </c>
      <c r="U3415" s="9">
        <v>1652441.042077</v>
      </c>
      <c r="V3415" t="s">
        <v>935</v>
      </c>
    </row>
    <row r="3416" spans="1:22" x14ac:dyDescent="0.25">
      <c r="A3416" s="70" t="e">
        <f>VLOOKUP(B3416,'Lake Assessments'!$D$2:$E$52,2,0)</f>
        <v>#N/A</v>
      </c>
      <c r="B3416">
        <v>16004900</v>
      </c>
      <c r="C3416" t="s">
        <v>2228</v>
      </c>
      <c r="D3416" t="s">
        <v>878</v>
      </c>
      <c r="E3416" s="107">
        <v>41862</v>
      </c>
      <c r="F3416" s="9">
        <v>7</v>
      </c>
      <c r="G3416" s="9">
        <v>19.276188000000001</v>
      </c>
      <c r="H3416" s="9">
        <v>133.33333300000001</v>
      </c>
      <c r="I3416" s="9">
        <v>55.453130000000002</v>
      </c>
      <c r="J3416" s="9">
        <v>7</v>
      </c>
      <c r="K3416" s="9">
        <v>1</v>
      </c>
      <c r="L3416" s="9">
        <v>8</v>
      </c>
      <c r="M3416" s="9">
        <v>7</v>
      </c>
      <c r="N3416" s="9">
        <v>19.654153000000001</v>
      </c>
      <c r="O3416" s="9">
        <v>-66.666667000000004</v>
      </c>
      <c r="P3416" s="9">
        <v>133.33333300000001</v>
      </c>
      <c r="Q3416" s="9">
        <v>-43.548386999999998</v>
      </c>
      <c r="R3416" s="9">
        <v>76.776695000000004</v>
      </c>
      <c r="S3416" s="9" t="s">
        <v>2089</v>
      </c>
      <c r="T3416" s="9">
        <v>5202.7630019999997</v>
      </c>
      <c r="U3416" s="9">
        <v>1049438.9533869999</v>
      </c>
      <c r="V3416" t="s">
        <v>935</v>
      </c>
    </row>
    <row r="3417" spans="1:22" x14ac:dyDescent="0.25">
      <c r="A3417" s="70" t="e">
        <f>VLOOKUP(B3417,'Lake Assessments'!$D$2:$E$52,2,0)</f>
        <v>#N/A</v>
      </c>
      <c r="B3417">
        <v>16041700</v>
      </c>
      <c r="C3417" t="s">
        <v>3005</v>
      </c>
      <c r="D3417" t="s">
        <v>878</v>
      </c>
      <c r="E3417" s="107">
        <v>41484</v>
      </c>
      <c r="F3417" s="9">
        <v>14</v>
      </c>
      <c r="G3417" s="9">
        <v>28.329692000000001</v>
      </c>
      <c r="H3417" s="9">
        <v>366.66666700000002</v>
      </c>
      <c r="I3417" s="9">
        <v>128.46525500000001</v>
      </c>
      <c r="J3417" s="9">
        <v>2</v>
      </c>
      <c r="K3417" s="9">
        <v>11</v>
      </c>
      <c r="L3417" s="9">
        <v>14</v>
      </c>
      <c r="M3417" s="9">
        <v>25.326953</v>
      </c>
      <c r="N3417" s="9">
        <v>28.329692000000001</v>
      </c>
      <c r="O3417" s="9">
        <v>266.66666700000002</v>
      </c>
      <c r="P3417" s="9">
        <v>366.66666700000002</v>
      </c>
      <c r="Q3417" s="9">
        <v>104.249621</v>
      </c>
      <c r="R3417" s="9">
        <v>128.46525500000001</v>
      </c>
      <c r="S3417" s="9" t="s">
        <v>2089</v>
      </c>
      <c r="T3417" s="9">
        <v>13509.257487000001</v>
      </c>
      <c r="U3417" s="9">
        <v>592944.10943900002</v>
      </c>
      <c r="V3417" t="s">
        <v>935</v>
      </c>
    </row>
    <row r="3418" spans="1:22" x14ac:dyDescent="0.25">
      <c r="A3418" s="70" t="e">
        <f>VLOOKUP(B3418,'Lake Assessments'!$D$2:$E$52,2,0)</f>
        <v>#N/A</v>
      </c>
      <c r="B3418">
        <v>16040200</v>
      </c>
      <c r="C3418" t="s">
        <v>3006</v>
      </c>
      <c r="D3418" t="s">
        <v>878</v>
      </c>
      <c r="E3418" s="107">
        <v>40411</v>
      </c>
      <c r="F3418" s="9">
        <v>19</v>
      </c>
      <c r="G3418" s="9">
        <v>35.100606999999997</v>
      </c>
      <c r="H3418" s="9">
        <v>375</v>
      </c>
      <c r="I3418" s="9">
        <v>231.13780499999999</v>
      </c>
      <c r="J3418" s="9">
        <v>1</v>
      </c>
      <c r="K3418" s="9">
        <v>19</v>
      </c>
      <c r="L3418" s="9">
        <v>19</v>
      </c>
      <c r="M3418" s="9">
        <v>35.100606999999997</v>
      </c>
      <c r="N3418" s="9">
        <v>35.100606999999997</v>
      </c>
      <c r="O3418" s="9">
        <v>375</v>
      </c>
      <c r="P3418" s="9">
        <v>375</v>
      </c>
      <c r="Q3418" s="9">
        <v>231.13780499999999</v>
      </c>
      <c r="R3418" s="9">
        <v>231.13780499999999</v>
      </c>
      <c r="S3418" s="9" t="s">
        <v>2089</v>
      </c>
      <c r="T3418" s="9">
        <v>16967.351180000001</v>
      </c>
      <c r="U3418" s="9">
        <v>874483.24978099996</v>
      </c>
      <c r="V3418" t="s">
        <v>935</v>
      </c>
    </row>
    <row r="3419" spans="1:22" x14ac:dyDescent="0.25">
      <c r="A3419" s="70" t="e">
        <f>VLOOKUP(B3419,'Lake Assessments'!$D$2:$E$52,2,0)</f>
        <v>#N/A</v>
      </c>
      <c r="B3419">
        <v>16020400</v>
      </c>
      <c r="C3419" t="s">
        <v>3007</v>
      </c>
      <c r="D3419" t="s">
        <v>878</v>
      </c>
      <c r="E3419" s="107">
        <v>40048</v>
      </c>
      <c r="F3419" s="9">
        <v>22</v>
      </c>
      <c r="G3419" s="9">
        <v>34.751716999999999</v>
      </c>
      <c r="H3419" s="9">
        <v>450</v>
      </c>
      <c r="I3419" s="9">
        <v>227.846385</v>
      </c>
      <c r="J3419" s="9">
        <v>3</v>
      </c>
      <c r="K3419" s="9">
        <v>9</v>
      </c>
      <c r="L3419" s="9">
        <v>22</v>
      </c>
      <c r="M3419" s="9">
        <v>17.666667</v>
      </c>
      <c r="N3419" s="9">
        <v>34.751716999999999</v>
      </c>
      <c r="O3419" s="9">
        <v>200</v>
      </c>
      <c r="P3419" s="9">
        <v>450</v>
      </c>
      <c r="Q3419" s="9">
        <v>42.473117999999999</v>
      </c>
      <c r="R3419" s="9">
        <v>227.846385</v>
      </c>
      <c r="S3419" s="9" t="s">
        <v>2089</v>
      </c>
      <c r="T3419" s="9">
        <v>6273.0410789999996</v>
      </c>
      <c r="U3419" s="9">
        <v>571585.92728299997</v>
      </c>
      <c r="V3419" t="s">
        <v>935</v>
      </c>
    </row>
    <row r="3420" spans="1:22" x14ac:dyDescent="0.25">
      <c r="A3420" s="70" t="e">
        <f>VLOOKUP(B3420,'Lake Assessments'!$D$2:$E$52,2,0)</f>
        <v>#N/A</v>
      </c>
      <c r="B3420">
        <v>16023900</v>
      </c>
      <c r="C3420" t="s">
        <v>2593</v>
      </c>
      <c r="D3420" t="s">
        <v>878</v>
      </c>
      <c r="E3420" s="107">
        <v>41114</v>
      </c>
      <c r="F3420" s="9">
        <v>19</v>
      </c>
      <c r="G3420" s="9">
        <v>32.118203000000001</v>
      </c>
      <c r="H3420" s="9">
        <v>375</v>
      </c>
      <c r="I3420" s="9">
        <v>203.001913</v>
      </c>
      <c r="J3420" s="9">
        <v>2</v>
      </c>
      <c r="K3420" s="9">
        <v>18</v>
      </c>
      <c r="L3420" s="9">
        <v>19</v>
      </c>
      <c r="M3420" s="9">
        <v>29.227080000000001</v>
      </c>
      <c r="N3420" s="9">
        <v>32.118203000000001</v>
      </c>
      <c r="O3420" s="9">
        <v>375</v>
      </c>
      <c r="P3420" s="9">
        <v>500</v>
      </c>
      <c r="Q3420" s="9">
        <v>135.70226</v>
      </c>
      <c r="R3420" s="9">
        <v>203.001913</v>
      </c>
      <c r="S3420" s="9" t="s">
        <v>2089</v>
      </c>
      <c r="T3420" s="9">
        <v>37361.342253000003</v>
      </c>
      <c r="U3420" s="9">
        <v>3091818.0561879999</v>
      </c>
      <c r="V3420" t="s">
        <v>935</v>
      </c>
    </row>
    <row r="3421" spans="1:22" x14ac:dyDescent="0.25">
      <c r="A3421" s="70" t="e">
        <f>VLOOKUP(B3421,'Lake Assessments'!$D$2:$E$52,2,0)</f>
        <v>#N/A</v>
      </c>
      <c r="B3421">
        <v>16011200</v>
      </c>
      <c r="C3421" t="s">
        <v>3008</v>
      </c>
      <c r="D3421" t="s">
        <v>878</v>
      </c>
      <c r="E3421" s="107">
        <v>36360</v>
      </c>
      <c r="F3421" s="9">
        <v>8</v>
      </c>
      <c r="G3421" s="9">
        <v>18.031223000000001</v>
      </c>
      <c r="H3421" s="9">
        <v>166.66666699999999</v>
      </c>
      <c r="I3421" s="9">
        <v>45.413088000000002</v>
      </c>
      <c r="J3421" s="9">
        <v>1</v>
      </c>
      <c r="K3421" s="9">
        <v>8</v>
      </c>
      <c r="L3421" s="9">
        <v>8</v>
      </c>
      <c r="M3421" s="9">
        <v>18.031223000000001</v>
      </c>
      <c r="N3421" s="9">
        <v>18.031223000000001</v>
      </c>
      <c r="O3421" s="9">
        <v>166.66666699999999</v>
      </c>
      <c r="P3421" s="9">
        <v>166.66666699999999</v>
      </c>
      <c r="Q3421" s="9">
        <v>45.413088000000002</v>
      </c>
      <c r="R3421" s="9">
        <v>45.413088000000002</v>
      </c>
      <c r="S3421" s="9" t="s">
        <v>2089</v>
      </c>
      <c r="T3421" s="9">
        <v>3901.8131859999999</v>
      </c>
      <c r="U3421" s="9">
        <v>390139.70957299997</v>
      </c>
      <c r="V3421" t="s">
        <v>935</v>
      </c>
    </row>
    <row r="3422" spans="1:22" x14ac:dyDescent="0.25">
      <c r="A3422" s="70" t="e">
        <f>VLOOKUP(B3422,'Lake Assessments'!$D$2:$E$52,2,0)</f>
        <v>#N/A</v>
      </c>
      <c r="B3422">
        <v>16020000</v>
      </c>
      <c r="C3422" t="s">
        <v>3009</v>
      </c>
      <c r="D3422" t="s">
        <v>878</v>
      </c>
      <c r="E3422" s="107">
        <v>35242</v>
      </c>
      <c r="F3422" s="9">
        <v>11</v>
      </c>
      <c r="G3422" s="9">
        <v>25.025442000000002</v>
      </c>
      <c r="H3422" s="9">
        <v>266.66666700000002</v>
      </c>
      <c r="I3422" s="9">
        <v>101.818077</v>
      </c>
      <c r="J3422" s="9">
        <v>1</v>
      </c>
      <c r="K3422" s="9">
        <v>11</v>
      </c>
      <c r="L3422" s="9">
        <v>11</v>
      </c>
      <c r="M3422" s="9">
        <v>25.025442000000002</v>
      </c>
      <c r="N3422" s="9">
        <v>25.025442000000002</v>
      </c>
      <c r="O3422" s="9">
        <v>266.66666700000002</v>
      </c>
      <c r="P3422" s="9">
        <v>266.66666700000002</v>
      </c>
      <c r="Q3422" s="9">
        <v>101.818077</v>
      </c>
      <c r="R3422" s="9">
        <v>101.818077</v>
      </c>
      <c r="S3422" s="9" t="s">
        <v>2089</v>
      </c>
      <c r="T3422" s="9">
        <v>1255.3307359999999</v>
      </c>
      <c r="U3422" s="9">
        <v>50390.918618000003</v>
      </c>
      <c r="V3422" t="s">
        <v>935</v>
      </c>
    </row>
    <row r="3423" spans="1:22" x14ac:dyDescent="0.25">
      <c r="A3423" s="70" t="e">
        <f>VLOOKUP(B3423,'Lake Assessments'!$D$2:$E$52,2,0)</f>
        <v>#N/A</v>
      </c>
      <c r="B3423">
        <v>16011400</v>
      </c>
      <c r="C3423" t="s">
        <v>3010</v>
      </c>
      <c r="D3423" t="s">
        <v>878</v>
      </c>
      <c r="E3423" s="107">
        <v>36353</v>
      </c>
      <c r="F3423" s="9">
        <v>11</v>
      </c>
      <c r="G3423" s="9">
        <v>24.422419000000001</v>
      </c>
      <c r="H3423" s="9">
        <v>266.66666700000002</v>
      </c>
      <c r="I3423" s="9">
        <v>96.954991000000007</v>
      </c>
      <c r="J3423" s="9">
        <v>1</v>
      </c>
      <c r="K3423" s="9">
        <v>11</v>
      </c>
      <c r="L3423" s="9">
        <v>11</v>
      </c>
      <c r="M3423" s="9">
        <v>24.422419000000001</v>
      </c>
      <c r="N3423" s="9">
        <v>24.422419000000001</v>
      </c>
      <c r="O3423" s="9">
        <v>266.66666700000002</v>
      </c>
      <c r="P3423" s="9">
        <v>266.66666700000002</v>
      </c>
      <c r="Q3423" s="9">
        <v>96.954991000000007</v>
      </c>
      <c r="R3423" s="9">
        <v>96.954991000000007</v>
      </c>
      <c r="S3423" s="9" t="s">
        <v>2089</v>
      </c>
      <c r="T3423" s="9">
        <v>16044.954362</v>
      </c>
      <c r="U3423" s="9">
        <v>2140501.7947650002</v>
      </c>
      <c r="V3423" t="s">
        <v>935</v>
      </c>
    </row>
    <row r="3424" spans="1:22" x14ac:dyDescent="0.25">
      <c r="A3424" s="70" t="e">
        <f>VLOOKUP(B3424,'Lake Assessments'!$D$2:$E$52,2,0)</f>
        <v>#N/A</v>
      </c>
      <c r="B3424">
        <v>16023300</v>
      </c>
      <c r="C3424" t="s">
        <v>2031</v>
      </c>
      <c r="D3424" t="s">
        <v>878</v>
      </c>
      <c r="E3424" s="107">
        <v>34547</v>
      </c>
      <c r="F3424" s="9">
        <v>6</v>
      </c>
      <c r="G3424" s="9">
        <v>17.962924999999998</v>
      </c>
      <c r="H3424" s="9">
        <v>100</v>
      </c>
      <c r="I3424" s="9">
        <v>44.862296999999998</v>
      </c>
      <c r="J3424" s="9">
        <v>1</v>
      </c>
      <c r="K3424" s="9">
        <v>6</v>
      </c>
      <c r="L3424" s="9">
        <v>6</v>
      </c>
      <c r="M3424" s="9">
        <v>17.962924999999998</v>
      </c>
      <c r="N3424" s="9">
        <v>17.962924999999998</v>
      </c>
      <c r="O3424" s="9">
        <v>100</v>
      </c>
      <c r="P3424" s="9">
        <v>100</v>
      </c>
      <c r="Q3424" s="9">
        <v>44.862296999999998</v>
      </c>
      <c r="R3424" s="9">
        <v>44.862296999999998</v>
      </c>
      <c r="S3424" s="9" t="s">
        <v>2089</v>
      </c>
      <c r="T3424" s="9">
        <v>5119.7212829999999</v>
      </c>
      <c r="U3424" s="9">
        <v>478298.78613600001</v>
      </c>
      <c r="V3424" t="s">
        <v>935</v>
      </c>
    </row>
    <row r="3425" spans="1:22" x14ac:dyDescent="0.25">
      <c r="A3425" s="70" t="e">
        <f>VLOOKUP(B3425,'Lake Assessments'!$D$2:$E$52,2,0)</f>
        <v>#N/A</v>
      </c>
      <c r="B3425">
        <v>16019400</v>
      </c>
      <c r="C3425" t="s">
        <v>1509</v>
      </c>
      <c r="D3425" t="s">
        <v>878</v>
      </c>
      <c r="E3425" s="107">
        <v>40032</v>
      </c>
      <c r="F3425" s="9">
        <v>4</v>
      </c>
      <c r="G3425" s="9">
        <v>10</v>
      </c>
      <c r="H3425" s="9">
        <v>0</v>
      </c>
      <c r="I3425" s="9">
        <v>-5.6603770000000004</v>
      </c>
      <c r="J3425" s="9">
        <v>2</v>
      </c>
      <c r="K3425" s="9">
        <v>4</v>
      </c>
      <c r="L3425" s="9">
        <v>4</v>
      </c>
      <c r="M3425" s="9">
        <v>10</v>
      </c>
      <c r="N3425" s="9">
        <v>13.5</v>
      </c>
      <c r="O3425" s="9">
        <v>0</v>
      </c>
      <c r="P3425" s="9">
        <v>33.333333000000003</v>
      </c>
      <c r="Q3425" s="9">
        <v>-5.6603770000000004</v>
      </c>
      <c r="R3425" s="9">
        <v>8.8709679999999995</v>
      </c>
      <c r="S3425" s="9" t="s">
        <v>2089</v>
      </c>
      <c r="T3425" s="9">
        <v>4956.8384400000004</v>
      </c>
      <c r="U3425" s="9">
        <v>395453.69997999998</v>
      </c>
      <c r="V3425" t="s">
        <v>935</v>
      </c>
    </row>
    <row r="3426" spans="1:22" x14ac:dyDescent="0.25">
      <c r="A3426" s="70" t="e">
        <f>VLOOKUP(B3426,'Lake Assessments'!$D$2:$E$52,2,0)</f>
        <v>#N/A</v>
      </c>
      <c r="B3426">
        <v>16021000</v>
      </c>
      <c r="C3426" t="s">
        <v>3011</v>
      </c>
      <c r="D3426" t="s">
        <v>878</v>
      </c>
      <c r="E3426" s="107">
        <v>37797</v>
      </c>
      <c r="F3426" s="9">
        <v>14</v>
      </c>
      <c r="G3426" s="9">
        <v>27.527908</v>
      </c>
      <c r="H3426" s="9">
        <v>366.66666700000002</v>
      </c>
      <c r="I3426" s="9">
        <v>121.999257</v>
      </c>
      <c r="J3426" s="9">
        <v>1</v>
      </c>
      <c r="K3426" s="9">
        <v>14</v>
      </c>
      <c r="L3426" s="9">
        <v>14</v>
      </c>
      <c r="M3426" s="9">
        <v>27.527908</v>
      </c>
      <c r="N3426" s="9">
        <v>27.527908</v>
      </c>
      <c r="O3426" s="9">
        <v>366.66666700000002</v>
      </c>
      <c r="P3426" s="9">
        <v>366.66666700000002</v>
      </c>
      <c r="Q3426" s="9">
        <v>121.999257</v>
      </c>
      <c r="R3426" s="9">
        <v>121.999257</v>
      </c>
      <c r="S3426" s="9" t="s">
        <v>2089</v>
      </c>
      <c r="T3426" s="9">
        <v>1746.6139189999999</v>
      </c>
      <c r="U3426" s="9">
        <v>62349.617459000001</v>
      </c>
      <c r="V3426" t="s">
        <v>935</v>
      </c>
    </row>
    <row r="3427" spans="1:22" x14ac:dyDescent="0.25">
      <c r="A3427" s="70" t="e">
        <f>VLOOKUP(B3427,'Lake Assessments'!$D$2:$E$52,2,0)</f>
        <v>#N/A</v>
      </c>
      <c r="B3427">
        <v>16033700</v>
      </c>
      <c r="C3427" t="s">
        <v>1569</v>
      </c>
      <c r="D3427" t="s">
        <v>878</v>
      </c>
      <c r="E3427" s="107">
        <v>41149</v>
      </c>
      <c r="F3427" s="9">
        <v>10</v>
      </c>
      <c r="G3427" s="9">
        <v>21.503488000000001</v>
      </c>
      <c r="H3427" s="9">
        <v>150</v>
      </c>
      <c r="I3427" s="9">
        <v>102.863095</v>
      </c>
      <c r="J3427" s="9">
        <v>2</v>
      </c>
      <c r="K3427" s="9">
        <v>7</v>
      </c>
      <c r="L3427" s="9">
        <v>10</v>
      </c>
      <c r="M3427" s="9">
        <v>17.764330000000001</v>
      </c>
      <c r="N3427" s="9">
        <v>21.503488000000001</v>
      </c>
      <c r="O3427" s="9">
        <v>133.33333300000001</v>
      </c>
      <c r="P3427" s="9">
        <v>150</v>
      </c>
      <c r="Q3427" s="9">
        <v>43.260728</v>
      </c>
      <c r="R3427" s="9">
        <v>102.863095</v>
      </c>
      <c r="S3427" s="9" t="s">
        <v>2089</v>
      </c>
      <c r="T3427" s="9">
        <v>7990.6442930000003</v>
      </c>
      <c r="U3427" s="9">
        <v>893952.74492800003</v>
      </c>
      <c r="V3427" t="s">
        <v>935</v>
      </c>
    </row>
    <row r="3428" spans="1:22" x14ac:dyDescent="0.25">
      <c r="A3428" s="70" t="e">
        <f>VLOOKUP(B3428,'Lake Assessments'!$D$2:$E$52,2,0)</f>
        <v>#N/A</v>
      </c>
      <c r="B3428">
        <v>16091100</v>
      </c>
      <c r="C3428" t="s">
        <v>879</v>
      </c>
      <c r="D3428" t="s">
        <v>878</v>
      </c>
      <c r="E3428" s="107">
        <v>40032</v>
      </c>
      <c r="F3428" s="9">
        <v>17</v>
      </c>
      <c r="G3428" s="9">
        <v>31.287095999999998</v>
      </c>
      <c r="H3428" s="9">
        <v>325</v>
      </c>
      <c r="I3428" s="9">
        <v>195.16128</v>
      </c>
      <c r="J3428" s="9">
        <v>1</v>
      </c>
      <c r="K3428" s="9">
        <v>17</v>
      </c>
      <c r="L3428" s="9">
        <v>17</v>
      </c>
      <c r="M3428" s="9">
        <v>31.287095999999998</v>
      </c>
      <c r="N3428" s="9">
        <v>31.287095999999998</v>
      </c>
      <c r="O3428" s="9">
        <v>325</v>
      </c>
      <c r="P3428" s="9">
        <v>325</v>
      </c>
      <c r="Q3428" s="9">
        <v>195.16128</v>
      </c>
      <c r="R3428" s="9">
        <v>195.16128</v>
      </c>
      <c r="S3428" s="9" t="s">
        <v>2089</v>
      </c>
      <c r="T3428" s="9">
        <v>1143.866751</v>
      </c>
      <c r="U3428" s="9">
        <v>50655.944484</v>
      </c>
      <c r="V3428" t="s">
        <v>935</v>
      </c>
    </row>
    <row r="3429" spans="1:22" x14ac:dyDescent="0.25">
      <c r="A3429" s="70" t="e">
        <f>VLOOKUP(B3429,'Lake Assessments'!$D$2:$E$52,2,0)</f>
        <v>#N/A</v>
      </c>
      <c r="B3429">
        <v>16040500</v>
      </c>
      <c r="C3429" t="s">
        <v>247</v>
      </c>
      <c r="D3429" t="s">
        <v>878</v>
      </c>
      <c r="E3429" s="107">
        <v>40035</v>
      </c>
      <c r="F3429" s="9">
        <v>18</v>
      </c>
      <c r="G3429" s="9">
        <v>33.705423000000003</v>
      </c>
      <c r="H3429" s="9">
        <v>157.14285699999999</v>
      </c>
      <c r="I3429" s="9">
        <v>111.983794</v>
      </c>
      <c r="J3429" s="9">
        <v>2</v>
      </c>
      <c r="K3429" s="9">
        <v>18</v>
      </c>
      <c r="L3429" s="9">
        <v>18</v>
      </c>
      <c r="M3429" s="9">
        <v>33.705423000000003</v>
      </c>
      <c r="N3429" s="9">
        <v>34.648232</v>
      </c>
      <c r="O3429" s="9">
        <v>157.14285699999999</v>
      </c>
      <c r="P3429" s="9">
        <v>200</v>
      </c>
      <c r="Q3429" s="9">
        <v>111.983794</v>
      </c>
      <c r="R3429" s="9">
        <v>119.292609</v>
      </c>
      <c r="S3429" s="9" t="s">
        <v>2089</v>
      </c>
      <c r="T3429" s="9">
        <v>7427.9126200000001</v>
      </c>
      <c r="U3429" s="9">
        <v>433450.40535999998</v>
      </c>
      <c r="V3429" t="s">
        <v>935</v>
      </c>
    </row>
    <row r="3430" spans="1:22" x14ac:dyDescent="0.25">
      <c r="A3430" s="70" t="e">
        <f>VLOOKUP(B3430,'Lake Assessments'!$D$2:$E$52,2,0)</f>
        <v>#N/A</v>
      </c>
      <c r="B3430">
        <v>16019100</v>
      </c>
      <c r="C3430" t="s">
        <v>3012</v>
      </c>
      <c r="D3430" t="s">
        <v>878</v>
      </c>
      <c r="E3430" s="107">
        <v>38957</v>
      </c>
      <c r="F3430" s="9">
        <v>10</v>
      </c>
      <c r="G3430" s="9">
        <v>25.930676999999999</v>
      </c>
      <c r="H3430" s="9">
        <v>233.33333300000001</v>
      </c>
      <c r="I3430" s="9">
        <v>109.11836099999999</v>
      </c>
      <c r="J3430" s="9">
        <v>1</v>
      </c>
      <c r="K3430" s="9">
        <v>10</v>
      </c>
      <c r="L3430" s="9">
        <v>10</v>
      </c>
      <c r="M3430" s="9">
        <v>25.930676999999999</v>
      </c>
      <c r="N3430" s="9">
        <v>25.930676999999999</v>
      </c>
      <c r="O3430" s="9">
        <v>233.33333300000001</v>
      </c>
      <c r="P3430" s="9">
        <v>233.33333300000001</v>
      </c>
      <c r="Q3430" s="9">
        <v>109.11836099999999</v>
      </c>
      <c r="R3430" s="9">
        <v>109.11836099999999</v>
      </c>
      <c r="S3430" s="9" t="s">
        <v>2089</v>
      </c>
      <c r="T3430" s="9">
        <v>994.07208300000002</v>
      </c>
      <c r="U3430" s="9">
        <v>60503.150965000001</v>
      </c>
      <c r="V3430" t="s">
        <v>935</v>
      </c>
    </row>
    <row r="3431" spans="1:22" x14ac:dyDescent="0.25">
      <c r="A3431" s="70" t="e">
        <f>VLOOKUP(B3431,'Lake Assessments'!$D$2:$E$52,2,0)</f>
        <v>#N/A</v>
      </c>
      <c r="B3431">
        <v>16018700</v>
      </c>
      <c r="C3431" t="s">
        <v>3013</v>
      </c>
      <c r="D3431" t="s">
        <v>878</v>
      </c>
      <c r="E3431" s="107">
        <v>40388</v>
      </c>
      <c r="F3431" s="9">
        <v>4</v>
      </c>
      <c r="G3431" s="9">
        <v>11.5</v>
      </c>
      <c r="H3431" s="9">
        <v>0</v>
      </c>
      <c r="I3431" s="9">
        <v>8.4905659999999994</v>
      </c>
      <c r="J3431" s="9">
        <v>2</v>
      </c>
      <c r="K3431" s="9">
        <v>4</v>
      </c>
      <c r="L3431" s="9">
        <v>4</v>
      </c>
      <c r="M3431" s="9">
        <v>11.5</v>
      </c>
      <c r="N3431" s="9">
        <v>13.5</v>
      </c>
      <c r="O3431" s="9">
        <v>0</v>
      </c>
      <c r="P3431" s="9">
        <v>33.333333000000003</v>
      </c>
      <c r="Q3431" s="9">
        <v>8.4905659999999994</v>
      </c>
      <c r="R3431" s="9">
        <v>8.8709679999999995</v>
      </c>
      <c r="S3431" s="9" t="s">
        <v>2089</v>
      </c>
      <c r="T3431" s="9">
        <v>1241.400564</v>
      </c>
      <c r="U3431" s="9">
        <v>68426.734182999993</v>
      </c>
      <c r="V3431" t="s">
        <v>935</v>
      </c>
    </row>
    <row r="3432" spans="1:22" x14ac:dyDescent="0.25">
      <c r="A3432" s="70" t="e">
        <f>VLOOKUP(B3432,'Lake Assessments'!$D$2:$E$52,2,0)</f>
        <v>#N/A</v>
      </c>
      <c r="B3432">
        <v>16023800</v>
      </c>
      <c r="C3432" t="s">
        <v>2305</v>
      </c>
      <c r="D3432" t="s">
        <v>878</v>
      </c>
      <c r="E3432" s="107">
        <v>37067</v>
      </c>
      <c r="F3432" s="9">
        <v>9</v>
      </c>
      <c r="G3432" s="9">
        <v>23.333333</v>
      </c>
      <c r="H3432" s="9">
        <v>200</v>
      </c>
      <c r="I3432" s="9">
        <v>88.172043000000002</v>
      </c>
      <c r="J3432" s="9">
        <v>1</v>
      </c>
      <c r="K3432" s="9">
        <v>9</v>
      </c>
      <c r="L3432" s="9">
        <v>9</v>
      </c>
      <c r="M3432" s="9">
        <v>23.333333</v>
      </c>
      <c r="N3432" s="9">
        <v>23.333333</v>
      </c>
      <c r="O3432" s="9">
        <v>200</v>
      </c>
      <c r="P3432" s="9">
        <v>200</v>
      </c>
      <c r="Q3432" s="9">
        <v>88.172043000000002</v>
      </c>
      <c r="R3432" s="9">
        <v>88.172043000000002</v>
      </c>
      <c r="S3432" s="9" t="s">
        <v>2089</v>
      </c>
      <c r="T3432" s="9">
        <v>4173.088186</v>
      </c>
      <c r="U3432" s="9">
        <v>325563.04720899998</v>
      </c>
      <c r="V3432" t="s">
        <v>935</v>
      </c>
    </row>
    <row r="3433" spans="1:22" x14ac:dyDescent="0.25">
      <c r="A3433" s="70" t="e">
        <f>VLOOKUP(B3433,'Lake Assessments'!$D$2:$E$52,2,0)</f>
        <v>#N/A</v>
      </c>
      <c r="B3433">
        <v>16044800</v>
      </c>
      <c r="C3433" t="s">
        <v>987</v>
      </c>
      <c r="D3433" t="s">
        <v>878</v>
      </c>
      <c r="E3433" s="107">
        <v>41149</v>
      </c>
      <c r="F3433" s="9">
        <v>15</v>
      </c>
      <c r="G3433" s="9">
        <v>28.660077000000001</v>
      </c>
      <c r="H3433" s="9">
        <v>275</v>
      </c>
      <c r="I3433" s="9">
        <v>170.378083</v>
      </c>
      <c r="J3433" s="9">
        <v>3</v>
      </c>
      <c r="K3433" s="9">
        <v>11</v>
      </c>
      <c r="L3433" s="9">
        <v>15</v>
      </c>
      <c r="M3433" s="9">
        <v>23.216373999999998</v>
      </c>
      <c r="N3433" s="9">
        <v>28.660077000000001</v>
      </c>
      <c r="O3433" s="9">
        <v>175</v>
      </c>
      <c r="P3433" s="9">
        <v>333.33333299999998</v>
      </c>
      <c r="Q3433" s="9">
        <v>110.249268</v>
      </c>
      <c r="R3433" s="9">
        <v>170.378083</v>
      </c>
      <c r="S3433" s="9" t="s">
        <v>2089</v>
      </c>
      <c r="T3433" s="9">
        <v>23043.74582</v>
      </c>
      <c r="U3433" s="9">
        <v>4433301.0612530001</v>
      </c>
      <c r="V3433" t="s">
        <v>935</v>
      </c>
    </row>
    <row r="3434" spans="1:22" x14ac:dyDescent="0.25">
      <c r="A3434" s="70" t="e">
        <f>VLOOKUP(B3434,'Lake Assessments'!$D$2:$E$52,2,0)</f>
        <v>#N/A</v>
      </c>
      <c r="B3434">
        <v>16020200</v>
      </c>
      <c r="C3434" t="s">
        <v>3014</v>
      </c>
      <c r="D3434" t="s">
        <v>878</v>
      </c>
      <c r="E3434" s="107">
        <v>41470</v>
      </c>
      <c r="F3434" s="9">
        <v>17</v>
      </c>
      <c r="G3434" s="9">
        <v>31.529630999999998</v>
      </c>
      <c r="H3434" s="9">
        <v>466.66666700000002</v>
      </c>
      <c r="I3434" s="9">
        <v>154.27122</v>
      </c>
      <c r="J3434" s="9">
        <v>2</v>
      </c>
      <c r="K3434" s="9">
        <v>13</v>
      </c>
      <c r="L3434" s="9">
        <v>17</v>
      </c>
      <c r="M3434" s="9">
        <v>27.457660000000001</v>
      </c>
      <c r="N3434" s="9">
        <v>31.529630999999998</v>
      </c>
      <c r="O3434" s="9">
        <v>333.33333299999998</v>
      </c>
      <c r="P3434" s="9">
        <v>466.66666700000002</v>
      </c>
      <c r="Q3434" s="9">
        <v>121.43274</v>
      </c>
      <c r="R3434" s="9">
        <v>154.27122</v>
      </c>
      <c r="S3434" s="9" t="s">
        <v>2089</v>
      </c>
      <c r="T3434" s="9">
        <v>1335.0428730000001</v>
      </c>
      <c r="U3434" s="9">
        <v>65126.007764000002</v>
      </c>
      <c r="V3434" t="s">
        <v>935</v>
      </c>
    </row>
    <row r="3435" spans="1:22" x14ac:dyDescent="0.25">
      <c r="A3435" s="70" t="e">
        <f>VLOOKUP(B3435,'Lake Assessments'!$D$2:$E$52,2,0)</f>
        <v>#N/A</v>
      </c>
      <c r="B3435">
        <v>16034200</v>
      </c>
      <c r="C3435" t="s">
        <v>3015</v>
      </c>
      <c r="D3435" t="s">
        <v>878</v>
      </c>
      <c r="E3435" s="107">
        <v>36696</v>
      </c>
      <c r="F3435" s="9">
        <v>7</v>
      </c>
      <c r="G3435" s="9">
        <v>20.032117</v>
      </c>
      <c r="H3435" s="9">
        <v>133.33333300000001</v>
      </c>
      <c r="I3435" s="9">
        <v>61.549331000000002</v>
      </c>
      <c r="J3435" s="9">
        <v>1</v>
      </c>
      <c r="K3435" s="9">
        <v>7</v>
      </c>
      <c r="L3435" s="9">
        <v>7</v>
      </c>
      <c r="M3435" s="9">
        <v>20.032117</v>
      </c>
      <c r="N3435" s="9">
        <v>20.032117</v>
      </c>
      <c r="O3435" s="9">
        <v>133.33333300000001</v>
      </c>
      <c r="P3435" s="9">
        <v>133.33333300000001</v>
      </c>
      <c r="Q3435" s="9">
        <v>61.549331000000002</v>
      </c>
      <c r="R3435" s="9">
        <v>61.549331000000002</v>
      </c>
      <c r="S3435" s="9" t="s">
        <v>2089</v>
      </c>
      <c r="T3435" s="9">
        <v>2546.015774</v>
      </c>
      <c r="U3435" s="9">
        <v>143787.28026699999</v>
      </c>
      <c r="V3435" t="s">
        <v>935</v>
      </c>
    </row>
    <row r="3436" spans="1:22" x14ac:dyDescent="0.25">
      <c r="A3436" s="70" t="e">
        <f>VLOOKUP(B3436,'Lake Assessments'!$D$2:$E$52,2,0)</f>
        <v>#N/A</v>
      </c>
      <c r="B3436">
        <v>16035700</v>
      </c>
      <c r="C3436" t="s">
        <v>3016</v>
      </c>
      <c r="D3436" t="s">
        <v>878</v>
      </c>
      <c r="E3436" s="107">
        <v>35612</v>
      </c>
      <c r="F3436" s="9">
        <v>15</v>
      </c>
      <c r="G3436" s="9">
        <v>29.951070999999999</v>
      </c>
      <c r="H3436" s="9">
        <v>400</v>
      </c>
      <c r="I3436" s="9">
        <v>141.540897</v>
      </c>
      <c r="J3436" s="9">
        <v>1</v>
      </c>
      <c r="K3436" s="9">
        <v>15</v>
      </c>
      <c r="L3436" s="9">
        <v>15</v>
      </c>
      <c r="M3436" s="9">
        <v>29.951070999999999</v>
      </c>
      <c r="N3436" s="9">
        <v>29.951070999999999</v>
      </c>
      <c r="O3436" s="9">
        <v>400</v>
      </c>
      <c r="P3436" s="9">
        <v>400</v>
      </c>
      <c r="Q3436" s="9">
        <v>141.540897</v>
      </c>
      <c r="R3436" s="9">
        <v>141.540897</v>
      </c>
      <c r="S3436" s="9" t="s">
        <v>2089</v>
      </c>
      <c r="T3436" s="9">
        <v>4589.7013989999996</v>
      </c>
      <c r="U3436" s="9">
        <v>314124.240758</v>
      </c>
      <c r="V3436" t="s">
        <v>935</v>
      </c>
    </row>
    <row r="3437" spans="1:22" x14ac:dyDescent="0.25">
      <c r="A3437" s="70" t="e">
        <f>VLOOKUP(B3437,'Lake Assessments'!$D$2:$E$52,2,0)</f>
        <v>#N/A</v>
      </c>
      <c r="B3437">
        <v>16022802</v>
      </c>
      <c r="C3437" t="s">
        <v>3017</v>
      </c>
      <c r="D3437" t="s">
        <v>878</v>
      </c>
      <c r="E3437" s="107">
        <v>41149</v>
      </c>
      <c r="F3437" s="9">
        <v>19</v>
      </c>
      <c r="G3437" s="9">
        <v>32.577033999999998</v>
      </c>
      <c r="H3437" s="9">
        <v>375</v>
      </c>
      <c r="I3437" s="9">
        <v>207.330511</v>
      </c>
      <c r="J3437" s="9">
        <v>1</v>
      </c>
      <c r="K3437" s="9">
        <v>19</v>
      </c>
      <c r="L3437" s="9">
        <v>19</v>
      </c>
      <c r="M3437" s="9">
        <v>32.577033999999998</v>
      </c>
      <c r="N3437" s="9">
        <v>32.577033999999998</v>
      </c>
      <c r="O3437" s="9">
        <v>375</v>
      </c>
      <c r="P3437" s="9">
        <v>375</v>
      </c>
      <c r="Q3437" s="9">
        <v>207.330511</v>
      </c>
      <c r="R3437" s="9">
        <v>207.330511</v>
      </c>
      <c r="S3437" s="9" t="s">
        <v>2089</v>
      </c>
      <c r="T3437" s="9">
        <v>712.46785699999998</v>
      </c>
      <c r="U3437" s="9">
        <v>14905.57128</v>
      </c>
      <c r="V3437" t="s">
        <v>935</v>
      </c>
    </row>
    <row r="3438" spans="1:22" x14ac:dyDescent="0.25">
      <c r="A3438" s="70" t="e">
        <f>VLOOKUP(B3438,'Lake Assessments'!$D$2:$E$52,2,0)</f>
        <v>#N/A</v>
      </c>
      <c r="B3438">
        <v>16035600</v>
      </c>
      <c r="C3438" t="s">
        <v>3019</v>
      </c>
      <c r="D3438" t="s">
        <v>878</v>
      </c>
      <c r="E3438" s="107">
        <v>41114</v>
      </c>
      <c r="F3438" s="9">
        <v>21</v>
      </c>
      <c r="G3438" s="9">
        <v>30.768723000000001</v>
      </c>
      <c r="H3438" s="9">
        <v>425</v>
      </c>
      <c r="I3438" s="9">
        <v>190.27096700000001</v>
      </c>
      <c r="J3438" s="9">
        <v>1</v>
      </c>
      <c r="K3438" s="9">
        <v>21</v>
      </c>
      <c r="L3438" s="9">
        <v>21</v>
      </c>
      <c r="M3438" s="9">
        <v>30.768723000000001</v>
      </c>
      <c r="N3438" s="9">
        <v>30.768723000000001</v>
      </c>
      <c r="O3438" s="9">
        <v>425</v>
      </c>
      <c r="P3438" s="9">
        <v>425</v>
      </c>
      <c r="Q3438" s="9">
        <v>190.27096700000001</v>
      </c>
      <c r="R3438" s="9">
        <v>190.27096700000001</v>
      </c>
      <c r="S3438" s="9" t="s">
        <v>2089</v>
      </c>
      <c r="T3438" s="9">
        <v>36465.264714999998</v>
      </c>
      <c r="U3438" s="9">
        <v>8767192.8615729995</v>
      </c>
      <c r="V3438" t="s">
        <v>935</v>
      </c>
    </row>
    <row r="3439" spans="1:22" x14ac:dyDescent="0.25">
      <c r="A3439" s="70" t="e">
        <f>VLOOKUP(B3439,'Lake Assessments'!$D$2:$E$52,2,0)</f>
        <v>#N/A</v>
      </c>
      <c r="B3439">
        <v>16028700</v>
      </c>
      <c r="C3439" t="s">
        <v>1630</v>
      </c>
      <c r="D3439" t="s">
        <v>878</v>
      </c>
      <c r="E3439" s="107">
        <v>35226</v>
      </c>
      <c r="F3439" s="9">
        <v>12</v>
      </c>
      <c r="G3439" s="9">
        <v>26.269437</v>
      </c>
      <c r="H3439" s="9">
        <v>100</v>
      </c>
      <c r="I3439" s="9">
        <v>66.262260999999995</v>
      </c>
      <c r="J3439" s="9">
        <v>1</v>
      </c>
      <c r="K3439" s="9">
        <v>12</v>
      </c>
      <c r="L3439" s="9">
        <v>12</v>
      </c>
      <c r="M3439" s="9">
        <v>26.269437</v>
      </c>
      <c r="N3439" s="9">
        <v>26.269437</v>
      </c>
      <c r="O3439" s="9">
        <v>100</v>
      </c>
      <c r="P3439" s="9">
        <v>100</v>
      </c>
      <c r="Q3439" s="9">
        <v>66.262260999999995</v>
      </c>
      <c r="R3439" s="9">
        <v>66.262260999999995</v>
      </c>
      <c r="S3439" s="9" t="s">
        <v>2089</v>
      </c>
      <c r="T3439" s="9">
        <v>3120.3721479999999</v>
      </c>
      <c r="U3439" s="9">
        <v>152949.952903</v>
      </c>
      <c r="V3439" t="s">
        <v>935</v>
      </c>
    </row>
    <row r="3440" spans="1:22" x14ac:dyDescent="0.25">
      <c r="A3440" s="70" t="e">
        <f>VLOOKUP(B3440,'Lake Assessments'!$D$2:$E$52,2,0)</f>
        <v>#N/A</v>
      </c>
      <c r="B3440">
        <v>16041000</v>
      </c>
      <c r="C3440" t="s">
        <v>3020</v>
      </c>
      <c r="D3440" t="s">
        <v>878</v>
      </c>
      <c r="E3440" s="107">
        <v>40410</v>
      </c>
      <c r="F3440" s="9">
        <v>12</v>
      </c>
      <c r="G3440" s="9">
        <v>26.558112000000001</v>
      </c>
      <c r="H3440" s="9">
        <v>200</v>
      </c>
      <c r="I3440" s="9">
        <v>150.54822999999999</v>
      </c>
      <c r="J3440" s="9">
        <v>1</v>
      </c>
      <c r="K3440" s="9">
        <v>12</v>
      </c>
      <c r="L3440" s="9">
        <v>12</v>
      </c>
      <c r="M3440" s="9">
        <v>26.558112000000001</v>
      </c>
      <c r="N3440" s="9">
        <v>26.558112000000001</v>
      </c>
      <c r="O3440" s="9">
        <v>200</v>
      </c>
      <c r="P3440" s="9">
        <v>200</v>
      </c>
      <c r="Q3440" s="9">
        <v>150.54822999999999</v>
      </c>
      <c r="R3440" s="9">
        <v>150.54822999999999</v>
      </c>
      <c r="S3440" s="9" t="s">
        <v>2089</v>
      </c>
      <c r="T3440" s="9">
        <v>2890.3930829999999</v>
      </c>
      <c r="U3440" s="9">
        <v>120843.792017</v>
      </c>
      <c r="V3440" t="s">
        <v>935</v>
      </c>
    </row>
    <row r="3441" spans="1:22" x14ac:dyDescent="0.25">
      <c r="A3441" s="70" t="e">
        <f>VLOOKUP(B3441,'Lake Assessments'!$D$2:$E$52,2,0)</f>
        <v>#N/A</v>
      </c>
      <c r="B3441">
        <v>16014500</v>
      </c>
      <c r="C3441" t="s">
        <v>1170</v>
      </c>
      <c r="D3441" t="s">
        <v>878</v>
      </c>
      <c r="E3441" s="107">
        <v>40047</v>
      </c>
      <c r="F3441" s="9">
        <v>12</v>
      </c>
      <c r="G3441" s="9">
        <v>23.671361000000001</v>
      </c>
      <c r="H3441" s="9">
        <v>200</v>
      </c>
      <c r="I3441" s="9">
        <v>123.314727</v>
      </c>
      <c r="J3441" s="9">
        <v>1</v>
      </c>
      <c r="K3441" s="9">
        <v>12</v>
      </c>
      <c r="L3441" s="9">
        <v>12</v>
      </c>
      <c r="M3441" s="9">
        <v>23.671361000000001</v>
      </c>
      <c r="N3441" s="9">
        <v>23.671361000000001</v>
      </c>
      <c r="O3441" s="9">
        <v>200</v>
      </c>
      <c r="P3441" s="9">
        <v>200</v>
      </c>
      <c r="Q3441" s="9">
        <v>123.314727</v>
      </c>
      <c r="R3441" s="9">
        <v>123.314727</v>
      </c>
      <c r="S3441" s="9" t="s">
        <v>2089</v>
      </c>
      <c r="T3441" s="9">
        <v>4904.7331889999996</v>
      </c>
      <c r="U3441" s="9">
        <v>699306.22282799997</v>
      </c>
      <c r="V3441" t="s">
        <v>935</v>
      </c>
    </row>
    <row r="3442" spans="1:22" x14ac:dyDescent="0.25">
      <c r="A3442" s="70" t="e">
        <f>VLOOKUP(B3442,'Lake Assessments'!$D$2:$E$52,2,0)</f>
        <v>#N/A</v>
      </c>
      <c r="B3442">
        <v>16031400</v>
      </c>
      <c r="C3442" t="s">
        <v>3021</v>
      </c>
      <c r="D3442" t="s">
        <v>878</v>
      </c>
      <c r="E3442" s="107">
        <v>36031</v>
      </c>
      <c r="F3442" s="9">
        <v>7</v>
      </c>
      <c r="G3442" s="9">
        <v>18.898223999999999</v>
      </c>
      <c r="H3442" s="9">
        <v>133.33333300000001</v>
      </c>
      <c r="I3442" s="9">
        <v>52.405028999999999</v>
      </c>
      <c r="J3442" s="9">
        <v>1</v>
      </c>
      <c r="K3442" s="9">
        <v>7</v>
      </c>
      <c r="L3442" s="9">
        <v>7</v>
      </c>
      <c r="M3442" s="9">
        <v>18.898223999999999</v>
      </c>
      <c r="N3442" s="9">
        <v>18.898223999999999</v>
      </c>
      <c r="O3442" s="9">
        <v>133.33333300000001</v>
      </c>
      <c r="P3442" s="9">
        <v>133.33333300000001</v>
      </c>
      <c r="Q3442" s="9">
        <v>52.405028999999999</v>
      </c>
      <c r="R3442" s="9">
        <v>52.405028999999999</v>
      </c>
      <c r="S3442" s="9" t="s">
        <v>2089</v>
      </c>
      <c r="T3442" s="9">
        <v>10948.958643</v>
      </c>
      <c r="U3442" s="9">
        <v>449833.80380699999</v>
      </c>
      <c r="V3442" t="s">
        <v>935</v>
      </c>
    </row>
    <row r="3443" spans="1:22" x14ac:dyDescent="0.25">
      <c r="A3443" s="70" t="e">
        <f>VLOOKUP(B3443,'Lake Assessments'!$D$2:$E$52,2,0)</f>
        <v>#N/A</v>
      </c>
      <c r="B3443">
        <v>16083700</v>
      </c>
      <c r="C3443" t="s">
        <v>879</v>
      </c>
      <c r="D3443" t="s">
        <v>878</v>
      </c>
      <c r="E3443" s="107">
        <v>40412</v>
      </c>
      <c r="F3443" s="9">
        <v>22</v>
      </c>
      <c r="G3443" s="9">
        <v>36.030920999999999</v>
      </c>
      <c r="H3443" s="9">
        <v>450</v>
      </c>
      <c r="I3443" s="9">
        <v>239.91435000000001</v>
      </c>
      <c r="J3443" s="9">
        <v>1</v>
      </c>
      <c r="K3443" s="9">
        <v>22</v>
      </c>
      <c r="L3443" s="9">
        <v>22</v>
      </c>
      <c r="M3443" s="9">
        <v>36.030920999999999</v>
      </c>
      <c r="N3443" s="9">
        <v>36.030920999999999</v>
      </c>
      <c r="O3443" s="9">
        <v>450</v>
      </c>
      <c r="P3443" s="9">
        <v>450</v>
      </c>
      <c r="Q3443" s="9">
        <v>239.91435000000001</v>
      </c>
      <c r="R3443" s="9">
        <v>239.91435000000001</v>
      </c>
      <c r="S3443" s="9" t="s">
        <v>2089</v>
      </c>
      <c r="T3443" s="9">
        <v>1106.7507370000001</v>
      </c>
      <c r="U3443" s="9">
        <v>36508.627582000001</v>
      </c>
      <c r="V3443" t="s">
        <v>935</v>
      </c>
    </row>
    <row r="3444" spans="1:22" x14ac:dyDescent="0.25">
      <c r="A3444" s="70" t="e">
        <f>VLOOKUP(B3444,'Lake Assessments'!$D$2:$E$52,2,0)</f>
        <v>#N/A</v>
      </c>
      <c r="B3444">
        <v>16033100</v>
      </c>
      <c r="C3444" t="s">
        <v>1603</v>
      </c>
      <c r="D3444" t="s">
        <v>878</v>
      </c>
      <c r="E3444" s="107">
        <v>34910</v>
      </c>
      <c r="F3444" s="9">
        <v>25</v>
      </c>
      <c r="G3444" s="9">
        <v>34.4</v>
      </c>
      <c r="H3444" s="9">
        <v>733.33333300000004</v>
      </c>
      <c r="I3444" s="9">
        <v>177.419355</v>
      </c>
      <c r="J3444" s="9">
        <v>1</v>
      </c>
      <c r="K3444" s="9">
        <v>25</v>
      </c>
      <c r="L3444" s="9">
        <v>25</v>
      </c>
      <c r="M3444" s="9">
        <v>34.4</v>
      </c>
      <c r="N3444" s="9">
        <v>34.4</v>
      </c>
      <c r="O3444" s="9">
        <v>733.33333300000004</v>
      </c>
      <c r="P3444" s="9">
        <v>733.33333300000004</v>
      </c>
      <c r="Q3444" s="9">
        <v>177.419355</v>
      </c>
      <c r="R3444" s="9">
        <v>177.419355</v>
      </c>
      <c r="S3444" s="9" t="s">
        <v>2089</v>
      </c>
      <c r="T3444" s="9">
        <v>16173.223024000001</v>
      </c>
      <c r="U3444" s="9">
        <v>2206208.2469410002</v>
      </c>
      <c r="V3444" t="s">
        <v>935</v>
      </c>
    </row>
    <row r="3445" spans="1:22" x14ac:dyDescent="0.25">
      <c r="A3445" s="70" t="e">
        <f>VLOOKUP(B3445,'Lake Assessments'!$D$2:$E$52,2,0)</f>
        <v>#N/A</v>
      </c>
      <c r="B3445">
        <v>16018800</v>
      </c>
      <c r="C3445" t="s">
        <v>3022</v>
      </c>
      <c r="D3445" t="s">
        <v>878</v>
      </c>
      <c r="E3445" s="107">
        <v>41113</v>
      </c>
      <c r="F3445" s="9">
        <v>3</v>
      </c>
      <c r="G3445" s="9">
        <v>10.392305</v>
      </c>
      <c r="H3445" s="9">
        <v>0</v>
      </c>
      <c r="I3445" s="9">
        <v>-16.191089999999999</v>
      </c>
      <c r="J3445" s="9">
        <v>3</v>
      </c>
      <c r="K3445" s="9">
        <v>3</v>
      </c>
      <c r="L3445" s="9">
        <v>10</v>
      </c>
      <c r="M3445" s="9">
        <v>10.392305</v>
      </c>
      <c r="N3445" s="9">
        <v>22.452171</v>
      </c>
      <c r="O3445" s="9">
        <v>-25</v>
      </c>
      <c r="P3445" s="9">
        <v>233.33333300000001</v>
      </c>
      <c r="Q3445" s="9">
        <v>-16.191089999999999</v>
      </c>
      <c r="R3445" s="9">
        <v>81.065898000000004</v>
      </c>
      <c r="S3445" s="9" t="s">
        <v>2089</v>
      </c>
      <c r="T3445" s="9">
        <v>4980.7178620000004</v>
      </c>
      <c r="U3445" s="9">
        <v>765171.86841500003</v>
      </c>
      <c r="V3445" t="s">
        <v>935</v>
      </c>
    </row>
    <row r="3446" spans="1:22" x14ac:dyDescent="0.25">
      <c r="A3446" s="70" t="e">
        <f>VLOOKUP(B3446,'Lake Assessments'!$D$2:$E$52,2,0)</f>
        <v>#N/A</v>
      </c>
      <c r="B3446">
        <v>16034500</v>
      </c>
      <c r="C3446" t="s">
        <v>3023</v>
      </c>
      <c r="D3446" t="s">
        <v>878</v>
      </c>
      <c r="E3446" s="107">
        <v>36754</v>
      </c>
      <c r="F3446" s="9">
        <v>11</v>
      </c>
      <c r="G3446" s="9">
        <v>23.819396000000001</v>
      </c>
      <c r="H3446" s="9">
        <v>83.333332999999996</v>
      </c>
      <c r="I3446" s="9">
        <v>50.755671999999997</v>
      </c>
      <c r="J3446" s="9">
        <v>1</v>
      </c>
      <c r="K3446" s="9">
        <v>11</v>
      </c>
      <c r="L3446" s="9">
        <v>11</v>
      </c>
      <c r="M3446" s="9">
        <v>23.819396000000001</v>
      </c>
      <c r="N3446" s="9">
        <v>23.819396000000001</v>
      </c>
      <c r="O3446" s="9">
        <v>83.333332999999996</v>
      </c>
      <c r="P3446" s="9">
        <v>83.333332999999996</v>
      </c>
      <c r="Q3446" s="9">
        <v>50.755671999999997</v>
      </c>
      <c r="R3446" s="9">
        <v>50.755671999999997</v>
      </c>
      <c r="S3446" s="9" t="s">
        <v>2089</v>
      </c>
      <c r="T3446" s="9">
        <v>3131.100383</v>
      </c>
      <c r="U3446" s="9">
        <v>385675.67823000002</v>
      </c>
      <c r="V3446" t="s">
        <v>935</v>
      </c>
    </row>
    <row r="3447" spans="1:22" x14ac:dyDescent="0.25">
      <c r="A3447" s="70" t="e">
        <f>VLOOKUP(B3447,'Lake Assessments'!$D$2:$E$52,2,0)</f>
        <v>#N/A</v>
      </c>
      <c r="B3447">
        <v>16024700</v>
      </c>
      <c r="C3447" t="s">
        <v>1358</v>
      </c>
      <c r="D3447" t="s">
        <v>878</v>
      </c>
      <c r="E3447" s="107">
        <v>35303</v>
      </c>
      <c r="F3447" s="9">
        <v>6</v>
      </c>
      <c r="G3447" s="9">
        <v>17.146428</v>
      </c>
      <c r="H3447" s="9">
        <v>100</v>
      </c>
      <c r="I3447" s="9">
        <v>38.277647000000002</v>
      </c>
      <c r="J3447" s="9">
        <v>1</v>
      </c>
      <c r="K3447" s="9">
        <v>6</v>
      </c>
      <c r="L3447" s="9">
        <v>6</v>
      </c>
      <c r="M3447" s="9">
        <v>17.146428</v>
      </c>
      <c r="N3447" s="9">
        <v>17.146428</v>
      </c>
      <c r="O3447" s="9">
        <v>100</v>
      </c>
      <c r="P3447" s="9">
        <v>100</v>
      </c>
      <c r="Q3447" s="9">
        <v>38.277647000000002</v>
      </c>
      <c r="R3447" s="9">
        <v>38.277647000000002</v>
      </c>
      <c r="S3447" s="9" t="s">
        <v>2089</v>
      </c>
      <c r="T3447" s="9">
        <v>10738.569919</v>
      </c>
      <c r="U3447" s="9">
        <v>956329.38261700002</v>
      </c>
      <c r="V3447" t="s">
        <v>935</v>
      </c>
    </row>
    <row r="3448" spans="1:22" x14ac:dyDescent="0.25">
      <c r="A3448" s="70" t="e">
        <f>VLOOKUP(B3448,'Lake Assessments'!$D$2:$E$52,2,0)</f>
        <v>#N/A</v>
      </c>
      <c r="B3448">
        <v>16019600</v>
      </c>
      <c r="C3448" t="s">
        <v>2864</v>
      </c>
      <c r="D3448" t="s">
        <v>878</v>
      </c>
      <c r="E3448" s="107">
        <v>41143</v>
      </c>
      <c r="F3448" s="9">
        <v>17</v>
      </c>
      <c r="G3448" s="9">
        <v>31.529630999999998</v>
      </c>
      <c r="H3448" s="9">
        <v>325</v>
      </c>
      <c r="I3448" s="9">
        <v>197.44935100000001</v>
      </c>
      <c r="J3448" s="9">
        <v>2</v>
      </c>
      <c r="K3448" s="9">
        <v>7</v>
      </c>
      <c r="L3448" s="9">
        <v>17</v>
      </c>
      <c r="M3448" s="9">
        <v>19.276188000000001</v>
      </c>
      <c r="N3448" s="9">
        <v>31.529630999999998</v>
      </c>
      <c r="O3448" s="9">
        <v>133.33333300000001</v>
      </c>
      <c r="P3448" s="9">
        <v>325</v>
      </c>
      <c r="Q3448" s="9">
        <v>55.453130000000002</v>
      </c>
      <c r="R3448" s="9">
        <v>197.44935100000001</v>
      </c>
      <c r="S3448" s="9" t="s">
        <v>2089</v>
      </c>
      <c r="T3448" s="9">
        <v>1805.9447299999999</v>
      </c>
      <c r="U3448" s="9">
        <v>123210.531543</v>
      </c>
      <c r="V3448" t="s">
        <v>935</v>
      </c>
    </row>
    <row r="3449" spans="1:22" x14ac:dyDescent="0.25">
      <c r="A3449" s="70" t="e">
        <f>VLOOKUP(B3449,'Lake Assessments'!$D$2:$E$52,2,0)</f>
        <v>#N/A</v>
      </c>
      <c r="B3449">
        <v>16032000</v>
      </c>
      <c r="C3449" t="s">
        <v>2238</v>
      </c>
      <c r="D3449" t="s">
        <v>878</v>
      </c>
      <c r="E3449" s="107">
        <v>36024</v>
      </c>
      <c r="F3449" s="9">
        <v>14</v>
      </c>
      <c r="G3449" s="9">
        <v>28.062429999999999</v>
      </c>
      <c r="H3449" s="9">
        <v>133.33333300000001</v>
      </c>
      <c r="I3449" s="9">
        <v>77.610319000000004</v>
      </c>
      <c r="J3449" s="9">
        <v>1</v>
      </c>
      <c r="K3449" s="9">
        <v>14</v>
      </c>
      <c r="L3449" s="9">
        <v>14</v>
      </c>
      <c r="M3449" s="9">
        <v>28.062429999999999</v>
      </c>
      <c r="N3449" s="9">
        <v>28.062429999999999</v>
      </c>
      <c r="O3449" s="9">
        <v>133.33333300000001</v>
      </c>
      <c r="P3449" s="9">
        <v>133.33333300000001</v>
      </c>
      <c r="Q3449" s="9">
        <v>77.610319000000004</v>
      </c>
      <c r="R3449" s="9">
        <v>77.610319000000004</v>
      </c>
      <c r="S3449" s="9" t="s">
        <v>2089</v>
      </c>
      <c r="T3449" s="9">
        <v>6368.8733990000001</v>
      </c>
      <c r="U3449" s="9">
        <v>193453.09310699999</v>
      </c>
      <c r="V3449" t="s">
        <v>935</v>
      </c>
    </row>
    <row r="3450" spans="1:22" x14ac:dyDescent="0.25">
      <c r="A3450" s="70" t="e">
        <f>VLOOKUP(B3450,'Lake Assessments'!$D$2:$E$52,2,0)</f>
        <v>#N/A</v>
      </c>
      <c r="B3450">
        <v>16034100</v>
      </c>
      <c r="C3450" t="s">
        <v>3024</v>
      </c>
      <c r="D3450" t="s">
        <v>878</v>
      </c>
      <c r="E3450" s="107">
        <v>36766</v>
      </c>
      <c r="F3450" s="9">
        <v>13</v>
      </c>
      <c r="G3450" s="9">
        <v>24.406808999999999</v>
      </c>
      <c r="H3450" s="9">
        <v>116.666667</v>
      </c>
      <c r="I3450" s="9">
        <v>54.473472000000001</v>
      </c>
      <c r="J3450" s="9">
        <v>1</v>
      </c>
      <c r="K3450" s="9">
        <v>13</v>
      </c>
      <c r="L3450" s="9">
        <v>13</v>
      </c>
      <c r="M3450" s="9">
        <v>24.406808999999999</v>
      </c>
      <c r="N3450" s="9">
        <v>24.406808999999999</v>
      </c>
      <c r="O3450" s="9">
        <v>116.666667</v>
      </c>
      <c r="P3450" s="9">
        <v>116.666667</v>
      </c>
      <c r="Q3450" s="9">
        <v>54.473472000000001</v>
      </c>
      <c r="R3450" s="9">
        <v>54.473472000000001</v>
      </c>
      <c r="S3450" s="9" t="s">
        <v>2089</v>
      </c>
      <c r="T3450" s="9">
        <v>5732.2058639999996</v>
      </c>
      <c r="U3450" s="9">
        <v>340072.20994999999</v>
      </c>
      <c r="V3450" t="s">
        <v>935</v>
      </c>
    </row>
    <row r="3451" spans="1:22" x14ac:dyDescent="0.25">
      <c r="A3451" s="70" t="e">
        <f>VLOOKUP(B3451,'Lake Assessments'!$D$2:$E$52,2,0)</f>
        <v>#N/A</v>
      </c>
      <c r="B3451">
        <v>16008800</v>
      </c>
      <c r="C3451" t="s">
        <v>3025</v>
      </c>
      <c r="D3451" t="s">
        <v>878</v>
      </c>
      <c r="E3451" s="107">
        <v>38539</v>
      </c>
      <c r="F3451" s="9">
        <v>13</v>
      </c>
      <c r="G3451" s="9">
        <v>26.625609000000001</v>
      </c>
      <c r="H3451" s="9">
        <v>116.666667</v>
      </c>
      <c r="I3451" s="9">
        <v>68.516514999999998</v>
      </c>
      <c r="J3451" s="9">
        <v>1</v>
      </c>
      <c r="K3451" s="9">
        <v>13</v>
      </c>
      <c r="L3451" s="9">
        <v>13</v>
      </c>
      <c r="M3451" s="9">
        <v>26.625609000000001</v>
      </c>
      <c r="N3451" s="9">
        <v>26.625609000000001</v>
      </c>
      <c r="O3451" s="9">
        <v>116.666667</v>
      </c>
      <c r="P3451" s="9">
        <v>116.666667</v>
      </c>
      <c r="Q3451" s="9">
        <v>68.516514999999998</v>
      </c>
      <c r="R3451" s="9">
        <v>68.516514999999998</v>
      </c>
      <c r="S3451" s="9" t="s">
        <v>2089</v>
      </c>
      <c r="T3451" s="9">
        <v>1732.0941270000001</v>
      </c>
      <c r="U3451" s="9">
        <v>93700.224824999998</v>
      </c>
      <c r="V3451" t="s">
        <v>935</v>
      </c>
    </row>
    <row r="3452" spans="1:22" x14ac:dyDescent="0.25">
      <c r="A3452" s="70" t="e">
        <f>VLOOKUP(B3452,'Lake Assessments'!$D$2:$E$52,2,0)</f>
        <v>#N/A</v>
      </c>
      <c r="B3452">
        <v>16014700</v>
      </c>
      <c r="C3452" t="s">
        <v>3026</v>
      </c>
      <c r="D3452" t="s">
        <v>878</v>
      </c>
      <c r="E3452" s="107">
        <v>40048</v>
      </c>
      <c r="F3452" s="9">
        <v>24</v>
      </c>
      <c r="G3452" s="9">
        <v>38.987712000000002</v>
      </c>
      <c r="H3452" s="9">
        <v>500</v>
      </c>
      <c r="I3452" s="9">
        <v>267.80860100000001</v>
      </c>
      <c r="J3452" s="9">
        <v>2</v>
      </c>
      <c r="K3452" s="9">
        <v>21</v>
      </c>
      <c r="L3452" s="9">
        <v>24</v>
      </c>
      <c r="M3452" s="9">
        <v>35.569516</v>
      </c>
      <c r="N3452" s="9">
        <v>38.987712000000002</v>
      </c>
      <c r="O3452" s="9">
        <v>500</v>
      </c>
      <c r="P3452" s="9">
        <v>600</v>
      </c>
      <c r="Q3452" s="9">
        <v>186.85093599999999</v>
      </c>
      <c r="R3452" s="9">
        <v>267.80860100000001</v>
      </c>
      <c r="S3452" s="9" t="s">
        <v>2089</v>
      </c>
      <c r="T3452" s="9">
        <v>13614.403719</v>
      </c>
      <c r="U3452" s="9">
        <v>1335996.0132220001</v>
      </c>
      <c r="V3452" t="s">
        <v>935</v>
      </c>
    </row>
    <row r="3453" spans="1:22" x14ac:dyDescent="0.25">
      <c r="A3453" s="70" t="e">
        <f>VLOOKUP(B3453,'Lake Assessments'!$D$2:$E$52,2,0)</f>
        <v>#N/A</v>
      </c>
      <c r="B3453">
        <v>16020500</v>
      </c>
      <c r="C3453" t="s">
        <v>3027</v>
      </c>
      <c r="D3453" t="s">
        <v>878</v>
      </c>
      <c r="E3453" s="107">
        <v>37097</v>
      </c>
      <c r="F3453" s="9">
        <v>7</v>
      </c>
      <c r="G3453" s="9">
        <v>20.410081999999999</v>
      </c>
      <c r="H3453" s="9">
        <v>16.666667</v>
      </c>
      <c r="I3453" s="9">
        <v>29.177731000000001</v>
      </c>
      <c r="J3453" s="9">
        <v>1</v>
      </c>
      <c r="K3453" s="9">
        <v>7</v>
      </c>
      <c r="L3453" s="9">
        <v>7</v>
      </c>
      <c r="M3453" s="9">
        <v>20.410081999999999</v>
      </c>
      <c r="N3453" s="9">
        <v>20.410081999999999</v>
      </c>
      <c r="O3453" s="9">
        <v>16.666667</v>
      </c>
      <c r="P3453" s="9">
        <v>16.666667</v>
      </c>
      <c r="Q3453" s="9">
        <v>29.177731000000001</v>
      </c>
      <c r="R3453" s="9">
        <v>29.177731000000001</v>
      </c>
      <c r="S3453" s="9" t="s">
        <v>2089</v>
      </c>
      <c r="T3453" s="9">
        <v>2238.341375</v>
      </c>
      <c r="U3453" s="9">
        <v>100590.36945499999</v>
      </c>
      <c r="V3453" t="s">
        <v>935</v>
      </c>
    </row>
    <row r="3454" spans="1:22" x14ac:dyDescent="0.25">
      <c r="A3454" s="70" t="e">
        <f>VLOOKUP(B3454,'Lake Assessments'!$D$2:$E$52,2,0)</f>
        <v>#N/A</v>
      </c>
      <c r="B3454">
        <v>16018600</v>
      </c>
      <c r="C3454" t="s">
        <v>1201</v>
      </c>
      <c r="D3454" t="s">
        <v>878</v>
      </c>
      <c r="E3454" s="107">
        <v>40047</v>
      </c>
      <c r="F3454" s="9">
        <v>5</v>
      </c>
      <c r="G3454" s="9">
        <v>16.099689000000001</v>
      </c>
      <c r="H3454" s="9">
        <v>25</v>
      </c>
      <c r="I3454" s="9">
        <v>51.883862999999998</v>
      </c>
      <c r="J3454" s="9">
        <v>1</v>
      </c>
      <c r="K3454" s="9">
        <v>5</v>
      </c>
      <c r="L3454" s="9">
        <v>5</v>
      </c>
      <c r="M3454" s="9">
        <v>16.099689000000001</v>
      </c>
      <c r="N3454" s="9">
        <v>16.099689000000001</v>
      </c>
      <c r="O3454" s="9">
        <v>25</v>
      </c>
      <c r="P3454" s="9">
        <v>25</v>
      </c>
      <c r="Q3454" s="9">
        <v>51.883862999999998</v>
      </c>
      <c r="R3454" s="9">
        <v>51.883862999999998</v>
      </c>
      <c r="S3454" s="9" t="s">
        <v>2089</v>
      </c>
      <c r="T3454" s="9">
        <v>6487.6287629999997</v>
      </c>
      <c r="U3454" s="9">
        <v>540483.26955900004</v>
      </c>
      <c r="V3454" t="s">
        <v>935</v>
      </c>
    </row>
    <row r="3455" spans="1:22" x14ac:dyDescent="0.25">
      <c r="A3455" s="70" t="e">
        <f>VLOOKUP(B3455,'Lake Assessments'!$D$2:$E$52,2,0)</f>
        <v>#N/A</v>
      </c>
      <c r="B3455">
        <v>16026800</v>
      </c>
      <c r="C3455" t="s">
        <v>337</v>
      </c>
      <c r="D3455" t="s">
        <v>878</v>
      </c>
      <c r="E3455" s="107">
        <v>41834</v>
      </c>
      <c r="F3455" s="9">
        <v>11</v>
      </c>
      <c r="G3455" s="9">
        <v>25.929976</v>
      </c>
      <c r="H3455" s="9">
        <v>266.66666700000002</v>
      </c>
      <c r="I3455" s="9">
        <v>109.112707</v>
      </c>
      <c r="J3455" s="9">
        <v>1</v>
      </c>
      <c r="K3455" s="9">
        <v>11</v>
      </c>
      <c r="L3455" s="9">
        <v>11</v>
      </c>
      <c r="M3455" s="9">
        <v>25.929976</v>
      </c>
      <c r="N3455" s="9">
        <v>25.929976</v>
      </c>
      <c r="O3455" s="9">
        <v>266.66666700000002</v>
      </c>
      <c r="P3455" s="9">
        <v>266.66666700000002</v>
      </c>
      <c r="Q3455" s="9">
        <v>109.112707</v>
      </c>
      <c r="R3455" s="9">
        <v>109.112707</v>
      </c>
      <c r="S3455" s="9" t="s">
        <v>2089</v>
      </c>
      <c r="T3455" s="9">
        <v>7256.5880390000002</v>
      </c>
      <c r="U3455" s="9">
        <v>805242.07204500004</v>
      </c>
      <c r="V3455" t="s">
        <v>935</v>
      </c>
    </row>
    <row r="3456" spans="1:22" x14ac:dyDescent="0.25">
      <c r="A3456" s="70" t="e">
        <f>VLOOKUP(B3456,'Lake Assessments'!$D$2:$E$52,2,0)</f>
        <v>#N/A</v>
      </c>
      <c r="B3456">
        <v>16037500</v>
      </c>
      <c r="C3456" t="s">
        <v>3028</v>
      </c>
      <c r="D3456" t="s">
        <v>878</v>
      </c>
      <c r="E3456" s="107">
        <v>40409</v>
      </c>
      <c r="F3456" s="9">
        <v>14</v>
      </c>
      <c r="G3456" s="9">
        <v>25.657079</v>
      </c>
      <c r="H3456" s="9">
        <v>250</v>
      </c>
      <c r="I3456" s="9">
        <v>142.04791700000001</v>
      </c>
      <c r="J3456" s="9">
        <v>1</v>
      </c>
      <c r="K3456" s="9">
        <v>14</v>
      </c>
      <c r="L3456" s="9">
        <v>14</v>
      </c>
      <c r="M3456" s="9">
        <v>25.657079</v>
      </c>
      <c r="N3456" s="9">
        <v>25.657079</v>
      </c>
      <c r="O3456" s="9">
        <v>250</v>
      </c>
      <c r="P3456" s="9">
        <v>250</v>
      </c>
      <c r="Q3456" s="9">
        <v>142.04791700000001</v>
      </c>
      <c r="R3456" s="9">
        <v>142.04791700000001</v>
      </c>
      <c r="S3456" s="9" t="s">
        <v>2089</v>
      </c>
      <c r="T3456" s="9">
        <v>9427.7107579999993</v>
      </c>
      <c r="U3456" s="9">
        <v>1151994.10359</v>
      </c>
      <c r="V3456" t="s">
        <v>935</v>
      </c>
    </row>
    <row r="3457" spans="1:22" x14ac:dyDescent="0.25">
      <c r="A3457" s="70" t="e">
        <f>VLOOKUP(B3457,'Lake Assessments'!$D$2:$E$52,2,0)</f>
        <v>#N/A</v>
      </c>
      <c r="B3457">
        <v>16013900</v>
      </c>
      <c r="C3457" t="s">
        <v>1309</v>
      </c>
      <c r="D3457" t="s">
        <v>878</v>
      </c>
      <c r="E3457" s="107">
        <v>41143</v>
      </c>
      <c r="F3457" s="9">
        <v>16</v>
      </c>
      <c r="G3457" s="9">
        <v>30.25</v>
      </c>
      <c r="H3457" s="9">
        <v>300</v>
      </c>
      <c r="I3457" s="9">
        <v>185.37735799999999</v>
      </c>
      <c r="J3457" s="9">
        <v>2</v>
      </c>
      <c r="K3457" s="9">
        <v>8</v>
      </c>
      <c r="L3457" s="9">
        <v>16</v>
      </c>
      <c r="M3457" s="9">
        <v>19.091882999999999</v>
      </c>
      <c r="N3457" s="9">
        <v>30.25</v>
      </c>
      <c r="O3457" s="9">
        <v>166.66666699999999</v>
      </c>
      <c r="P3457" s="9">
        <v>300</v>
      </c>
      <c r="Q3457" s="9">
        <v>53.966799000000002</v>
      </c>
      <c r="R3457" s="9">
        <v>185.37735799999999</v>
      </c>
      <c r="S3457" s="9" t="s">
        <v>2089</v>
      </c>
      <c r="T3457" s="9">
        <v>29822.349902000002</v>
      </c>
      <c r="U3457" s="9">
        <v>5440322.1802369999</v>
      </c>
      <c r="V3457" t="s">
        <v>935</v>
      </c>
    </row>
    <row r="3458" spans="1:22" x14ac:dyDescent="0.25">
      <c r="A3458" s="70" t="e">
        <f>VLOOKUP(B3458,'Lake Assessments'!$D$2:$E$52,2,0)</f>
        <v>#N/A</v>
      </c>
      <c r="B3458">
        <v>16018900</v>
      </c>
      <c r="C3458" t="s">
        <v>1819</v>
      </c>
      <c r="D3458" t="s">
        <v>878</v>
      </c>
      <c r="E3458" s="107">
        <v>39265</v>
      </c>
      <c r="F3458" s="9">
        <v>8</v>
      </c>
      <c r="G3458" s="9">
        <v>20.859649999999998</v>
      </c>
      <c r="H3458" s="9">
        <v>33.333333000000003</v>
      </c>
      <c r="I3458" s="9">
        <v>32.023102000000002</v>
      </c>
      <c r="J3458" s="9">
        <v>1</v>
      </c>
      <c r="K3458" s="9">
        <v>8</v>
      </c>
      <c r="L3458" s="9">
        <v>8</v>
      </c>
      <c r="M3458" s="9">
        <v>20.859649999999998</v>
      </c>
      <c r="N3458" s="9">
        <v>20.859649999999998</v>
      </c>
      <c r="O3458" s="9">
        <v>33.333333000000003</v>
      </c>
      <c r="P3458" s="9">
        <v>33.333333000000003</v>
      </c>
      <c r="Q3458" s="9">
        <v>32.023102000000002</v>
      </c>
      <c r="R3458" s="9">
        <v>32.023102000000002</v>
      </c>
      <c r="S3458" s="9" t="s">
        <v>2089</v>
      </c>
      <c r="T3458" s="9">
        <v>1476.6882700000001</v>
      </c>
      <c r="U3458" s="9">
        <v>120844.174252</v>
      </c>
      <c r="V3458" t="s">
        <v>935</v>
      </c>
    </row>
    <row r="3459" spans="1:22" x14ac:dyDescent="0.25">
      <c r="A3459" s="70" t="e">
        <f>VLOOKUP(B3459,'Lake Assessments'!$D$2:$E$52,2,0)</f>
        <v>#N/A</v>
      </c>
      <c r="B3459">
        <v>16032800</v>
      </c>
      <c r="C3459" t="s">
        <v>1166</v>
      </c>
      <c r="D3459" t="s">
        <v>878</v>
      </c>
      <c r="E3459" s="107">
        <v>36703</v>
      </c>
      <c r="F3459" s="9">
        <v>11</v>
      </c>
      <c r="G3459" s="9">
        <v>25.025442000000002</v>
      </c>
      <c r="H3459" s="9">
        <v>266.66666700000002</v>
      </c>
      <c r="I3459" s="9">
        <v>101.818077</v>
      </c>
      <c r="J3459" s="9">
        <v>1</v>
      </c>
      <c r="K3459" s="9">
        <v>11</v>
      </c>
      <c r="L3459" s="9">
        <v>11</v>
      </c>
      <c r="M3459" s="9">
        <v>25.025442000000002</v>
      </c>
      <c r="N3459" s="9">
        <v>25.025442000000002</v>
      </c>
      <c r="O3459" s="9">
        <v>266.66666700000002</v>
      </c>
      <c r="P3459" s="9">
        <v>266.66666700000002</v>
      </c>
      <c r="Q3459" s="9">
        <v>101.818077</v>
      </c>
      <c r="R3459" s="9">
        <v>101.818077</v>
      </c>
      <c r="S3459" s="9" t="s">
        <v>2089</v>
      </c>
      <c r="T3459" s="9">
        <v>11604.496997</v>
      </c>
      <c r="U3459" s="9">
        <v>494813.918435</v>
      </c>
      <c r="V3459" t="s">
        <v>935</v>
      </c>
    </row>
    <row r="3460" spans="1:22" x14ac:dyDescent="0.25">
      <c r="A3460" s="70" t="e">
        <f>VLOOKUP(B3460,'Lake Assessments'!$D$2:$E$52,2,0)</f>
        <v>#N/A</v>
      </c>
      <c r="B3460">
        <v>16011900</v>
      </c>
      <c r="C3460" t="s">
        <v>3029</v>
      </c>
      <c r="D3460" t="s">
        <v>878</v>
      </c>
      <c r="E3460" s="107">
        <v>41855</v>
      </c>
      <c r="F3460" s="9">
        <v>13</v>
      </c>
      <c r="G3460" s="9">
        <v>25.793558999999998</v>
      </c>
      <c r="H3460" s="9">
        <v>333.33333299999998</v>
      </c>
      <c r="I3460" s="9">
        <v>108.012574</v>
      </c>
      <c r="J3460" s="9">
        <v>1</v>
      </c>
      <c r="K3460" s="9">
        <v>13</v>
      </c>
      <c r="L3460" s="9">
        <v>13</v>
      </c>
      <c r="M3460" s="9">
        <v>25.793558999999998</v>
      </c>
      <c r="N3460" s="9">
        <v>25.793558999999998</v>
      </c>
      <c r="O3460" s="9">
        <v>333.33333299999998</v>
      </c>
      <c r="P3460" s="9">
        <v>333.33333299999998</v>
      </c>
      <c r="Q3460" s="9">
        <v>108.012574</v>
      </c>
      <c r="R3460" s="9">
        <v>108.012574</v>
      </c>
      <c r="S3460" s="9" t="s">
        <v>2089</v>
      </c>
      <c r="T3460" s="9">
        <v>17850.905196</v>
      </c>
      <c r="U3460" s="9">
        <v>1194578.782565</v>
      </c>
      <c r="V3460" t="s">
        <v>935</v>
      </c>
    </row>
    <row r="3461" spans="1:22" x14ac:dyDescent="0.25">
      <c r="A3461" s="70" t="e">
        <f>VLOOKUP(B3461,'Lake Assessments'!$D$2:$E$52,2,0)</f>
        <v>#N/A</v>
      </c>
      <c r="B3461">
        <v>16017000</v>
      </c>
      <c r="C3461" t="s">
        <v>3030</v>
      </c>
      <c r="D3461" t="s">
        <v>878</v>
      </c>
      <c r="E3461" s="107">
        <v>37466</v>
      </c>
      <c r="F3461" s="9">
        <v>12</v>
      </c>
      <c r="G3461" s="9">
        <v>22.805336</v>
      </c>
      <c r="H3461" s="9">
        <v>300</v>
      </c>
      <c r="I3461" s="9">
        <v>83.913996999999995</v>
      </c>
      <c r="J3461" s="9">
        <v>1</v>
      </c>
      <c r="K3461" s="9">
        <v>12</v>
      </c>
      <c r="L3461" s="9">
        <v>12</v>
      </c>
      <c r="M3461" s="9">
        <v>22.805336</v>
      </c>
      <c r="N3461" s="9">
        <v>22.805336</v>
      </c>
      <c r="O3461" s="9">
        <v>300</v>
      </c>
      <c r="P3461" s="9">
        <v>300</v>
      </c>
      <c r="Q3461" s="9">
        <v>83.913996999999995</v>
      </c>
      <c r="R3461" s="9">
        <v>83.913996999999995</v>
      </c>
      <c r="S3461" s="9" t="s">
        <v>2089</v>
      </c>
      <c r="T3461" s="9">
        <v>4943.317239</v>
      </c>
      <c r="U3461" s="9">
        <v>512400.25627100002</v>
      </c>
      <c r="V3461" t="s">
        <v>935</v>
      </c>
    </row>
    <row r="3462" spans="1:22" x14ac:dyDescent="0.25">
      <c r="A3462" s="70" t="e">
        <f>VLOOKUP(B3462,'Lake Assessments'!$D$2:$E$52,2,0)</f>
        <v>#N/A</v>
      </c>
      <c r="B3462">
        <v>16012800</v>
      </c>
      <c r="C3462" t="s">
        <v>3031</v>
      </c>
      <c r="D3462" t="s">
        <v>878</v>
      </c>
      <c r="E3462" s="107">
        <v>40048</v>
      </c>
      <c r="F3462" s="9">
        <v>16</v>
      </c>
      <c r="G3462" s="9">
        <v>28.75</v>
      </c>
      <c r="H3462" s="9">
        <v>128.57142899999999</v>
      </c>
      <c r="I3462" s="9">
        <v>80.817610000000002</v>
      </c>
      <c r="J3462" s="9">
        <v>2</v>
      </c>
      <c r="K3462" s="9">
        <v>8</v>
      </c>
      <c r="L3462" s="9">
        <v>16</v>
      </c>
      <c r="M3462" s="9">
        <v>21.566756999999999</v>
      </c>
      <c r="N3462" s="9">
        <v>28.75</v>
      </c>
      <c r="O3462" s="9">
        <v>33.333333000000003</v>
      </c>
      <c r="P3462" s="9">
        <v>128.57142899999999</v>
      </c>
      <c r="Q3462" s="9">
        <v>36.498460999999999</v>
      </c>
      <c r="R3462" s="9">
        <v>80.817610000000002</v>
      </c>
      <c r="S3462" s="9" t="s">
        <v>2089</v>
      </c>
      <c r="T3462" s="9">
        <v>2678.4449399999999</v>
      </c>
      <c r="U3462" s="9">
        <v>204960.06834299999</v>
      </c>
      <c r="V3462" t="s">
        <v>935</v>
      </c>
    </row>
    <row r="3463" spans="1:22" x14ac:dyDescent="0.25">
      <c r="A3463" s="70" t="e">
        <f>VLOOKUP(B3463,'Lake Assessments'!$D$2:$E$52,2,0)</f>
        <v>#N/A</v>
      </c>
      <c r="B3463">
        <v>16011700</v>
      </c>
      <c r="C3463" t="s">
        <v>1694</v>
      </c>
      <c r="D3463" t="s">
        <v>878</v>
      </c>
      <c r="E3463" s="107">
        <v>36690</v>
      </c>
      <c r="F3463" s="9">
        <v>8</v>
      </c>
      <c r="G3463" s="9">
        <v>16.263456000000001</v>
      </c>
      <c r="H3463" s="9">
        <v>166.66666699999999</v>
      </c>
      <c r="I3463" s="9">
        <v>31.156903</v>
      </c>
      <c r="J3463" s="9">
        <v>1</v>
      </c>
      <c r="K3463" s="9">
        <v>8</v>
      </c>
      <c r="L3463" s="9">
        <v>8</v>
      </c>
      <c r="M3463" s="9">
        <v>16.263456000000001</v>
      </c>
      <c r="N3463" s="9">
        <v>16.263456000000001</v>
      </c>
      <c r="O3463" s="9">
        <v>166.66666699999999</v>
      </c>
      <c r="P3463" s="9">
        <v>166.66666699999999</v>
      </c>
      <c r="Q3463" s="9">
        <v>31.156903</v>
      </c>
      <c r="R3463" s="9">
        <v>31.156903</v>
      </c>
      <c r="S3463" s="9" t="s">
        <v>2089</v>
      </c>
      <c r="T3463" s="9">
        <v>6325.0200370000002</v>
      </c>
      <c r="U3463" s="9">
        <v>599066.54390100006</v>
      </c>
      <c r="V3463" t="s">
        <v>935</v>
      </c>
    </row>
    <row r="3464" spans="1:22" x14ac:dyDescent="0.25">
      <c r="A3464" s="70" t="e">
        <f>VLOOKUP(B3464,'Lake Assessments'!$D$2:$E$52,2,0)</f>
        <v>#N/A</v>
      </c>
      <c r="B3464">
        <v>16038600</v>
      </c>
      <c r="C3464" t="s">
        <v>3032</v>
      </c>
      <c r="D3464" t="s">
        <v>878</v>
      </c>
      <c r="E3464" s="107">
        <v>40409</v>
      </c>
      <c r="F3464" s="9">
        <v>19</v>
      </c>
      <c r="G3464" s="9">
        <v>35.788854000000001</v>
      </c>
      <c r="H3464" s="9">
        <v>171.42857100000001</v>
      </c>
      <c r="I3464" s="9">
        <v>125.087135</v>
      </c>
      <c r="J3464" s="9">
        <v>1</v>
      </c>
      <c r="K3464" s="9">
        <v>19</v>
      </c>
      <c r="L3464" s="9">
        <v>19</v>
      </c>
      <c r="M3464" s="9">
        <v>35.788854000000001</v>
      </c>
      <c r="N3464" s="9">
        <v>35.788854000000001</v>
      </c>
      <c r="O3464" s="9">
        <v>171.42857100000001</v>
      </c>
      <c r="P3464" s="9">
        <v>171.42857100000001</v>
      </c>
      <c r="Q3464" s="9">
        <v>125.087135</v>
      </c>
      <c r="R3464" s="9">
        <v>125.087135</v>
      </c>
      <c r="S3464" s="9" t="s">
        <v>2089</v>
      </c>
      <c r="T3464" s="9">
        <v>5616.2980049999996</v>
      </c>
      <c r="U3464" s="9">
        <v>425039.841915</v>
      </c>
      <c r="V3464" t="s">
        <v>935</v>
      </c>
    </row>
    <row r="3465" spans="1:22" x14ac:dyDescent="0.25">
      <c r="A3465" s="70" t="e">
        <f>VLOOKUP(B3465,'Lake Assessments'!$D$2:$E$52,2,0)</f>
        <v>#N/A</v>
      </c>
      <c r="B3465">
        <v>16040600</v>
      </c>
      <c r="C3465" t="s">
        <v>3033</v>
      </c>
      <c r="D3465" t="s">
        <v>878</v>
      </c>
      <c r="E3465" s="107">
        <v>40412</v>
      </c>
      <c r="F3465" s="9">
        <v>24</v>
      </c>
      <c r="G3465" s="9">
        <v>40.212457000000001</v>
      </c>
      <c r="H3465" s="9">
        <v>500</v>
      </c>
      <c r="I3465" s="9">
        <v>279.362798</v>
      </c>
      <c r="J3465" s="9">
        <v>2</v>
      </c>
      <c r="K3465" s="9">
        <v>15</v>
      </c>
      <c r="L3465" s="9">
        <v>24</v>
      </c>
      <c r="M3465" s="9">
        <v>30.467469000000001</v>
      </c>
      <c r="N3465" s="9">
        <v>40.212457000000001</v>
      </c>
      <c r="O3465" s="9">
        <v>400</v>
      </c>
      <c r="P3465" s="9">
        <v>500</v>
      </c>
      <c r="Q3465" s="9">
        <v>145.70539500000001</v>
      </c>
      <c r="R3465" s="9">
        <v>279.362798</v>
      </c>
      <c r="S3465" s="9" t="s">
        <v>2089</v>
      </c>
      <c r="T3465" s="9">
        <v>20284.610121000002</v>
      </c>
      <c r="U3465" s="9">
        <v>1756194.275473</v>
      </c>
      <c r="V3465" t="s">
        <v>935</v>
      </c>
    </row>
    <row r="3466" spans="1:22" x14ac:dyDescent="0.25">
      <c r="A3466" s="70" t="e">
        <f>VLOOKUP(B3466,'Lake Assessments'!$D$2:$E$52,2,0)</f>
        <v>#N/A</v>
      </c>
      <c r="B3466">
        <v>16030800</v>
      </c>
      <c r="C3466" t="s">
        <v>3034</v>
      </c>
      <c r="D3466" t="s">
        <v>878</v>
      </c>
      <c r="E3466" s="107">
        <v>37504</v>
      </c>
      <c r="F3466" s="9">
        <v>6</v>
      </c>
      <c r="G3466" s="9">
        <v>17.146428</v>
      </c>
      <c r="H3466" s="9">
        <v>100</v>
      </c>
      <c r="I3466" s="9">
        <v>38.277647000000002</v>
      </c>
      <c r="J3466" s="9">
        <v>1</v>
      </c>
      <c r="K3466" s="9">
        <v>6</v>
      </c>
      <c r="L3466" s="9">
        <v>6</v>
      </c>
      <c r="M3466" s="9">
        <v>17.146428</v>
      </c>
      <c r="N3466" s="9">
        <v>17.146428</v>
      </c>
      <c r="O3466" s="9">
        <v>100</v>
      </c>
      <c r="P3466" s="9">
        <v>100</v>
      </c>
      <c r="Q3466" s="9">
        <v>38.277647000000002</v>
      </c>
      <c r="R3466" s="9">
        <v>38.277647000000002</v>
      </c>
      <c r="S3466" s="9" t="s">
        <v>2089</v>
      </c>
      <c r="T3466" s="9">
        <v>860.08551199999999</v>
      </c>
      <c r="U3466" s="9">
        <v>37475.981549999997</v>
      </c>
      <c r="V3466" t="s">
        <v>935</v>
      </c>
    </row>
    <row r="3467" spans="1:22" x14ac:dyDescent="0.25">
      <c r="A3467" s="70" t="e">
        <f>VLOOKUP(B3467,'Lake Assessments'!$D$2:$E$52,2,0)</f>
        <v>#N/A</v>
      </c>
      <c r="B3467">
        <v>16035500</v>
      </c>
      <c r="C3467" t="s">
        <v>3035</v>
      </c>
      <c r="D3467" t="s">
        <v>878</v>
      </c>
      <c r="E3467" s="107">
        <v>41114</v>
      </c>
      <c r="F3467" s="9">
        <v>19</v>
      </c>
      <c r="G3467" s="9">
        <v>31.20054</v>
      </c>
      <c r="H3467" s="9">
        <v>375</v>
      </c>
      <c r="I3467" s="9">
        <v>194.34471500000001</v>
      </c>
      <c r="J3467" s="9">
        <v>2</v>
      </c>
      <c r="K3467" s="9">
        <v>19</v>
      </c>
      <c r="L3467" s="9">
        <v>19</v>
      </c>
      <c r="M3467" s="9">
        <v>31.20054</v>
      </c>
      <c r="N3467" s="9">
        <v>33.724113000000003</v>
      </c>
      <c r="O3467" s="9">
        <v>375</v>
      </c>
      <c r="P3467" s="9">
        <v>533.33333300000004</v>
      </c>
      <c r="Q3467" s="9">
        <v>171.96865199999999</v>
      </c>
      <c r="R3467" s="9">
        <v>194.34471500000001</v>
      </c>
      <c r="S3467" s="9" t="s">
        <v>2089</v>
      </c>
      <c r="T3467" s="9">
        <v>12082.171284</v>
      </c>
      <c r="U3467" s="9">
        <v>466023.11272799998</v>
      </c>
      <c r="V3467" t="s">
        <v>935</v>
      </c>
    </row>
    <row r="3468" spans="1:22" x14ac:dyDescent="0.25">
      <c r="A3468" s="70" t="e">
        <f>VLOOKUP(B3468,'Lake Assessments'!$D$2:$E$52,2,0)</f>
        <v>#N/A</v>
      </c>
      <c r="B3468">
        <v>16024500</v>
      </c>
      <c r="C3468" t="s">
        <v>3036</v>
      </c>
      <c r="D3468" t="s">
        <v>878</v>
      </c>
      <c r="E3468" s="107">
        <v>35975</v>
      </c>
      <c r="F3468" s="9">
        <v>7</v>
      </c>
      <c r="G3468" s="9">
        <v>18.520258999999999</v>
      </c>
      <c r="H3468" s="9">
        <v>133.33333300000001</v>
      </c>
      <c r="I3468" s="9">
        <v>49.356929000000001</v>
      </c>
      <c r="J3468" s="9">
        <v>1</v>
      </c>
      <c r="K3468" s="9">
        <v>7</v>
      </c>
      <c r="L3468" s="9">
        <v>7</v>
      </c>
      <c r="M3468" s="9">
        <v>18.520258999999999</v>
      </c>
      <c r="N3468" s="9">
        <v>18.520258999999999</v>
      </c>
      <c r="O3468" s="9">
        <v>133.33333300000001</v>
      </c>
      <c r="P3468" s="9">
        <v>133.33333300000001</v>
      </c>
      <c r="Q3468" s="9">
        <v>49.356929000000001</v>
      </c>
      <c r="R3468" s="9">
        <v>49.356929000000001</v>
      </c>
      <c r="S3468" s="9" t="s">
        <v>2089</v>
      </c>
      <c r="T3468" s="9">
        <v>3887.0598319999999</v>
      </c>
      <c r="U3468" s="9">
        <v>409187.74020399997</v>
      </c>
      <c r="V3468" t="s">
        <v>935</v>
      </c>
    </row>
    <row r="3469" spans="1:22" x14ac:dyDescent="0.25">
      <c r="A3469" s="70" t="e">
        <f>VLOOKUP(B3469,'Lake Assessments'!$D$2:$E$52,2,0)</f>
        <v>#N/A</v>
      </c>
      <c r="B3469">
        <v>16019800</v>
      </c>
      <c r="C3469" t="s">
        <v>3037</v>
      </c>
      <c r="D3469" t="s">
        <v>878</v>
      </c>
      <c r="E3469" s="107">
        <v>41148</v>
      </c>
      <c r="F3469" s="9">
        <v>14</v>
      </c>
      <c r="G3469" s="9">
        <v>30.735043000000001</v>
      </c>
      <c r="H3469" s="9">
        <v>250</v>
      </c>
      <c r="I3469" s="9">
        <v>189.95323400000001</v>
      </c>
      <c r="J3469" s="9">
        <v>1</v>
      </c>
      <c r="K3469" s="9">
        <v>14</v>
      </c>
      <c r="L3469" s="9">
        <v>14</v>
      </c>
      <c r="M3469" s="9">
        <v>30.735043000000001</v>
      </c>
      <c r="N3469" s="9">
        <v>30.735043000000001</v>
      </c>
      <c r="O3469" s="9">
        <v>250</v>
      </c>
      <c r="P3469" s="9">
        <v>250</v>
      </c>
      <c r="Q3469" s="9">
        <v>189.95323400000001</v>
      </c>
      <c r="R3469" s="9">
        <v>189.95323400000001</v>
      </c>
      <c r="S3469" s="9" t="s">
        <v>2089</v>
      </c>
      <c r="T3469" s="9">
        <v>3379.8664269999999</v>
      </c>
      <c r="U3469" s="9">
        <v>414402.967687</v>
      </c>
      <c r="V3469" t="s">
        <v>935</v>
      </c>
    </row>
    <row r="3470" spans="1:22" x14ac:dyDescent="0.25">
      <c r="A3470" s="70" t="e">
        <f>VLOOKUP(B3470,'Lake Assessments'!$D$2:$E$52,2,0)</f>
        <v>#N/A</v>
      </c>
      <c r="B3470">
        <v>16018200</v>
      </c>
      <c r="C3470" t="s">
        <v>2678</v>
      </c>
      <c r="D3470" t="s">
        <v>878</v>
      </c>
      <c r="E3470" s="107">
        <v>40047</v>
      </c>
      <c r="F3470" s="9">
        <v>17</v>
      </c>
      <c r="G3470" s="9">
        <v>29.831882</v>
      </c>
      <c r="H3470" s="9">
        <v>325</v>
      </c>
      <c r="I3470" s="9">
        <v>181.43284800000001</v>
      </c>
      <c r="J3470" s="9">
        <v>2</v>
      </c>
      <c r="K3470" s="9">
        <v>11</v>
      </c>
      <c r="L3470" s="9">
        <v>17</v>
      </c>
      <c r="M3470" s="9">
        <v>24.723929999999999</v>
      </c>
      <c r="N3470" s="9">
        <v>29.831882</v>
      </c>
      <c r="O3470" s="9">
        <v>266.66666700000002</v>
      </c>
      <c r="P3470" s="9">
        <v>325</v>
      </c>
      <c r="Q3470" s="9">
        <v>99.386533999999997</v>
      </c>
      <c r="R3470" s="9">
        <v>181.43284800000001</v>
      </c>
      <c r="S3470" s="9" t="s">
        <v>2089</v>
      </c>
      <c r="T3470" s="9">
        <v>10555.316736000001</v>
      </c>
      <c r="U3470" s="9">
        <v>833619.97877100005</v>
      </c>
      <c r="V3470" t="s">
        <v>935</v>
      </c>
    </row>
    <row r="3471" spans="1:22" x14ac:dyDescent="0.25">
      <c r="A3471" s="70" t="e">
        <f>VLOOKUP(B3471,'Lake Assessments'!$D$2:$E$52,2,0)</f>
        <v>#N/A</v>
      </c>
      <c r="B3471">
        <v>16007100</v>
      </c>
      <c r="C3471" t="s">
        <v>3038</v>
      </c>
      <c r="D3471" t="s">
        <v>878</v>
      </c>
      <c r="E3471" s="107">
        <v>40395</v>
      </c>
      <c r="F3471" s="9">
        <v>10</v>
      </c>
      <c r="G3471" s="9">
        <v>22.135943999999999</v>
      </c>
      <c r="H3471" s="9">
        <v>150</v>
      </c>
      <c r="I3471" s="9">
        <v>108.829657</v>
      </c>
      <c r="J3471" s="9">
        <v>1</v>
      </c>
      <c r="K3471" s="9">
        <v>10</v>
      </c>
      <c r="L3471" s="9">
        <v>10</v>
      </c>
      <c r="M3471" s="9">
        <v>22.135943999999999</v>
      </c>
      <c r="N3471" s="9">
        <v>22.135943999999999</v>
      </c>
      <c r="O3471" s="9">
        <v>150</v>
      </c>
      <c r="P3471" s="9">
        <v>150</v>
      </c>
      <c r="Q3471" s="9">
        <v>108.829657</v>
      </c>
      <c r="R3471" s="9">
        <v>108.829657</v>
      </c>
      <c r="S3471" s="9" t="s">
        <v>2089</v>
      </c>
      <c r="T3471" s="9">
        <v>1821.956467</v>
      </c>
      <c r="U3471" s="9">
        <v>123409.355138</v>
      </c>
      <c r="V3471" t="s">
        <v>935</v>
      </c>
    </row>
    <row r="3472" spans="1:22" x14ac:dyDescent="0.25">
      <c r="A3472" s="70" t="e">
        <f>VLOOKUP(B3472,'Lake Assessments'!$D$2:$E$52,2,0)</f>
        <v>#N/A</v>
      </c>
      <c r="B3472">
        <v>16007700</v>
      </c>
      <c r="C3472" t="s">
        <v>2854</v>
      </c>
      <c r="D3472" t="s">
        <v>878</v>
      </c>
      <c r="E3472" s="107">
        <v>41142</v>
      </c>
      <c r="F3472" s="9">
        <v>13</v>
      </c>
      <c r="G3472" s="9">
        <v>29.121759999999998</v>
      </c>
      <c r="H3472" s="9">
        <v>225</v>
      </c>
      <c r="I3472" s="9">
        <v>174.733588</v>
      </c>
      <c r="J3472" s="9">
        <v>1</v>
      </c>
      <c r="K3472" s="9">
        <v>13</v>
      </c>
      <c r="L3472" s="9">
        <v>13</v>
      </c>
      <c r="M3472" s="9">
        <v>29.121759999999998</v>
      </c>
      <c r="N3472" s="9">
        <v>29.121759999999998</v>
      </c>
      <c r="O3472" s="9">
        <v>225</v>
      </c>
      <c r="P3472" s="9">
        <v>225</v>
      </c>
      <c r="Q3472" s="9">
        <v>174.733588</v>
      </c>
      <c r="R3472" s="9">
        <v>174.733588</v>
      </c>
      <c r="S3472" s="9" t="s">
        <v>2089</v>
      </c>
      <c r="T3472" s="9">
        <v>37681.606934000003</v>
      </c>
      <c r="U3472" s="9">
        <v>8266371.2506910004</v>
      </c>
      <c r="V3472" t="s">
        <v>935</v>
      </c>
    </row>
    <row r="3473" spans="1:22" x14ac:dyDescent="0.25">
      <c r="A3473" s="70" t="e">
        <f>VLOOKUP(B3473,'Lake Assessments'!$D$2:$E$52,2,0)</f>
        <v>#N/A</v>
      </c>
      <c r="B3473">
        <v>16013500</v>
      </c>
      <c r="C3473" t="s">
        <v>1560</v>
      </c>
      <c r="D3473" t="s">
        <v>878</v>
      </c>
      <c r="E3473" s="107">
        <v>36003</v>
      </c>
      <c r="F3473" s="9">
        <v>3</v>
      </c>
      <c r="G3473" s="9">
        <v>11.547005</v>
      </c>
      <c r="H3473" s="9">
        <v>0</v>
      </c>
      <c r="I3473" s="9">
        <v>-6.8789889999999998</v>
      </c>
      <c r="J3473" s="9">
        <v>1</v>
      </c>
      <c r="K3473" s="9">
        <v>3</v>
      </c>
      <c r="L3473" s="9">
        <v>3</v>
      </c>
      <c r="M3473" s="9">
        <v>11.547005</v>
      </c>
      <c r="N3473" s="9">
        <v>11.547005</v>
      </c>
      <c r="O3473" s="9">
        <v>0</v>
      </c>
      <c r="P3473" s="9">
        <v>0</v>
      </c>
      <c r="Q3473" s="9">
        <v>-6.8789889999999998</v>
      </c>
      <c r="R3473" s="9">
        <v>-6.8789889999999998</v>
      </c>
      <c r="S3473" s="9" t="s">
        <v>2089</v>
      </c>
      <c r="T3473" s="9">
        <v>2756.293482</v>
      </c>
      <c r="U3473" s="9">
        <v>239711.515598</v>
      </c>
      <c r="V3473" t="s">
        <v>935</v>
      </c>
    </row>
    <row r="3474" spans="1:22" x14ac:dyDescent="0.25">
      <c r="A3474" s="70" t="e">
        <f>VLOOKUP(B3474,'Lake Assessments'!$D$2:$E$52,2,0)</f>
        <v>#N/A</v>
      </c>
      <c r="B3474">
        <v>16040900</v>
      </c>
      <c r="C3474" t="s">
        <v>3039</v>
      </c>
      <c r="D3474" t="s">
        <v>878</v>
      </c>
      <c r="E3474" s="107">
        <v>40411</v>
      </c>
      <c r="F3474" s="9">
        <v>15</v>
      </c>
      <c r="G3474" s="9">
        <v>32.274861000000001</v>
      </c>
      <c r="H3474" s="9">
        <v>275</v>
      </c>
      <c r="I3474" s="9">
        <v>204.47982300000001</v>
      </c>
      <c r="J3474" s="9">
        <v>2</v>
      </c>
      <c r="K3474" s="9">
        <v>13</v>
      </c>
      <c r="L3474" s="9">
        <v>15</v>
      </c>
      <c r="M3474" s="9">
        <v>27.735009999999999</v>
      </c>
      <c r="N3474" s="9">
        <v>32.274861000000001</v>
      </c>
      <c r="O3474" s="9">
        <v>275</v>
      </c>
      <c r="P3474" s="9">
        <v>333.33333299999998</v>
      </c>
      <c r="Q3474" s="9">
        <v>123.669434</v>
      </c>
      <c r="R3474" s="9">
        <v>204.47982300000001</v>
      </c>
      <c r="S3474" s="9" t="s">
        <v>2089</v>
      </c>
      <c r="T3474" s="9">
        <v>10074.314823000001</v>
      </c>
      <c r="U3474" s="9">
        <v>497009.55075599998</v>
      </c>
      <c r="V3474" t="s">
        <v>935</v>
      </c>
    </row>
    <row r="3475" spans="1:22" x14ac:dyDescent="0.25">
      <c r="A3475" s="70" t="e">
        <f>VLOOKUP(B3475,'Lake Assessments'!$D$2:$E$52,2,0)</f>
        <v>#N/A</v>
      </c>
      <c r="B3475">
        <v>16008900</v>
      </c>
      <c r="C3475" t="s">
        <v>3040</v>
      </c>
      <c r="D3475" t="s">
        <v>878</v>
      </c>
      <c r="E3475" s="107">
        <v>40758</v>
      </c>
      <c r="F3475" s="9">
        <v>22</v>
      </c>
      <c r="G3475" s="9">
        <v>32.193308000000002</v>
      </c>
      <c r="H3475" s="9">
        <v>266.66666700000002</v>
      </c>
      <c r="I3475" s="9">
        <v>103.755115</v>
      </c>
      <c r="J3475" s="9">
        <v>3</v>
      </c>
      <c r="K3475" s="9">
        <v>22</v>
      </c>
      <c r="L3475" s="9">
        <v>23</v>
      </c>
      <c r="M3475" s="9">
        <v>32.193308000000002</v>
      </c>
      <c r="N3475" s="9">
        <v>37.115566000000001</v>
      </c>
      <c r="O3475" s="9">
        <v>266.66666700000002</v>
      </c>
      <c r="P3475" s="9">
        <v>283.33333299999998</v>
      </c>
      <c r="Q3475" s="9">
        <v>103.755115</v>
      </c>
      <c r="R3475" s="9">
        <v>134.90864400000001</v>
      </c>
      <c r="S3475" s="9" t="s">
        <v>2089</v>
      </c>
      <c r="T3475" s="9">
        <v>11888.890259</v>
      </c>
      <c r="U3475" s="9">
        <v>1530131.138669</v>
      </c>
      <c r="V3475" t="s">
        <v>935</v>
      </c>
    </row>
    <row r="3476" spans="1:22" x14ac:dyDescent="0.25">
      <c r="A3476" s="70" t="e">
        <f>VLOOKUP(B3476,'Lake Assessments'!$D$2:$E$52,2,0)</f>
        <v>#N/A</v>
      </c>
      <c r="B3476">
        <v>16008100</v>
      </c>
      <c r="C3476" t="s">
        <v>3041</v>
      </c>
      <c r="D3476" t="s">
        <v>878</v>
      </c>
      <c r="E3476" s="107">
        <v>37810</v>
      </c>
      <c r="F3476" s="9">
        <v>9</v>
      </c>
      <c r="G3476" s="9">
        <v>23.666667</v>
      </c>
      <c r="H3476" s="9">
        <v>50</v>
      </c>
      <c r="I3476" s="9">
        <v>49.789029999999997</v>
      </c>
      <c r="J3476" s="9">
        <v>1</v>
      </c>
      <c r="K3476" s="9">
        <v>9</v>
      </c>
      <c r="L3476" s="9">
        <v>9</v>
      </c>
      <c r="M3476" s="9">
        <v>23.666667</v>
      </c>
      <c r="N3476" s="9">
        <v>23.666667</v>
      </c>
      <c r="O3476" s="9">
        <v>50</v>
      </c>
      <c r="P3476" s="9">
        <v>50</v>
      </c>
      <c r="Q3476" s="9">
        <v>49.789029999999997</v>
      </c>
      <c r="R3476" s="9">
        <v>49.789029999999997</v>
      </c>
      <c r="S3476" s="9" t="s">
        <v>2089</v>
      </c>
      <c r="T3476" s="9">
        <v>1644.9893810000001</v>
      </c>
      <c r="U3476" s="9">
        <v>73472.967214000004</v>
      </c>
      <c r="V3476" t="s">
        <v>935</v>
      </c>
    </row>
    <row r="3477" spans="1:22" x14ac:dyDescent="0.25">
      <c r="A3477" s="70" t="e">
        <f>VLOOKUP(B3477,'Lake Assessments'!$D$2:$E$52,2,0)</f>
        <v>#N/A</v>
      </c>
      <c r="B3477">
        <v>16022700</v>
      </c>
      <c r="C3477" t="s">
        <v>3042</v>
      </c>
      <c r="D3477" t="s">
        <v>878</v>
      </c>
      <c r="E3477" s="107">
        <v>41143</v>
      </c>
      <c r="F3477" s="9">
        <v>32</v>
      </c>
      <c r="G3477" s="9">
        <v>41.896076999999998</v>
      </c>
      <c r="H3477" s="9">
        <v>700</v>
      </c>
      <c r="I3477" s="9">
        <v>295.24600700000002</v>
      </c>
      <c r="J3477" s="9">
        <v>2</v>
      </c>
      <c r="K3477" s="9">
        <v>20</v>
      </c>
      <c r="L3477" s="9">
        <v>32</v>
      </c>
      <c r="M3477" s="9">
        <v>33.988233000000001</v>
      </c>
      <c r="N3477" s="9">
        <v>41.896076999999998</v>
      </c>
      <c r="O3477" s="9">
        <v>566.66666699999996</v>
      </c>
      <c r="P3477" s="9">
        <v>700</v>
      </c>
      <c r="Q3477" s="9">
        <v>174.09865500000001</v>
      </c>
      <c r="R3477" s="9">
        <v>295.24600700000002</v>
      </c>
      <c r="S3477" s="9" t="s">
        <v>2089</v>
      </c>
      <c r="T3477" s="9">
        <v>13496.215953999999</v>
      </c>
      <c r="U3477" s="9">
        <v>1919364.1973870001</v>
      </c>
      <c r="V3477" t="s">
        <v>935</v>
      </c>
    </row>
    <row r="3478" spans="1:22" x14ac:dyDescent="0.25">
      <c r="A3478" s="70" t="e">
        <f>VLOOKUP(B3478,'Lake Assessments'!$D$2:$E$52,2,0)</f>
        <v>#N/A</v>
      </c>
      <c r="B3478">
        <v>16010400</v>
      </c>
      <c r="C3478" t="s">
        <v>3043</v>
      </c>
      <c r="D3478" t="s">
        <v>878</v>
      </c>
      <c r="E3478" s="107">
        <v>39295</v>
      </c>
      <c r="F3478" s="9">
        <v>10</v>
      </c>
      <c r="G3478" s="9">
        <v>21.819716</v>
      </c>
      <c r="H3478" s="9">
        <v>233.33333300000001</v>
      </c>
      <c r="I3478" s="9">
        <v>139.777097</v>
      </c>
      <c r="J3478" s="9">
        <v>1</v>
      </c>
      <c r="K3478" s="9">
        <v>10</v>
      </c>
      <c r="L3478" s="9">
        <v>10</v>
      </c>
      <c r="M3478" s="9">
        <v>21.819716</v>
      </c>
      <c r="N3478" s="9">
        <v>21.819716</v>
      </c>
      <c r="O3478" s="9">
        <v>233.33333300000001</v>
      </c>
      <c r="P3478" s="9">
        <v>233.33333300000001</v>
      </c>
      <c r="Q3478" s="9">
        <v>139.777097</v>
      </c>
      <c r="R3478" s="9">
        <v>139.777097</v>
      </c>
      <c r="S3478" s="9" t="s">
        <v>2089</v>
      </c>
      <c r="T3478" s="9">
        <v>3998.0944199999999</v>
      </c>
      <c r="U3478" s="9">
        <v>529303.18744999997</v>
      </c>
      <c r="V3478" t="s">
        <v>935</v>
      </c>
    </row>
    <row r="3479" spans="1:22" x14ac:dyDescent="0.25">
      <c r="A3479" s="70" t="e">
        <f>VLOOKUP(B3479,'Lake Assessments'!$D$2:$E$52,2,0)</f>
        <v>#N/A</v>
      </c>
      <c r="B3479">
        <v>16010500</v>
      </c>
      <c r="C3479" t="s">
        <v>3044</v>
      </c>
      <c r="D3479" t="s">
        <v>878</v>
      </c>
      <c r="E3479" s="107">
        <v>37455</v>
      </c>
      <c r="F3479" s="9">
        <v>14</v>
      </c>
      <c r="G3479" s="9">
        <v>28.864214</v>
      </c>
      <c r="H3479" s="9">
        <v>366.66666700000002</v>
      </c>
      <c r="I3479" s="9">
        <v>132.77592000000001</v>
      </c>
      <c r="J3479" s="9">
        <v>1</v>
      </c>
      <c r="K3479" s="9">
        <v>14</v>
      </c>
      <c r="L3479" s="9">
        <v>14</v>
      </c>
      <c r="M3479" s="9">
        <v>28.864214</v>
      </c>
      <c r="N3479" s="9">
        <v>28.864214</v>
      </c>
      <c r="O3479" s="9">
        <v>366.66666700000002</v>
      </c>
      <c r="P3479" s="9">
        <v>366.66666700000002</v>
      </c>
      <c r="Q3479" s="9">
        <v>132.77592000000001</v>
      </c>
      <c r="R3479" s="9">
        <v>132.77592000000001</v>
      </c>
      <c r="S3479" s="9" t="s">
        <v>2089</v>
      </c>
      <c r="T3479" s="9">
        <v>2295.9078380000001</v>
      </c>
      <c r="U3479" s="9">
        <v>197380.21356100001</v>
      </c>
      <c r="V3479" t="s">
        <v>935</v>
      </c>
    </row>
    <row r="3480" spans="1:22" x14ac:dyDescent="0.25">
      <c r="A3480" s="70" t="e">
        <f>VLOOKUP(B3480,'Lake Assessments'!$D$2:$E$52,2,0)</f>
        <v>#N/A</v>
      </c>
      <c r="B3480">
        <v>16022800</v>
      </c>
      <c r="C3480" t="s">
        <v>3018</v>
      </c>
      <c r="D3480" t="s">
        <v>878</v>
      </c>
      <c r="E3480" s="107">
        <v>41148</v>
      </c>
      <c r="F3480" s="9">
        <v>26</v>
      </c>
      <c r="G3480" s="9">
        <v>36.869833</v>
      </c>
      <c r="H3480" s="9">
        <v>550</v>
      </c>
      <c r="I3480" s="9">
        <v>247.82861700000001</v>
      </c>
      <c r="J3480" s="9">
        <v>2</v>
      </c>
      <c r="K3480" s="9">
        <v>19</v>
      </c>
      <c r="L3480" s="9">
        <v>26</v>
      </c>
      <c r="M3480" s="9">
        <v>30.971124</v>
      </c>
      <c r="N3480" s="9">
        <v>36.869833</v>
      </c>
      <c r="O3480" s="9">
        <v>533.33333300000004</v>
      </c>
      <c r="P3480" s="9">
        <v>550</v>
      </c>
      <c r="Q3480" s="9">
        <v>149.76713000000001</v>
      </c>
      <c r="R3480" s="9">
        <v>247.82861700000001</v>
      </c>
      <c r="S3480" s="9" t="s">
        <v>2089</v>
      </c>
      <c r="T3480" s="9">
        <v>13301.418740999999</v>
      </c>
      <c r="U3480" s="9">
        <v>2060728.9949680001</v>
      </c>
      <c r="V3480" t="s">
        <v>935</v>
      </c>
    </row>
    <row r="3481" spans="1:22" x14ac:dyDescent="0.25">
      <c r="A3481" s="70" t="e">
        <f>VLOOKUP(B3481,'Lake Assessments'!$D$2:$E$52,2,0)</f>
        <v>#N/A</v>
      </c>
      <c r="B3481">
        <v>16014600</v>
      </c>
      <c r="C3481" t="s">
        <v>3045</v>
      </c>
      <c r="D3481" t="s">
        <v>878</v>
      </c>
      <c r="E3481" s="107">
        <v>41141</v>
      </c>
      <c r="F3481" s="9">
        <v>29</v>
      </c>
      <c r="G3481" s="9">
        <v>39.738802</v>
      </c>
      <c r="H3481" s="9">
        <v>625</v>
      </c>
      <c r="I3481" s="9">
        <v>274.894362</v>
      </c>
      <c r="J3481" s="9">
        <v>2</v>
      </c>
      <c r="K3481" s="9">
        <v>15</v>
      </c>
      <c r="L3481" s="9">
        <v>29</v>
      </c>
      <c r="M3481" s="9">
        <v>27.369081999999999</v>
      </c>
      <c r="N3481" s="9">
        <v>39.738802</v>
      </c>
      <c r="O3481" s="9">
        <v>400</v>
      </c>
      <c r="P3481" s="9">
        <v>625</v>
      </c>
      <c r="Q3481" s="9">
        <v>120.718406</v>
      </c>
      <c r="R3481" s="9">
        <v>274.894362</v>
      </c>
      <c r="S3481" s="9" t="s">
        <v>2089</v>
      </c>
      <c r="T3481" s="9">
        <v>22059.385440999999</v>
      </c>
      <c r="U3481" s="9">
        <v>2400970.1114030001</v>
      </c>
      <c r="V3481" t="s">
        <v>935</v>
      </c>
    </row>
    <row r="3482" spans="1:22" x14ac:dyDescent="0.25">
      <c r="A3482" s="70" t="e">
        <f>VLOOKUP(B3482,'Lake Assessments'!$D$2:$E$52,2,0)</f>
        <v>#N/A</v>
      </c>
      <c r="B3482">
        <v>16042800</v>
      </c>
      <c r="C3482" t="s">
        <v>3046</v>
      </c>
      <c r="D3482" t="s">
        <v>878</v>
      </c>
      <c r="E3482" s="107">
        <v>36360</v>
      </c>
      <c r="F3482" s="9">
        <v>7</v>
      </c>
      <c r="G3482" s="9">
        <v>17.386365999999999</v>
      </c>
      <c r="H3482" s="9">
        <v>133.33333300000001</v>
      </c>
      <c r="I3482" s="9">
        <v>40.212626999999998</v>
      </c>
      <c r="J3482" s="9">
        <v>1</v>
      </c>
      <c r="K3482" s="9">
        <v>7</v>
      </c>
      <c r="L3482" s="9">
        <v>7</v>
      </c>
      <c r="M3482" s="9">
        <v>17.386365999999999</v>
      </c>
      <c r="N3482" s="9">
        <v>17.386365999999999</v>
      </c>
      <c r="O3482" s="9">
        <v>133.33333300000001</v>
      </c>
      <c r="P3482" s="9">
        <v>133.33333300000001</v>
      </c>
      <c r="Q3482" s="9">
        <v>40.212626999999998</v>
      </c>
      <c r="R3482" s="9">
        <v>40.212626999999998</v>
      </c>
      <c r="S3482" s="9" t="s">
        <v>2089</v>
      </c>
      <c r="T3482" s="9">
        <v>9620.1547559999999</v>
      </c>
      <c r="U3482" s="9">
        <v>490939.70194900001</v>
      </c>
      <c r="V3482" t="s">
        <v>935</v>
      </c>
    </row>
    <row r="3483" spans="1:22" x14ac:dyDescent="0.25">
      <c r="A3483" s="70" t="e">
        <f>VLOOKUP(B3483,'Lake Assessments'!$D$2:$E$52,2,0)</f>
        <v>#N/A</v>
      </c>
      <c r="B3483">
        <v>16012300</v>
      </c>
      <c r="C3483" t="s">
        <v>3047</v>
      </c>
      <c r="D3483" t="s">
        <v>878</v>
      </c>
      <c r="E3483" s="107">
        <v>36712</v>
      </c>
      <c r="F3483" s="9">
        <v>9</v>
      </c>
      <c r="G3483" s="9">
        <v>21.333333</v>
      </c>
      <c r="H3483" s="9">
        <v>200</v>
      </c>
      <c r="I3483" s="9">
        <v>72.043011000000007</v>
      </c>
      <c r="J3483" s="9">
        <v>1</v>
      </c>
      <c r="K3483" s="9">
        <v>9</v>
      </c>
      <c r="L3483" s="9">
        <v>9</v>
      </c>
      <c r="M3483" s="9">
        <v>21.333333</v>
      </c>
      <c r="N3483" s="9">
        <v>21.333333</v>
      </c>
      <c r="O3483" s="9">
        <v>200</v>
      </c>
      <c r="P3483" s="9">
        <v>200</v>
      </c>
      <c r="Q3483" s="9">
        <v>72.043011000000007</v>
      </c>
      <c r="R3483" s="9">
        <v>72.043011000000007</v>
      </c>
      <c r="S3483" s="9" t="s">
        <v>2089</v>
      </c>
      <c r="T3483" s="9">
        <v>1348.5532969999999</v>
      </c>
      <c r="U3483" s="9">
        <v>82866.657428000006</v>
      </c>
      <c r="V3483" t="s">
        <v>935</v>
      </c>
    </row>
    <row r="3484" spans="1:22" x14ac:dyDescent="0.25">
      <c r="A3484" s="70" t="e">
        <f>VLOOKUP(B3484,'Lake Assessments'!$D$2:$E$52,2,0)</f>
        <v>#N/A</v>
      </c>
      <c r="B3484">
        <v>16079800</v>
      </c>
      <c r="C3484" t="s">
        <v>3048</v>
      </c>
      <c r="D3484" t="s">
        <v>878</v>
      </c>
      <c r="E3484" s="107">
        <v>35968</v>
      </c>
      <c r="F3484" s="9">
        <v>9</v>
      </c>
      <c r="G3484" s="9">
        <v>22.666667</v>
      </c>
      <c r="H3484" s="9">
        <v>200</v>
      </c>
      <c r="I3484" s="9">
        <v>82.795698999999999</v>
      </c>
      <c r="J3484" s="9">
        <v>1</v>
      </c>
      <c r="K3484" s="9">
        <v>9</v>
      </c>
      <c r="L3484" s="9">
        <v>9</v>
      </c>
      <c r="M3484" s="9">
        <v>22.666667</v>
      </c>
      <c r="N3484" s="9">
        <v>22.666667</v>
      </c>
      <c r="O3484" s="9">
        <v>200</v>
      </c>
      <c r="P3484" s="9">
        <v>200</v>
      </c>
      <c r="Q3484" s="9">
        <v>82.795698999999999</v>
      </c>
      <c r="R3484" s="9">
        <v>82.795698999999999</v>
      </c>
      <c r="S3484" s="9" t="s">
        <v>2089</v>
      </c>
      <c r="T3484" s="9">
        <v>8297.9710230000001</v>
      </c>
      <c r="U3484" s="9">
        <v>505215.83616100001</v>
      </c>
      <c r="V3484" t="s">
        <v>935</v>
      </c>
    </row>
    <row r="3485" spans="1:22" x14ac:dyDescent="0.25">
      <c r="A3485" s="70" t="e">
        <f>VLOOKUP(B3485,'Lake Assessments'!$D$2:$E$52,2,0)</f>
        <v>#N/A</v>
      </c>
      <c r="B3485">
        <v>16062300</v>
      </c>
      <c r="C3485" t="s">
        <v>3049</v>
      </c>
      <c r="D3485" t="s">
        <v>878</v>
      </c>
      <c r="E3485" s="107">
        <v>36402</v>
      </c>
      <c r="F3485" s="9">
        <v>11</v>
      </c>
      <c r="G3485" s="9">
        <v>23.517885</v>
      </c>
      <c r="H3485" s="9">
        <v>266.66666700000002</v>
      </c>
      <c r="I3485" s="9">
        <v>89.660362000000006</v>
      </c>
      <c r="J3485" s="9">
        <v>1</v>
      </c>
      <c r="K3485" s="9">
        <v>11</v>
      </c>
      <c r="L3485" s="9">
        <v>11</v>
      </c>
      <c r="M3485" s="9">
        <v>23.517885</v>
      </c>
      <c r="N3485" s="9">
        <v>23.517885</v>
      </c>
      <c r="O3485" s="9">
        <v>266.66666700000002</v>
      </c>
      <c r="P3485" s="9">
        <v>266.66666700000002</v>
      </c>
      <c r="Q3485" s="9">
        <v>89.660362000000006</v>
      </c>
      <c r="R3485" s="9">
        <v>89.660362000000006</v>
      </c>
      <c r="S3485" s="9" t="s">
        <v>2089</v>
      </c>
      <c r="T3485" s="9">
        <v>21901.870333999999</v>
      </c>
      <c r="U3485" s="9">
        <v>3258004.1563320002</v>
      </c>
      <c r="V3485" t="s">
        <v>935</v>
      </c>
    </row>
    <row r="3486" spans="1:22" x14ac:dyDescent="0.25">
      <c r="A3486" s="70" t="e">
        <f>VLOOKUP(B3486,'Lake Assessments'!$D$2:$E$52,2,0)</f>
        <v>#N/A</v>
      </c>
      <c r="B3486">
        <v>16056900</v>
      </c>
      <c r="C3486" t="s">
        <v>3050</v>
      </c>
      <c r="D3486" t="s">
        <v>878</v>
      </c>
      <c r="E3486" s="107">
        <v>36378</v>
      </c>
      <c r="F3486" s="9">
        <v>11</v>
      </c>
      <c r="G3486" s="9">
        <v>23.216373999999998</v>
      </c>
      <c r="H3486" s="9">
        <v>266.66666700000002</v>
      </c>
      <c r="I3486" s="9">
        <v>87.228819000000001</v>
      </c>
      <c r="J3486" s="9">
        <v>1</v>
      </c>
      <c r="K3486" s="9">
        <v>11</v>
      </c>
      <c r="L3486" s="9">
        <v>11</v>
      </c>
      <c r="M3486" s="9">
        <v>23.216373999999998</v>
      </c>
      <c r="N3486" s="9">
        <v>23.216373999999998</v>
      </c>
      <c r="O3486" s="9">
        <v>266.66666700000002</v>
      </c>
      <c r="P3486" s="9">
        <v>266.66666700000002</v>
      </c>
      <c r="Q3486" s="9">
        <v>87.228819000000001</v>
      </c>
      <c r="R3486" s="9">
        <v>87.228819000000001</v>
      </c>
      <c r="S3486" s="9" t="s">
        <v>2089</v>
      </c>
      <c r="T3486" s="9">
        <v>11226.940533000001</v>
      </c>
      <c r="U3486" s="9">
        <v>544689.97225800005</v>
      </c>
      <c r="V3486" t="s">
        <v>935</v>
      </c>
    </row>
    <row r="3487" spans="1:22" x14ac:dyDescent="0.25">
      <c r="A3487" s="70" t="e">
        <f>VLOOKUP(B3487,'Lake Assessments'!$D$2:$E$52,2,0)</f>
        <v>#N/A</v>
      </c>
      <c r="B3487">
        <v>16052900</v>
      </c>
      <c r="C3487" t="s">
        <v>3051</v>
      </c>
      <c r="D3487" t="s">
        <v>878</v>
      </c>
      <c r="E3487" s="107">
        <v>38145</v>
      </c>
      <c r="F3487" s="9">
        <v>5</v>
      </c>
      <c r="G3487" s="9">
        <v>17.441330000000001</v>
      </c>
      <c r="H3487" s="9">
        <v>66.666667000000004</v>
      </c>
      <c r="I3487" s="9">
        <v>40.655889000000002</v>
      </c>
      <c r="J3487" s="9">
        <v>1</v>
      </c>
      <c r="K3487" s="9">
        <v>5</v>
      </c>
      <c r="L3487" s="9">
        <v>5</v>
      </c>
      <c r="M3487" s="9">
        <v>17.441330000000001</v>
      </c>
      <c r="N3487" s="9">
        <v>17.441330000000001</v>
      </c>
      <c r="O3487" s="9">
        <v>66.666667000000004</v>
      </c>
      <c r="P3487" s="9">
        <v>66.666667000000004</v>
      </c>
      <c r="Q3487" s="9">
        <v>40.655889000000002</v>
      </c>
      <c r="R3487" s="9">
        <v>40.655889000000002</v>
      </c>
      <c r="S3487" s="9" t="s">
        <v>2089</v>
      </c>
      <c r="T3487" s="9">
        <v>3001.6018340000001</v>
      </c>
      <c r="U3487" s="9">
        <v>151112.46614800001</v>
      </c>
      <c r="V3487" t="s">
        <v>935</v>
      </c>
    </row>
    <row r="3488" spans="1:22" x14ac:dyDescent="0.25">
      <c r="A3488" s="70" t="e">
        <f>VLOOKUP(B3488,'Lake Assessments'!$D$2:$E$52,2,0)</f>
        <v>#N/A</v>
      </c>
      <c r="B3488">
        <v>16060800</v>
      </c>
      <c r="C3488" t="s">
        <v>1456</v>
      </c>
      <c r="D3488" t="s">
        <v>878</v>
      </c>
      <c r="E3488" s="107">
        <v>36034</v>
      </c>
      <c r="F3488" s="9">
        <v>14</v>
      </c>
      <c r="G3488" s="9">
        <v>29.131474999999998</v>
      </c>
      <c r="H3488" s="9">
        <v>366.66666700000002</v>
      </c>
      <c r="I3488" s="9">
        <v>134.931253</v>
      </c>
      <c r="J3488" s="9">
        <v>1</v>
      </c>
      <c r="K3488" s="9">
        <v>14</v>
      </c>
      <c r="L3488" s="9">
        <v>14</v>
      </c>
      <c r="M3488" s="9">
        <v>29.131474999999998</v>
      </c>
      <c r="N3488" s="9">
        <v>29.131474999999998</v>
      </c>
      <c r="O3488" s="9">
        <v>366.66666700000002</v>
      </c>
      <c r="P3488" s="9">
        <v>366.66666700000002</v>
      </c>
      <c r="Q3488" s="9">
        <v>134.931253</v>
      </c>
      <c r="R3488" s="9">
        <v>134.931253</v>
      </c>
      <c r="S3488" s="9" t="s">
        <v>2089</v>
      </c>
      <c r="T3488" s="9">
        <v>6118.3749930000004</v>
      </c>
      <c r="U3488" s="9">
        <v>482343.01312299998</v>
      </c>
      <c r="V3488" t="s">
        <v>935</v>
      </c>
    </row>
    <row r="3489" spans="1:22" x14ac:dyDescent="0.25">
      <c r="A3489" s="70" t="e">
        <f>VLOOKUP(B3489,'Lake Assessments'!$D$2:$E$52,2,0)</f>
        <v>#N/A</v>
      </c>
      <c r="B3489">
        <v>16070600</v>
      </c>
      <c r="C3489" t="s">
        <v>3052</v>
      </c>
      <c r="D3489" t="s">
        <v>878</v>
      </c>
      <c r="E3489" s="107">
        <v>39314</v>
      </c>
      <c r="F3489" s="9">
        <v>16</v>
      </c>
      <c r="G3489" s="9">
        <v>30.75</v>
      </c>
      <c r="H3489" s="9">
        <v>433.33333299999998</v>
      </c>
      <c r="I3489" s="9">
        <v>147.98387099999999</v>
      </c>
      <c r="J3489" s="9">
        <v>1</v>
      </c>
      <c r="K3489" s="9">
        <v>16</v>
      </c>
      <c r="L3489" s="9">
        <v>16</v>
      </c>
      <c r="M3489" s="9">
        <v>30.75</v>
      </c>
      <c r="N3489" s="9">
        <v>30.75</v>
      </c>
      <c r="O3489" s="9">
        <v>433.33333299999998</v>
      </c>
      <c r="P3489" s="9">
        <v>433.33333299999998</v>
      </c>
      <c r="Q3489" s="9">
        <v>147.98387099999999</v>
      </c>
      <c r="R3489" s="9">
        <v>147.98387099999999</v>
      </c>
      <c r="S3489" s="9" t="s">
        <v>2089</v>
      </c>
      <c r="T3489" s="9">
        <v>12631.926750000001</v>
      </c>
      <c r="U3489" s="9">
        <v>536824.680529</v>
      </c>
      <c r="V3489" t="s">
        <v>935</v>
      </c>
    </row>
    <row r="3490" spans="1:22" x14ac:dyDescent="0.25">
      <c r="A3490" s="70" t="e">
        <f>VLOOKUP(B3490,'Lake Assessments'!$D$2:$E$52,2,0)</f>
        <v>#N/A</v>
      </c>
      <c r="B3490">
        <v>16060600</v>
      </c>
      <c r="C3490" t="s">
        <v>953</v>
      </c>
      <c r="D3490" t="s">
        <v>878</v>
      </c>
      <c r="E3490" s="107">
        <v>38551</v>
      </c>
      <c r="F3490" s="9">
        <v>8</v>
      </c>
      <c r="G3490" s="9">
        <v>20.152543000000001</v>
      </c>
      <c r="H3490" s="9">
        <v>166.66666699999999</v>
      </c>
      <c r="I3490" s="9">
        <v>62.520510000000002</v>
      </c>
      <c r="J3490" s="9">
        <v>1</v>
      </c>
      <c r="K3490" s="9">
        <v>8</v>
      </c>
      <c r="L3490" s="9">
        <v>8</v>
      </c>
      <c r="M3490" s="9">
        <v>20.152543000000001</v>
      </c>
      <c r="N3490" s="9">
        <v>20.152543000000001</v>
      </c>
      <c r="O3490" s="9">
        <v>166.66666699999999</v>
      </c>
      <c r="P3490" s="9">
        <v>166.66666699999999</v>
      </c>
      <c r="Q3490" s="9">
        <v>62.520510000000002</v>
      </c>
      <c r="R3490" s="9">
        <v>62.520510000000002</v>
      </c>
      <c r="S3490" s="9" t="s">
        <v>2089</v>
      </c>
      <c r="T3490" s="9">
        <v>4414.3517599999996</v>
      </c>
      <c r="U3490" s="9">
        <v>625162.64439599996</v>
      </c>
      <c r="V3490" t="s">
        <v>935</v>
      </c>
    </row>
    <row r="3491" spans="1:22" x14ac:dyDescent="0.25">
      <c r="A3491" s="70" t="e">
        <f>VLOOKUP(B3491,'Lake Assessments'!$D$2:$E$52,2,0)</f>
        <v>#N/A</v>
      </c>
      <c r="B3491">
        <v>16075200</v>
      </c>
      <c r="C3491" t="s">
        <v>988</v>
      </c>
      <c r="D3491" t="s">
        <v>878</v>
      </c>
      <c r="E3491" s="107">
        <v>38180</v>
      </c>
      <c r="F3491" s="9">
        <v>3</v>
      </c>
      <c r="G3491" s="9">
        <v>13.279056000000001</v>
      </c>
      <c r="H3491" s="9">
        <v>0</v>
      </c>
      <c r="I3491" s="9">
        <v>7.0891630000000001</v>
      </c>
      <c r="J3491" s="9">
        <v>1</v>
      </c>
      <c r="K3491" s="9">
        <v>3</v>
      </c>
      <c r="L3491" s="9">
        <v>3</v>
      </c>
      <c r="M3491" s="9">
        <v>13.279056000000001</v>
      </c>
      <c r="N3491" s="9">
        <v>13.279056000000001</v>
      </c>
      <c r="O3491" s="9">
        <v>0</v>
      </c>
      <c r="P3491" s="9">
        <v>0</v>
      </c>
      <c r="Q3491" s="9">
        <v>7.0891630000000001</v>
      </c>
      <c r="R3491" s="9">
        <v>7.0891630000000001</v>
      </c>
      <c r="S3491" s="9" t="s">
        <v>2089</v>
      </c>
      <c r="T3491" s="9">
        <v>3817.8564660000002</v>
      </c>
      <c r="U3491" s="9">
        <v>336799.66572599998</v>
      </c>
      <c r="V3491" t="s">
        <v>935</v>
      </c>
    </row>
    <row r="3492" spans="1:22" x14ac:dyDescent="0.25">
      <c r="A3492" s="70" t="e">
        <f>VLOOKUP(B3492,'Lake Assessments'!$D$2:$E$52,2,0)</f>
        <v>#N/A</v>
      </c>
      <c r="B3492">
        <v>16076300</v>
      </c>
      <c r="C3492" t="s">
        <v>3053</v>
      </c>
      <c r="D3492" t="s">
        <v>878</v>
      </c>
      <c r="E3492" s="107">
        <v>35600</v>
      </c>
      <c r="F3492" s="9">
        <v>9</v>
      </c>
      <c r="G3492" s="9">
        <v>23.333333</v>
      </c>
      <c r="H3492" s="9">
        <v>50</v>
      </c>
      <c r="I3492" s="9">
        <v>47.679324999999999</v>
      </c>
      <c r="J3492" s="9">
        <v>1</v>
      </c>
      <c r="K3492" s="9">
        <v>9</v>
      </c>
      <c r="L3492" s="9">
        <v>9</v>
      </c>
      <c r="M3492" s="9">
        <v>23.333333</v>
      </c>
      <c r="N3492" s="9">
        <v>23.333333</v>
      </c>
      <c r="O3492" s="9">
        <v>50</v>
      </c>
      <c r="P3492" s="9">
        <v>50</v>
      </c>
      <c r="Q3492" s="9">
        <v>47.679324999999999</v>
      </c>
      <c r="R3492" s="9">
        <v>47.679324999999999</v>
      </c>
      <c r="S3492" s="9" t="s">
        <v>2089</v>
      </c>
      <c r="T3492" s="9">
        <v>2186.643388</v>
      </c>
      <c r="U3492" s="9">
        <v>123094.701267</v>
      </c>
      <c r="V3492" t="s">
        <v>935</v>
      </c>
    </row>
    <row r="3493" spans="1:22" x14ac:dyDescent="0.25">
      <c r="A3493" s="70" t="e">
        <f>VLOOKUP(B3493,'Lake Assessments'!$D$2:$E$52,2,0)</f>
        <v>#N/A</v>
      </c>
      <c r="B3493">
        <v>16052400</v>
      </c>
      <c r="C3493" t="s">
        <v>3054</v>
      </c>
      <c r="D3493" t="s">
        <v>878</v>
      </c>
      <c r="E3493" s="107">
        <v>36375</v>
      </c>
      <c r="F3493" s="9">
        <v>12</v>
      </c>
      <c r="G3493" s="9">
        <v>24.826062</v>
      </c>
      <c r="H3493" s="9">
        <v>300</v>
      </c>
      <c r="I3493" s="9">
        <v>100.21017399999999</v>
      </c>
      <c r="J3493" s="9">
        <v>1</v>
      </c>
      <c r="K3493" s="9">
        <v>12</v>
      </c>
      <c r="L3493" s="9">
        <v>12</v>
      </c>
      <c r="M3493" s="9">
        <v>24.826062</v>
      </c>
      <c r="N3493" s="9">
        <v>24.826062</v>
      </c>
      <c r="O3493" s="9">
        <v>300</v>
      </c>
      <c r="P3493" s="9">
        <v>300</v>
      </c>
      <c r="Q3493" s="9">
        <v>100.21017399999999</v>
      </c>
      <c r="R3493" s="9">
        <v>100.21017399999999</v>
      </c>
      <c r="S3493" s="9" t="s">
        <v>2089</v>
      </c>
      <c r="T3493" s="9">
        <v>33478.305976000003</v>
      </c>
      <c r="U3493" s="9">
        <v>3387278.3998779999</v>
      </c>
      <c r="V3493" t="s">
        <v>935</v>
      </c>
    </row>
    <row r="3494" spans="1:22" x14ac:dyDescent="0.25">
      <c r="A3494" s="70" t="e">
        <f>VLOOKUP(B3494,'Lake Assessments'!$D$2:$E$52,2,0)</f>
        <v>#N/A</v>
      </c>
      <c r="B3494">
        <v>16041400</v>
      </c>
      <c r="C3494" t="s">
        <v>3055</v>
      </c>
      <c r="D3494" t="s">
        <v>878</v>
      </c>
      <c r="E3494" s="107">
        <v>39294</v>
      </c>
      <c r="F3494" s="9">
        <v>6</v>
      </c>
      <c r="G3494" s="9">
        <v>16.329931999999999</v>
      </c>
      <c r="H3494" s="9">
        <v>100</v>
      </c>
      <c r="I3494" s="9">
        <v>79.449798000000001</v>
      </c>
      <c r="J3494" s="9">
        <v>1</v>
      </c>
      <c r="K3494" s="9">
        <v>6</v>
      </c>
      <c r="L3494" s="9">
        <v>6</v>
      </c>
      <c r="M3494" s="9">
        <v>16.329931999999999</v>
      </c>
      <c r="N3494" s="9">
        <v>16.329931999999999</v>
      </c>
      <c r="O3494" s="9">
        <v>100</v>
      </c>
      <c r="P3494" s="9">
        <v>100</v>
      </c>
      <c r="Q3494" s="9">
        <v>79.449798000000001</v>
      </c>
      <c r="R3494" s="9">
        <v>79.449798000000001</v>
      </c>
      <c r="S3494" s="9" t="s">
        <v>2089</v>
      </c>
      <c r="T3494" s="9">
        <v>1226.3399690000001</v>
      </c>
      <c r="U3494" s="9">
        <v>41693.685593000002</v>
      </c>
      <c r="V3494" t="s">
        <v>935</v>
      </c>
    </row>
    <row r="3495" spans="1:22" x14ac:dyDescent="0.25">
      <c r="A3495" s="70" t="e">
        <f>VLOOKUP(B3495,'Lake Assessments'!$D$2:$E$52,2,0)</f>
        <v>#N/A</v>
      </c>
      <c r="B3495">
        <v>38019300</v>
      </c>
      <c r="C3495" t="s">
        <v>3056</v>
      </c>
      <c r="D3495" t="s">
        <v>878</v>
      </c>
      <c r="E3495" s="107">
        <v>37145</v>
      </c>
      <c r="F3495" s="9">
        <v>7</v>
      </c>
      <c r="G3495" s="9">
        <v>20.032117</v>
      </c>
      <c r="H3495" s="9">
        <v>133.33333300000001</v>
      </c>
      <c r="I3495" s="9">
        <v>61.549331000000002</v>
      </c>
      <c r="J3495" s="9">
        <v>1</v>
      </c>
      <c r="K3495" s="9">
        <v>7</v>
      </c>
      <c r="L3495" s="9">
        <v>7</v>
      </c>
      <c r="M3495" s="9">
        <v>20.032117</v>
      </c>
      <c r="N3495" s="9">
        <v>20.032117</v>
      </c>
      <c r="O3495" s="9">
        <v>133.33333300000001</v>
      </c>
      <c r="P3495" s="9">
        <v>133.33333300000001</v>
      </c>
      <c r="Q3495" s="9">
        <v>61.549331000000002</v>
      </c>
      <c r="R3495" s="9">
        <v>61.549331000000002</v>
      </c>
      <c r="S3495" s="9" t="s">
        <v>2089</v>
      </c>
      <c r="T3495" s="9">
        <v>2431.3602270000001</v>
      </c>
      <c r="U3495" s="9">
        <v>95517.581493000005</v>
      </c>
      <c r="V3495" t="s">
        <v>935</v>
      </c>
    </row>
    <row r="3496" spans="1:22" x14ac:dyDescent="0.25">
      <c r="A3496" s="70" t="e">
        <f>VLOOKUP(B3496,'Lake Assessments'!$D$2:$E$52,2,0)</f>
        <v>#N/A</v>
      </c>
      <c r="B3496">
        <v>16072200</v>
      </c>
      <c r="C3496" t="s">
        <v>3057</v>
      </c>
      <c r="D3496" t="s">
        <v>878</v>
      </c>
      <c r="E3496" s="107">
        <v>35996</v>
      </c>
      <c r="F3496" s="9">
        <v>12</v>
      </c>
      <c r="G3496" s="9">
        <v>24.537386000000001</v>
      </c>
      <c r="H3496" s="9">
        <v>300</v>
      </c>
      <c r="I3496" s="9">
        <v>97.882148999999998</v>
      </c>
      <c r="J3496" s="9">
        <v>1</v>
      </c>
      <c r="K3496" s="9">
        <v>12</v>
      </c>
      <c r="L3496" s="9">
        <v>12</v>
      </c>
      <c r="M3496" s="9">
        <v>24.537386000000001</v>
      </c>
      <c r="N3496" s="9">
        <v>24.537386000000001</v>
      </c>
      <c r="O3496" s="9">
        <v>300</v>
      </c>
      <c r="P3496" s="9">
        <v>300</v>
      </c>
      <c r="Q3496" s="9">
        <v>97.882148999999998</v>
      </c>
      <c r="R3496" s="9">
        <v>97.882148999999998</v>
      </c>
      <c r="S3496" s="9" t="s">
        <v>2089</v>
      </c>
      <c r="T3496" s="9">
        <v>3559.685579</v>
      </c>
      <c r="U3496" s="9">
        <v>198736.27374100001</v>
      </c>
      <c r="V3496" t="s">
        <v>935</v>
      </c>
    </row>
    <row r="3497" spans="1:22" x14ac:dyDescent="0.25">
      <c r="A3497" s="70" t="e">
        <f>VLOOKUP(B3497,'Lake Assessments'!$D$2:$E$52,2,0)</f>
        <v>#N/A</v>
      </c>
      <c r="B3497">
        <v>16076900</v>
      </c>
      <c r="C3497" t="s">
        <v>1913</v>
      </c>
      <c r="D3497" t="s">
        <v>878</v>
      </c>
      <c r="E3497" s="107">
        <v>36389</v>
      </c>
      <c r="F3497" s="9">
        <v>3</v>
      </c>
      <c r="G3497" s="9">
        <v>11.547005</v>
      </c>
      <c r="H3497" s="9">
        <v>0</v>
      </c>
      <c r="I3497" s="9">
        <v>-6.8789889999999998</v>
      </c>
      <c r="J3497" s="9">
        <v>1</v>
      </c>
      <c r="K3497" s="9">
        <v>3</v>
      </c>
      <c r="L3497" s="9">
        <v>3</v>
      </c>
      <c r="M3497" s="9">
        <v>11.547005</v>
      </c>
      <c r="N3497" s="9">
        <v>11.547005</v>
      </c>
      <c r="O3497" s="9">
        <v>0</v>
      </c>
      <c r="P3497" s="9">
        <v>0</v>
      </c>
      <c r="Q3497" s="9">
        <v>-6.8789889999999998</v>
      </c>
      <c r="R3497" s="9">
        <v>-6.8789889999999998</v>
      </c>
      <c r="S3497" s="9" t="s">
        <v>2089</v>
      </c>
      <c r="T3497" s="9">
        <v>3247.2753910000001</v>
      </c>
      <c r="U3497" s="9">
        <v>241398.90359100001</v>
      </c>
      <c r="V3497" t="s">
        <v>935</v>
      </c>
    </row>
    <row r="3498" spans="1:22" x14ac:dyDescent="0.25">
      <c r="A3498" s="70" t="e">
        <f>VLOOKUP(B3498,'Lake Assessments'!$D$2:$E$52,2,0)</f>
        <v>#N/A</v>
      </c>
      <c r="B3498">
        <v>38010400</v>
      </c>
      <c r="C3498" t="s">
        <v>3058</v>
      </c>
      <c r="D3498" t="s">
        <v>878</v>
      </c>
      <c r="E3498" s="107">
        <v>37445</v>
      </c>
      <c r="F3498" s="9">
        <v>15</v>
      </c>
      <c r="G3498" s="9">
        <v>30.20927</v>
      </c>
      <c r="H3498" s="9">
        <v>400</v>
      </c>
      <c r="I3498" s="9">
        <v>143.62314599999999</v>
      </c>
      <c r="J3498" s="9">
        <v>1</v>
      </c>
      <c r="K3498" s="9">
        <v>15</v>
      </c>
      <c r="L3498" s="9">
        <v>15</v>
      </c>
      <c r="M3498" s="9">
        <v>30.20927</v>
      </c>
      <c r="N3498" s="9">
        <v>30.20927</v>
      </c>
      <c r="O3498" s="9">
        <v>400</v>
      </c>
      <c r="P3498" s="9">
        <v>400</v>
      </c>
      <c r="Q3498" s="9">
        <v>143.62314599999999</v>
      </c>
      <c r="R3498" s="9">
        <v>143.62314599999999</v>
      </c>
      <c r="S3498" s="9" t="s">
        <v>2089</v>
      </c>
      <c r="T3498" s="9">
        <v>29866.606487000001</v>
      </c>
      <c r="U3498" s="9">
        <v>1963722.1349859999</v>
      </c>
      <c r="V3498" t="s">
        <v>935</v>
      </c>
    </row>
    <row r="3499" spans="1:22" x14ac:dyDescent="0.25">
      <c r="A3499" s="70" t="e">
        <f>VLOOKUP(B3499,'Lake Assessments'!$D$2:$E$52,2,0)</f>
        <v>#N/A</v>
      </c>
      <c r="B3499">
        <v>16079300</v>
      </c>
      <c r="C3499" t="s">
        <v>1704</v>
      </c>
      <c r="D3499" t="s">
        <v>878</v>
      </c>
      <c r="E3499" s="107">
        <v>35982</v>
      </c>
      <c r="F3499" s="9">
        <v>14</v>
      </c>
      <c r="G3499" s="9">
        <v>24.588034</v>
      </c>
      <c r="H3499" s="9">
        <v>366.66666700000002</v>
      </c>
      <c r="I3499" s="9">
        <v>98.290599</v>
      </c>
      <c r="J3499" s="9">
        <v>1</v>
      </c>
      <c r="K3499" s="9">
        <v>14</v>
      </c>
      <c r="L3499" s="9">
        <v>14</v>
      </c>
      <c r="M3499" s="9">
        <v>24.588034</v>
      </c>
      <c r="N3499" s="9">
        <v>24.588034</v>
      </c>
      <c r="O3499" s="9">
        <v>366.66666700000002</v>
      </c>
      <c r="P3499" s="9">
        <v>366.66666700000002</v>
      </c>
      <c r="Q3499" s="9">
        <v>98.290599</v>
      </c>
      <c r="R3499" s="9">
        <v>98.290599</v>
      </c>
      <c r="S3499" s="9" t="s">
        <v>2089</v>
      </c>
      <c r="T3499" s="9">
        <v>20786.5497</v>
      </c>
      <c r="U3499" s="9">
        <v>1824745.4902689999</v>
      </c>
      <c r="V3499" t="s">
        <v>935</v>
      </c>
    </row>
    <row r="3500" spans="1:22" x14ac:dyDescent="0.25">
      <c r="A3500" s="70" t="e">
        <f>VLOOKUP(B3500,'Lake Assessments'!$D$2:$E$52,2,0)</f>
        <v>#N/A</v>
      </c>
      <c r="B3500">
        <v>38009000</v>
      </c>
      <c r="C3500" t="s">
        <v>3059</v>
      </c>
      <c r="D3500" t="s">
        <v>878</v>
      </c>
      <c r="E3500" s="107">
        <v>41484</v>
      </c>
      <c r="F3500" s="9">
        <v>15</v>
      </c>
      <c r="G3500" s="9">
        <v>26.852685000000001</v>
      </c>
      <c r="H3500" s="9">
        <v>400</v>
      </c>
      <c r="I3500" s="9">
        <v>116.55390800000001</v>
      </c>
      <c r="J3500" s="9">
        <v>1</v>
      </c>
      <c r="K3500" s="9">
        <v>15</v>
      </c>
      <c r="L3500" s="9">
        <v>15</v>
      </c>
      <c r="M3500" s="9">
        <v>26.852685000000001</v>
      </c>
      <c r="N3500" s="9">
        <v>26.852685000000001</v>
      </c>
      <c r="O3500" s="9">
        <v>400</v>
      </c>
      <c r="P3500" s="9">
        <v>400</v>
      </c>
      <c r="Q3500" s="9">
        <v>116.55390800000001</v>
      </c>
      <c r="R3500" s="9">
        <v>116.55390800000001</v>
      </c>
      <c r="S3500" s="9" t="s">
        <v>2089</v>
      </c>
      <c r="T3500" s="9">
        <v>23983.315075999999</v>
      </c>
      <c r="U3500" s="9">
        <v>1611853.6723110001</v>
      </c>
      <c r="V3500" t="s">
        <v>935</v>
      </c>
    </row>
    <row r="3501" spans="1:22" x14ac:dyDescent="0.25">
      <c r="A3501" s="70" t="e">
        <f>VLOOKUP(B3501,'Lake Assessments'!$D$2:$E$52,2,0)</f>
        <v>#N/A</v>
      </c>
      <c r="B3501">
        <v>38009800</v>
      </c>
      <c r="C3501" t="s">
        <v>3060</v>
      </c>
      <c r="D3501" t="s">
        <v>878</v>
      </c>
      <c r="E3501" s="107">
        <v>41481</v>
      </c>
      <c r="F3501" s="9">
        <v>12</v>
      </c>
      <c r="G3501" s="9">
        <v>24.826062</v>
      </c>
      <c r="H3501" s="9">
        <v>100</v>
      </c>
      <c r="I3501" s="9">
        <v>57.126972000000002</v>
      </c>
      <c r="J3501" s="9">
        <v>1</v>
      </c>
      <c r="K3501" s="9">
        <v>12</v>
      </c>
      <c r="L3501" s="9">
        <v>12</v>
      </c>
      <c r="M3501" s="9">
        <v>24.826062</v>
      </c>
      <c r="N3501" s="9">
        <v>24.826062</v>
      </c>
      <c r="O3501" s="9">
        <v>100</v>
      </c>
      <c r="P3501" s="9">
        <v>100</v>
      </c>
      <c r="Q3501" s="9">
        <v>57.126972000000002</v>
      </c>
      <c r="R3501" s="9">
        <v>57.126972000000002</v>
      </c>
      <c r="S3501" s="9" t="s">
        <v>2089</v>
      </c>
      <c r="T3501" s="9">
        <v>9512.0115179999993</v>
      </c>
      <c r="U3501" s="9">
        <v>1012083.6406010001</v>
      </c>
      <c r="V3501" t="s">
        <v>935</v>
      </c>
    </row>
    <row r="3502" spans="1:22" x14ac:dyDescent="0.25">
      <c r="A3502" s="70" t="e">
        <f>VLOOKUP(B3502,'Lake Assessments'!$D$2:$E$52,2,0)</f>
        <v>#N/A</v>
      </c>
      <c r="B3502">
        <v>16072100</v>
      </c>
      <c r="C3502" t="s">
        <v>3061</v>
      </c>
      <c r="D3502" t="s">
        <v>878</v>
      </c>
      <c r="E3502" s="107">
        <v>36010</v>
      </c>
      <c r="F3502" s="9">
        <v>12</v>
      </c>
      <c r="G3502" s="9">
        <v>25.403411999999999</v>
      </c>
      <c r="H3502" s="9">
        <v>300</v>
      </c>
      <c r="I3502" s="9">
        <v>104.866225</v>
      </c>
      <c r="J3502" s="9">
        <v>1</v>
      </c>
      <c r="K3502" s="9">
        <v>12</v>
      </c>
      <c r="L3502" s="9">
        <v>12</v>
      </c>
      <c r="M3502" s="9">
        <v>25.403411999999999</v>
      </c>
      <c r="N3502" s="9">
        <v>25.403411999999999</v>
      </c>
      <c r="O3502" s="9">
        <v>300</v>
      </c>
      <c r="P3502" s="9">
        <v>300</v>
      </c>
      <c r="Q3502" s="9">
        <v>104.866225</v>
      </c>
      <c r="R3502" s="9">
        <v>104.866225</v>
      </c>
      <c r="S3502" s="9" t="s">
        <v>2089</v>
      </c>
      <c r="T3502" s="9">
        <v>6508.9029899999996</v>
      </c>
      <c r="U3502" s="9">
        <v>441964.74053000001</v>
      </c>
      <c r="V3502" t="s">
        <v>935</v>
      </c>
    </row>
    <row r="3503" spans="1:22" x14ac:dyDescent="0.25">
      <c r="A3503" s="70" t="e">
        <f>VLOOKUP(B3503,'Lake Assessments'!$D$2:$E$52,2,0)</f>
        <v>#N/A</v>
      </c>
      <c r="B3503">
        <v>38071300</v>
      </c>
      <c r="C3503" t="s">
        <v>3062</v>
      </c>
      <c r="D3503" t="s">
        <v>878</v>
      </c>
      <c r="E3503" s="107">
        <v>41507</v>
      </c>
      <c r="F3503" s="9">
        <v>16</v>
      </c>
      <c r="G3503" s="9">
        <v>26</v>
      </c>
      <c r="H3503" s="9">
        <v>300</v>
      </c>
      <c r="I3503" s="9">
        <v>145.283019</v>
      </c>
      <c r="J3503" s="9">
        <v>1</v>
      </c>
      <c r="K3503" s="9">
        <v>16</v>
      </c>
      <c r="L3503" s="9">
        <v>16</v>
      </c>
      <c r="M3503" s="9">
        <v>26</v>
      </c>
      <c r="N3503" s="9">
        <v>26</v>
      </c>
      <c r="O3503" s="9">
        <v>300</v>
      </c>
      <c r="P3503" s="9">
        <v>300</v>
      </c>
      <c r="Q3503" s="9">
        <v>145.283019</v>
      </c>
      <c r="R3503" s="9">
        <v>145.283019</v>
      </c>
      <c r="S3503" s="9" t="s">
        <v>2089</v>
      </c>
      <c r="T3503" s="9">
        <v>1305.6591820000001</v>
      </c>
      <c r="U3503" s="9">
        <v>82269.645445000002</v>
      </c>
      <c r="V3503" t="s">
        <v>935</v>
      </c>
    </row>
    <row r="3504" spans="1:22" x14ac:dyDescent="0.25">
      <c r="A3504" s="70" t="e">
        <f>VLOOKUP(B3504,'Lake Assessments'!$D$2:$E$52,2,0)</f>
        <v>#N/A</v>
      </c>
      <c r="B3504">
        <v>38062900</v>
      </c>
      <c r="C3504" t="s">
        <v>3063</v>
      </c>
      <c r="D3504" t="s">
        <v>878</v>
      </c>
      <c r="E3504" s="107">
        <v>41813</v>
      </c>
      <c r="F3504" s="9">
        <v>7</v>
      </c>
      <c r="G3504" s="9">
        <v>19.276188000000001</v>
      </c>
      <c r="H3504" s="9">
        <v>133.33333300000001</v>
      </c>
      <c r="I3504" s="9">
        <v>55.453130000000002</v>
      </c>
      <c r="J3504" s="9">
        <v>1</v>
      </c>
      <c r="K3504" s="9">
        <v>7</v>
      </c>
      <c r="L3504" s="9">
        <v>7</v>
      </c>
      <c r="M3504" s="9">
        <v>19.276188000000001</v>
      </c>
      <c r="N3504" s="9">
        <v>19.276188000000001</v>
      </c>
      <c r="O3504" s="9">
        <v>133.33333300000001</v>
      </c>
      <c r="P3504" s="9">
        <v>133.33333300000001</v>
      </c>
      <c r="Q3504" s="9">
        <v>55.453130000000002</v>
      </c>
      <c r="R3504" s="9">
        <v>55.453130000000002</v>
      </c>
      <c r="S3504" s="9" t="s">
        <v>2089</v>
      </c>
      <c r="T3504" s="9">
        <v>1215.8544079999999</v>
      </c>
      <c r="U3504" s="9">
        <v>105463.545895</v>
      </c>
      <c r="V3504" t="s">
        <v>935</v>
      </c>
    </row>
    <row r="3505" spans="1:22" x14ac:dyDescent="0.25">
      <c r="A3505" s="70" t="e">
        <f>VLOOKUP(B3505,'Lake Assessments'!$D$2:$E$52,2,0)</f>
        <v>#N/A</v>
      </c>
      <c r="B3505">
        <v>38052900</v>
      </c>
      <c r="C3505" t="s">
        <v>3064</v>
      </c>
      <c r="D3505" t="s">
        <v>878</v>
      </c>
      <c r="E3505" s="107">
        <v>41500</v>
      </c>
      <c r="F3505" s="9">
        <v>27</v>
      </c>
      <c r="G3505" s="9">
        <v>39.067368000000002</v>
      </c>
      <c r="H3505" s="9">
        <v>575</v>
      </c>
      <c r="I3505" s="9">
        <v>268.56007799999998</v>
      </c>
      <c r="J3505" s="9">
        <v>2</v>
      </c>
      <c r="K3505" s="9">
        <v>19</v>
      </c>
      <c r="L3505" s="9">
        <v>27</v>
      </c>
      <c r="M3505" s="9">
        <v>30.053460999999999</v>
      </c>
      <c r="N3505" s="9">
        <v>39.067368000000002</v>
      </c>
      <c r="O3505" s="9">
        <v>533.33333300000004</v>
      </c>
      <c r="P3505" s="9">
        <v>575</v>
      </c>
      <c r="Q3505" s="9">
        <v>142.36662200000001</v>
      </c>
      <c r="R3505" s="9">
        <v>268.56007799999998</v>
      </c>
      <c r="S3505" s="9" t="s">
        <v>2089</v>
      </c>
      <c r="T3505" s="9">
        <v>69350.883209000007</v>
      </c>
      <c r="U3505" s="9">
        <v>18837493.479494002</v>
      </c>
      <c r="V3505" t="s">
        <v>935</v>
      </c>
    </row>
    <row r="3506" spans="1:22" x14ac:dyDescent="0.25">
      <c r="A3506" s="70" t="e">
        <f>VLOOKUP(B3506,'Lake Assessments'!$D$2:$E$52,2,0)</f>
        <v>#N/A</v>
      </c>
      <c r="B3506">
        <v>38078100</v>
      </c>
      <c r="C3506" t="s">
        <v>3065</v>
      </c>
      <c r="D3506" t="s">
        <v>878</v>
      </c>
      <c r="E3506" s="107">
        <v>41088</v>
      </c>
      <c r="F3506" s="9">
        <v>19</v>
      </c>
      <c r="G3506" s="9">
        <v>29.594629999999999</v>
      </c>
      <c r="H3506" s="9">
        <v>533.33333300000004</v>
      </c>
      <c r="I3506" s="9">
        <v>138.66636800000001</v>
      </c>
      <c r="J3506" s="9">
        <v>1</v>
      </c>
      <c r="K3506" s="9">
        <v>19</v>
      </c>
      <c r="L3506" s="9">
        <v>19</v>
      </c>
      <c r="M3506" s="9">
        <v>29.594629999999999</v>
      </c>
      <c r="N3506" s="9">
        <v>29.594629999999999</v>
      </c>
      <c r="O3506" s="9">
        <v>533.33333300000004</v>
      </c>
      <c r="P3506" s="9">
        <v>533.33333300000004</v>
      </c>
      <c r="Q3506" s="9">
        <v>138.66636800000001</v>
      </c>
      <c r="R3506" s="9">
        <v>138.66636800000001</v>
      </c>
      <c r="S3506" s="9" t="s">
        <v>2089</v>
      </c>
      <c r="T3506" s="9">
        <v>3079.619173</v>
      </c>
      <c r="U3506" s="9">
        <v>360600.21912899998</v>
      </c>
      <c r="V3506" t="s">
        <v>935</v>
      </c>
    </row>
    <row r="3507" spans="1:22" x14ac:dyDescent="0.25">
      <c r="A3507" s="70" t="e">
        <f>VLOOKUP(B3507,'Lake Assessments'!$D$2:$E$52,2,0)</f>
        <v>#N/A</v>
      </c>
      <c r="B3507">
        <v>38060500</v>
      </c>
      <c r="C3507" t="s">
        <v>3066</v>
      </c>
      <c r="D3507" t="s">
        <v>878</v>
      </c>
      <c r="E3507" s="107">
        <v>41499</v>
      </c>
      <c r="F3507" s="9">
        <v>19</v>
      </c>
      <c r="G3507" s="9">
        <v>30.512293</v>
      </c>
      <c r="H3507" s="9">
        <v>375</v>
      </c>
      <c r="I3507" s="9">
        <v>187.85181700000001</v>
      </c>
      <c r="J3507" s="9">
        <v>1</v>
      </c>
      <c r="K3507" s="9">
        <v>19</v>
      </c>
      <c r="L3507" s="9">
        <v>19</v>
      </c>
      <c r="M3507" s="9">
        <v>30.512293</v>
      </c>
      <c r="N3507" s="9">
        <v>30.512293</v>
      </c>
      <c r="O3507" s="9">
        <v>375</v>
      </c>
      <c r="P3507" s="9">
        <v>375</v>
      </c>
      <c r="Q3507" s="9">
        <v>187.85181700000001</v>
      </c>
      <c r="R3507" s="9">
        <v>187.85181700000001</v>
      </c>
      <c r="S3507" s="9" t="s">
        <v>2089</v>
      </c>
      <c r="T3507" s="9">
        <v>50879.651644999998</v>
      </c>
      <c r="U3507" s="9">
        <v>3423443.848516</v>
      </c>
      <c r="V3507" t="s">
        <v>935</v>
      </c>
    </row>
    <row r="3508" spans="1:22" x14ac:dyDescent="0.25">
      <c r="A3508" s="70" t="e">
        <f>VLOOKUP(B3508,'Lake Assessments'!$D$2:$E$52,2,0)</f>
        <v>#N/A</v>
      </c>
      <c r="B3508">
        <v>38061900</v>
      </c>
      <c r="C3508" t="s">
        <v>3067</v>
      </c>
      <c r="D3508" t="s">
        <v>878</v>
      </c>
      <c r="E3508" s="107">
        <v>36696</v>
      </c>
      <c r="F3508" s="9">
        <v>21</v>
      </c>
      <c r="G3508" s="9">
        <v>30.986940000000001</v>
      </c>
      <c r="H3508" s="9">
        <v>600</v>
      </c>
      <c r="I3508" s="9">
        <v>149.89468099999999</v>
      </c>
      <c r="J3508" s="9">
        <v>1</v>
      </c>
      <c r="K3508" s="9">
        <v>21</v>
      </c>
      <c r="L3508" s="9">
        <v>21</v>
      </c>
      <c r="M3508" s="9">
        <v>30.986940000000001</v>
      </c>
      <c r="N3508" s="9">
        <v>30.986940000000001</v>
      </c>
      <c r="O3508" s="9">
        <v>600</v>
      </c>
      <c r="P3508" s="9">
        <v>600</v>
      </c>
      <c r="Q3508" s="9">
        <v>149.89468099999999</v>
      </c>
      <c r="R3508" s="9">
        <v>149.89468099999999</v>
      </c>
      <c r="S3508" s="9" t="s">
        <v>2089</v>
      </c>
      <c r="T3508" s="9">
        <v>23920.327867</v>
      </c>
      <c r="U3508" s="9">
        <v>2601167.3484669998</v>
      </c>
      <c r="V3508" t="s">
        <v>935</v>
      </c>
    </row>
    <row r="3509" spans="1:22" x14ac:dyDescent="0.25">
      <c r="A3509" s="70" t="e">
        <f>VLOOKUP(B3509,'Lake Assessments'!$D$2:$E$52,2,0)</f>
        <v>#N/A</v>
      </c>
      <c r="B3509">
        <v>38062300</v>
      </c>
      <c r="C3509" t="s">
        <v>3068</v>
      </c>
      <c r="D3509" t="s">
        <v>878</v>
      </c>
      <c r="E3509" s="107">
        <v>40771</v>
      </c>
      <c r="F3509" s="9">
        <v>14</v>
      </c>
      <c r="G3509" s="9">
        <v>25.389818000000002</v>
      </c>
      <c r="H3509" s="9">
        <v>133.33333300000001</v>
      </c>
      <c r="I3509" s="9">
        <v>60.695050999999999</v>
      </c>
      <c r="J3509" s="9">
        <v>1</v>
      </c>
      <c r="K3509" s="9">
        <v>14</v>
      </c>
      <c r="L3509" s="9">
        <v>14</v>
      </c>
      <c r="M3509" s="9">
        <v>25.389818000000002</v>
      </c>
      <c r="N3509" s="9">
        <v>25.389818000000002</v>
      </c>
      <c r="O3509" s="9">
        <v>133.33333300000001</v>
      </c>
      <c r="P3509" s="9">
        <v>133.33333300000001</v>
      </c>
      <c r="Q3509" s="9">
        <v>60.695050999999999</v>
      </c>
      <c r="R3509" s="9">
        <v>60.695050999999999</v>
      </c>
      <c r="S3509" s="9" t="s">
        <v>2089</v>
      </c>
      <c r="T3509" s="9">
        <v>1688.8555469999999</v>
      </c>
      <c r="U3509" s="9">
        <v>115656.768069</v>
      </c>
      <c r="V3509" t="s">
        <v>935</v>
      </c>
    </row>
    <row r="3510" spans="1:22" x14ac:dyDescent="0.25">
      <c r="A3510" s="70" t="e">
        <f>VLOOKUP(B3510,'Lake Assessments'!$D$2:$E$52,2,0)</f>
        <v>#N/A</v>
      </c>
      <c r="B3510">
        <v>38052000</v>
      </c>
      <c r="C3510" t="s">
        <v>2572</v>
      </c>
      <c r="D3510" t="s">
        <v>878</v>
      </c>
      <c r="E3510" s="107">
        <v>36703</v>
      </c>
      <c r="F3510" s="9">
        <v>10</v>
      </c>
      <c r="G3510" s="9">
        <v>22.452171</v>
      </c>
      <c r="H3510" s="9">
        <v>233.33333300000001</v>
      </c>
      <c r="I3510" s="9">
        <v>81.065898000000004</v>
      </c>
      <c r="J3510" s="9">
        <v>1</v>
      </c>
      <c r="K3510" s="9">
        <v>10</v>
      </c>
      <c r="L3510" s="9">
        <v>10</v>
      </c>
      <c r="M3510" s="9">
        <v>22.452171</v>
      </c>
      <c r="N3510" s="9">
        <v>22.452171</v>
      </c>
      <c r="O3510" s="9">
        <v>233.33333300000001</v>
      </c>
      <c r="P3510" s="9">
        <v>233.33333300000001</v>
      </c>
      <c r="Q3510" s="9">
        <v>81.065898000000004</v>
      </c>
      <c r="R3510" s="9">
        <v>81.065898000000004</v>
      </c>
      <c r="S3510" s="9" t="s">
        <v>2089</v>
      </c>
      <c r="T3510" s="9">
        <v>2836.6235959999999</v>
      </c>
      <c r="U3510" s="9">
        <v>215234.517777</v>
      </c>
      <c r="V3510" t="s">
        <v>935</v>
      </c>
    </row>
    <row r="3511" spans="1:22" x14ac:dyDescent="0.25">
      <c r="A3511" s="70" t="e">
        <f>VLOOKUP(B3511,'Lake Assessments'!$D$2:$E$52,2,0)</f>
        <v>#N/A</v>
      </c>
      <c r="B3511">
        <v>38047200</v>
      </c>
      <c r="C3511" t="s">
        <v>3069</v>
      </c>
      <c r="D3511" t="s">
        <v>878</v>
      </c>
      <c r="E3511" s="107">
        <v>39281</v>
      </c>
      <c r="F3511" s="9">
        <v>11</v>
      </c>
      <c r="G3511" s="9">
        <v>22.311838999999999</v>
      </c>
      <c r="H3511" s="9">
        <v>266.66666700000002</v>
      </c>
      <c r="I3511" s="9">
        <v>145.18504899999999</v>
      </c>
      <c r="J3511" s="9">
        <v>2</v>
      </c>
      <c r="K3511" s="9">
        <v>4</v>
      </c>
      <c r="L3511" s="9">
        <v>11</v>
      </c>
      <c r="M3511" s="9">
        <v>15</v>
      </c>
      <c r="N3511" s="9">
        <v>22.311838999999999</v>
      </c>
      <c r="O3511" s="9">
        <v>33.333333000000003</v>
      </c>
      <c r="P3511" s="9">
        <v>266.66666700000002</v>
      </c>
      <c r="Q3511" s="9">
        <v>20.967742000000001</v>
      </c>
      <c r="R3511" s="9">
        <v>145.18504899999999</v>
      </c>
      <c r="S3511" s="9" t="s">
        <v>2089</v>
      </c>
      <c r="T3511" s="9">
        <v>3746.0164669999999</v>
      </c>
      <c r="U3511" s="9">
        <v>216784.75281199999</v>
      </c>
      <c r="V3511" t="s">
        <v>935</v>
      </c>
    </row>
    <row r="3512" spans="1:22" x14ac:dyDescent="0.25">
      <c r="A3512" s="70" t="e">
        <f>VLOOKUP(B3512,'Lake Assessments'!$D$2:$E$52,2,0)</f>
        <v>#N/A</v>
      </c>
      <c r="B3512">
        <v>38052600</v>
      </c>
      <c r="C3512" t="s">
        <v>3070</v>
      </c>
      <c r="D3512" t="s">
        <v>878</v>
      </c>
      <c r="E3512" s="107">
        <v>41156</v>
      </c>
      <c r="F3512" s="9">
        <v>13</v>
      </c>
      <c r="G3512" s="9">
        <v>28.012360000000001</v>
      </c>
      <c r="H3512" s="9">
        <v>333.33333299999998</v>
      </c>
      <c r="I3512" s="9">
        <v>125.906128</v>
      </c>
      <c r="J3512" s="9">
        <v>1</v>
      </c>
      <c r="K3512" s="9">
        <v>13</v>
      </c>
      <c r="L3512" s="9">
        <v>13</v>
      </c>
      <c r="M3512" s="9">
        <v>28.012360000000001</v>
      </c>
      <c r="N3512" s="9">
        <v>28.012360000000001</v>
      </c>
      <c r="O3512" s="9">
        <v>333.33333299999998</v>
      </c>
      <c r="P3512" s="9">
        <v>333.33333299999998</v>
      </c>
      <c r="Q3512" s="9">
        <v>125.906128</v>
      </c>
      <c r="R3512" s="9">
        <v>125.906128</v>
      </c>
      <c r="S3512" s="9" t="s">
        <v>2089</v>
      </c>
      <c r="T3512" s="9">
        <v>7516.2488579999999</v>
      </c>
      <c r="U3512" s="9">
        <v>1825033.446881</v>
      </c>
      <c r="V3512" t="s">
        <v>935</v>
      </c>
    </row>
    <row r="3513" spans="1:22" x14ac:dyDescent="0.25">
      <c r="A3513" s="70" t="e">
        <f>VLOOKUP(B3513,'Lake Assessments'!$D$2:$E$52,2,0)</f>
        <v>#N/A</v>
      </c>
      <c r="B3513">
        <v>38064000</v>
      </c>
      <c r="C3513" t="s">
        <v>2373</v>
      </c>
      <c r="D3513" t="s">
        <v>878</v>
      </c>
      <c r="E3513" s="107">
        <v>41498</v>
      </c>
      <c r="F3513" s="9">
        <v>24</v>
      </c>
      <c r="G3513" s="9">
        <v>34.292856</v>
      </c>
      <c r="H3513" s="9">
        <v>500</v>
      </c>
      <c r="I3513" s="9">
        <v>223.51751300000001</v>
      </c>
      <c r="J3513" s="9">
        <v>2</v>
      </c>
      <c r="K3513" s="9">
        <v>18</v>
      </c>
      <c r="L3513" s="9">
        <v>24</v>
      </c>
      <c r="M3513" s="9">
        <v>30.169889000000001</v>
      </c>
      <c r="N3513" s="9">
        <v>34.292856</v>
      </c>
      <c r="O3513" s="9">
        <v>500</v>
      </c>
      <c r="P3513" s="9">
        <v>500</v>
      </c>
      <c r="Q3513" s="9">
        <v>143.30555899999999</v>
      </c>
      <c r="R3513" s="9">
        <v>223.51751300000001</v>
      </c>
      <c r="S3513" s="9" t="s">
        <v>2089</v>
      </c>
      <c r="T3513" s="9">
        <v>19204.997780000002</v>
      </c>
      <c r="U3513" s="9">
        <v>1485277.0009969999</v>
      </c>
      <c r="V3513" t="s">
        <v>935</v>
      </c>
    </row>
    <row r="3514" spans="1:22" x14ac:dyDescent="0.25">
      <c r="A3514" s="70" t="e">
        <f>VLOOKUP(B3514,'Lake Assessments'!$D$2:$E$52,2,0)</f>
        <v>#N/A</v>
      </c>
      <c r="B3514">
        <v>38071400</v>
      </c>
      <c r="C3514" t="s">
        <v>2005</v>
      </c>
      <c r="D3514" t="s">
        <v>878</v>
      </c>
      <c r="E3514" s="107">
        <v>41498</v>
      </c>
      <c r="F3514" s="9">
        <v>23</v>
      </c>
      <c r="G3514" s="9">
        <v>33.987848999999997</v>
      </c>
      <c r="H3514" s="9">
        <v>475</v>
      </c>
      <c r="I3514" s="9">
        <v>220.64008999999999</v>
      </c>
      <c r="J3514" s="9">
        <v>2</v>
      </c>
      <c r="K3514" s="9">
        <v>16</v>
      </c>
      <c r="L3514" s="9">
        <v>23</v>
      </c>
      <c r="M3514" s="9">
        <v>28</v>
      </c>
      <c r="N3514" s="9">
        <v>33.987848999999997</v>
      </c>
      <c r="O3514" s="9">
        <v>433.33333299999998</v>
      </c>
      <c r="P3514" s="9">
        <v>475</v>
      </c>
      <c r="Q3514" s="9">
        <v>125.80645199999999</v>
      </c>
      <c r="R3514" s="9">
        <v>220.64008999999999</v>
      </c>
      <c r="S3514" s="9" t="s">
        <v>2089</v>
      </c>
      <c r="T3514" s="9">
        <v>2452.3868459999999</v>
      </c>
      <c r="U3514" s="9">
        <v>199283.23808099999</v>
      </c>
      <c r="V3514" t="s">
        <v>935</v>
      </c>
    </row>
    <row r="3515" spans="1:22" x14ac:dyDescent="0.25">
      <c r="A3515" s="70" t="e">
        <f>VLOOKUP(B3515,'Lake Assessments'!$D$2:$E$52,2,0)</f>
        <v>#N/A</v>
      </c>
      <c r="B3515">
        <v>38072400</v>
      </c>
      <c r="C3515" t="s">
        <v>3071</v>
      </c>
      <c r="D3515" t="s">
        <v>878</v>
      </c>
      <c r="E3515" s="107">
        <v>41493</v>
      </c>
      <c r="F3515" s="9">
        <v>13</v>
      </c>
      <c r="G3515" s="9">
        <v>19.969207000000001</v>
      </c>
      <c r="H3515" s="9">
        <v>225</v>
      </c>
      <c r="I3515" s="9">
        <v>88.388745999999998</v>
      </c>
      <c r="J3515" s="9">
        <v>1</v>
      </c>
      <c r="K3515" s="9">
        <v>13</v>
      </c>
      <c r="L3515" s="9">
        <v>13</v>
      </c>
      <c r="M3515" s="9">
        <v>19.969207000000001</v>
      </c>
      <c r="N3515" s="9">
        <v>19.969207000000001</v>
      </c>
      <c r="O3515" s="9">
        <v>225</v>
      </c>
      <c r="P3515" s="9">
        <v>225</v>
      </c>
      <c r="Q3515" s="9">
        <v>88.388745999999998</v>
      </c>
      <c r="R3515" s="9">
        <v>88.388745999999998</v>
      </c>
      <c r="S3515" s="9" t="s">
        <v>2089</v>
      </c>
      <c r="T3515" s="9">
        <v>6675.7472779999998</v>
      </c>
      <c r="U3515" s="9">
        <v>541407.75552100001</v>
      </c>
      <c r="V3515" t="s">
        <v>935</v>
      </c>
    </row>
    <row r="3516" spans="1:22" x14ac:dyDescent="0.25">
      <c r="A3516" s="70" t="e">
        <f>VLOOKUP(B3516,'Lake Assessments'!$D$2:$E$52,2,0)</f>
        <v>#N/A</v>
      </c>
      <c r="B3516">
        <v>38071500</v>
      </c>
      <c r="C3516" t="s">
        <v>3072</v>
      </c>
      <c r="D3516" t="s">
        <v>878</v>
      </c>
      <c r="E3516" s="107">
        <v>37830</v>
      </c>
      <c r="F3516" s="9">
        <v>6</v>
      </c>
      <c r="G3516" s="9">
        <v>15.921683</v>
      </c>
      <c r="H3516" s="9">
        <v>100</v>
      </c>
      <c r="I3516" s="9">
        <v>28.400672</v>
      </c>
      <c r="J3516" s="9">
        <v>1</v>
      </c>
      <c r="K3516" s="9">
        <v>6</v>
      </c>
      <c r="L3516" s="9">
        <v>6</v>
      </c>
      <c r="M3516" s="9">
        <v>15.921683</v>
      </c>
      <c r="N3516" s="9">
        <v>15.921683</v>
      </c>
      <c r="O3516" s="9">
        <v>100</v>
      </c>
      <c r="P3516" s="9">
        <v>100</v>
      </c>
      <c r="Q3516" s="9">
        <v>28.400672</v>
      </c>
      <c r="R3516" s="9">
        <v>28.400672</v>
      </c>
      <c r="S3516" s="9" t="s">
        <v>2089</v>
      </c>
      <c r="T3516" s="9">
        <v>16666.440102</v>
      </c>
      <c r="U3516" s="9">
        <v>1213635.993912</v>
      </c>
      <c r="V3516" t="s">
        <v>935</v>
      </c>
    </row>
    <row r="3517" spans="1:22" x14ac:dyDescent="0.25">
      <c r="A3517" s="70" t="e">
        <f>VLOOKUP(B3517,'Lake Assessments'!$D$2:$E$52,2,0)</f>
        <v>#N/A</v>
      </c>
      <c r="B3517">
        <v>38047700</v>
      </c>
      <c r="C3517" t="s">
        <v>3073</v>
      </c>
      <c r="D3517" t="s">
        <v>878</v>
      </c>
      <c r="E3517" s="107">
        <v>37081</v>
      </c>
      <c r="F3517" s="9">
        <v>12</v>
      </c>
      <c r="G3517" s="9">
        <v>25.403411999999999</v>
      </c>
      <c r="H3517" s="9">
        <v>300</v>
      </c>
      <c r="I3517" s="9">
        <v>104.866225</v>
      </c>
      <c r="J3517" s="9">
        <v>1</v>
      </c>
      <c r="K3517" s="9">
        <v>12</v>
      </c>
      <c r="L3517" s="9">
        <v>12</v>
      </c>
      <c r="M3517" s="9">
        <v>25.403411999999999</v>
      </c>
      <c r="N3517" s="9">
        <v>25.403411999999999</v>
      </c>
      <c r="O3517" s="9">
        <v>300</v>
      </c>
      <c r="P3517" s="9">
        <v>300</v>
      </c>
      <c r="Q3517" s="9">
        <v>104.866225</v>
      </c>
      <c r="R3517" s="9">
        <v>104.866225</v>
      </c>
      <c r="S3517" s="9" t="s">
        <v>2089</v>
      </c>
      <c r="T3517" s="9">
        <v>1857.862423</v>
      </c>
      <c r="U3517" s="9">
        <v>147190.91843799999</v>
      </c>
      <c r="V3517" t="s">
        <v>935</v>
      </c>
    </row>
    <row r="3518" spans="1:22" x14ac:dyDescent="0.25">
      <c r="A3518" s="70" t="e">
        <f>VLOOKUP(B3518,'Lake Assessments'!$D$2:$E$52,2,0)</f>
        <v>#N/A</v>
      </c>
      <c r="B3518">
        <v>38077900</v>
      </c>
      <c r="C3518" t="s">
        <v>3074</v>
      </c>
      <c r="D3518" t="s">
        <v>878</v>
      </c>
      <c r="E3518" s="107">
        <v>41492</v>
      </c>
      <c r="F3518" s="9">
        <v>23</v>
      </c>
      <c r="G3518" s="9">
        <v>33.570821000000002</v>
      </c>
      <c r="H3518" s="9">
        <v>475</v>
      </c>
      <c r="I3518" s="9">
        <v>216.70585500000001</v>
      </c>
      <c r="J3518" s="9">
        <v>2</v>
      </c>
      <c r="K3518" s="9">
        <v>20</v>
      </c>
      <c r="L3518" s="9">
        <v>23</v>
      </c>
      <c r="M3518" s="9">
        <v>30.186917999999999</v>
      </c>
      <c r="N3518" s="9">
        <v>33.570821000000002</v>
      </c>
      <c r="O3518" s="9">
        <v>475</v>
      </c>
      <c r="P3518" s="9">
        <v>566.66666699999996</v>
      </c>
      <c r="Q3518" s="9">
        <v>143.44288499999999</v>
      </c>
      <c r="R3518" s="9">
        <v>216.70585500000001</v>
      </c>
      <c r="S3518" s="9" t="s">
        <v>2089</v>
      </c>
      <c r="T3518" s="9">
        <v>32124.363633000001</v>
      </c>
      <c r="U3518" s="9">
        <v>5228224.387135</v>
      </c>
      <c r="V3518" t="s">
        <v>935</v>
      </c>
    </row>
    <row r="3519" spans="1:22" x14ac:dyDescent="0.25">
      <c r="A3519" s="70" t="e">
        <f>VLOOKUP(B3519,'Lake Assessments'!$D$2:$E$52,2,0)</f>
        <v>#N/A</v>
      </c>
      <c r="B3519">
        <v>38053000</v>
      </c>
      <c r="C3519" t="s">
        <v>1465</v>
      </c>
      <c r="D3519" t="s">
        <v>878</v>
      </c>
      <c r="E3519" s="107">
        <v>36698</v>
      </c>
      <c r="F3519" s="9">
        <v>8</v>
      </c>
      <c r="G3519" s="9">
        <v>18.738330000000001</v>
      </c>
      <c r="H3519" s="9">
        <v>166.66666699999999</v>
      </c>
      <c r="I3519" s="9">
        <v>51.115561999999997</v>
      </c>
      <c r="J3519" s="9">
        <v>1</v>
      </c>
      <c r="K3519" s="9">
        <v>8</v>
      </c>
      <c r="L3519" s="9">
        <v>8</v>
      </c>
      <c r="M3519" s="9">
        <v>18.738330000000001</v>
      </c>
      <c r="N3519" s="9">
        <v>18.738330000000001</v>
      </c>
      <c r="O3519" s="9">
        <v>166.66666699999999</v>
      </c>
      <c r="P3519" s="9">
        <v>166.66666699999999</v>
      </c>
      <c r="Q3519" s="9">
        <v>51.115561999999997</v>
      </c>
      <c r="R3519" s="9">
        <v>51.115561999999997</v>
      </c>
      <c r="S3519" s="9" t="s">
        <v>2089</v>
      </c>
      <c r="T3519" s="9">
        <v>15022.799004</v>
      </c>
      <c r="U3519" s="9">
        <v>1498054.9788569999</v>
      </c>
      <c r="V3519" t="s">
        <v>935</v>
      </c>
    </row>
    <row r="3520" spans="1:22" x14ac:dyDescent="0.25">
      <c r="A3520" s="70" t="e">
        <f>VLOOKUP(B3520,'Lake Assessments'!$D$2:$E$52,2,0)</f>
        <v>#N/A</v>
      </c>
      <c r="B3520">
        <v>38071201</v>
      </c>
      <c r="C3520" t="s">
        <v>3075</v>
      </c>
      <c r="D3520" t="s">
        <v>878</v>
      </c>
      <c r="E3520" s="107">
        <v>41507</v>
      </c>
      <c r="F3520" s="9">
        <v>11</v>
      </c>
      <c r="G3520" s="9">
        <v>18.995215000000002</v>
      </c>
      <c r="H3520" s="9">
        <v>175</v>
      </c>
      <c r="I3520" s="9">
        <v>79.200138999999993</v>
      </c>
      <c r="J3520" s="9">
        <v>1</v>
      </c>
      <c r="K3520" s="9">
        <v>11</v>
      </c>
      <c r="L3520" s="9">
        <v>11</v>
      </c>
      <c r="M3520" s="9">
        <v>18.995215000000002</v>
      </c>
      <c r="N3520" s="9">
        <v>18.995215000000002</v>
      </c>
      <c r="O3520" s="9">
        <v>175</v>
      </c>
      <c r="P3520" s="9">
        <v>175</v>
      </c>
      <c r="Q3520" s="9">
        <v>79.200138999999993</v>
      </c>
      <c r="R3520" s="9">
        <v>79.200138999999993</v>
      </c>
      <c r="S3520" s="9" t="s">
        <v>2089</v>
      </c>
      <c r="T3520" s="9">
        <v>1155.6653349999999</v>
      </c>
      <c r="U3520" s="9">
        <v>73653.175147999995</v>
      </c>
      <c r="V3520" t="s">
        <v>935</v>
      </c>
    </row>
    <row r="3521" spans="1:22" x14ac:dyDescent="0.25">
      <c r="A3521" s="70" t="e">
        <f>VLOOKUP(B3521,'Lake Assessments'!$D$2:$E$52,2,0)</f>
        <v>#N/A</v>
      </c>
      <c r="B3521">
        <v>38047300</v>
      </c>
      <c r="C3521" t="s">
        <v>3076</v>
      </c>
      <c r="D3521" t="s">
        <v>878</v>
      </c>
      <c r="E3521" s="107">
        <v>36026</v>
      </c>
      <c r="F3521" s="9">
        <v>20</v>
      </c>
      <c r="G3521" s="9">
        <v>32.870199</v>
      </c>
      <c r="H3521" s="9">
        <v>566.66666699999996</v>
      </c>
      <c r="I3521" s="9">
        <v>165.08225200000001</v>
      </c>
      <c r="J3521" s="9">
        <v>1</v>
      </c>
      <c r="K3521" s="9">
        <v>20</v>
      </c>
      <c r="L3521" s="9">
        <v>20</v>
      </c>
      <c r="M3521" s="9">
        <v>32.870199</v>
      </c>
      <c r="N3521" s="9">
        <v>32.870199</v>
      </c>
      <c r="O3521" s="9">
        <v>566.66666699999996</v>
      </c>
      <c r="P3521" s="9">
        <v>566.66666699999996</v>
      </c>
      <c r="Q3521" s="9">
        <v>165.08225200000001</v>
      </c>
      <c r="R3521" s="9">
        <v>165.08225200000001</v>
      </c>
      <c r="S3521" s="9" t="s">
        <v>2089</v>
      </c>
      <c r="T3521" s="9">
        <v>4109.149034</v>
      </c>
      <c r="U3521" s="9">
        <v>243893.286303</v>
      </c>
      <c r="V3521" t="s">
        <v>935</v>
      </c>
    </row>
    <row r="3522" spans="1:22" x14ac:dyDescent="0.25">
      <c r="A3522" s="70" t="e">
        <f>VLOOKUP(B3522,'Lake Assessments'!$D$2:$E$52,2,0)</f>
        <v>#N/A</v>
      </c>
      <c r="B3522">
        <v>38049500</v>
      </c>
      <c r="C3522" t="s">
        <v>3077</v>
      </c>
      <c r="D3522" t="s">
        <v>878</v>
      </c>
      <c r="E3522" s="107">
        <v>36703</v>
      </c>
      <c r="F3522" s="9">
        <v>9</v>
      </c>
      <c r="G3522" s="9">
        <v>19.666667</v>
      </c>
      <c r="H3522" s="9">
        <v>50</v>
      </c>
      <c r="I3522" s="9">
        <v>24.472574000000002</v>
      </c>
      <c r="J3522" s="9">
        <v>1</v>
      </c>
      <c r="K3522" s="9">
        <v>9</v>
      </c>
      <c r="L3522" s="9">
        <v>9</v>
      </c>
      <c r="M3522" s="9">
        <v>19.666667</v>
      </c>
      <c r="N3522" s="9">
        <v>19.666667</v>
      </c>
      <c r="O3522" s="9">
        <v>50</v>
      </c>
      <c r="P3522" s="9">
        <v>50</v>
      </c>
      <c r="Q3522" s="9">
        <v>24.472574000000002</v>
      </c>
      <c r="R3522" s="9">
        <v>24.472574000000002</v>
      </c>
      <c r="S3522" s="9" t="s">
        <v>2089</v>
      </c>
      <c r="T3522" s="9">
        <v>4255.6071480000001</v>
      </c>
      <c r="U3522" s="9">
        <v>377779.42429699999</v>
      </c>
      <c r="V3522" t="s">
        <v>935</v>
      </c>
    </row>
    <row r="3523" spans="1:22" x14ac:dyDescent="0.25">
      <c r="A3523" s="70" t="e">
        <f>VLOOKUP(B3523,'Lake Assessments'!$D$2:$E$52,2,0)</f>
        <v>#N/A</v>
      </c>
      <c r="B3523">
        <v>38064400</v>
      </c>
      <c r="C3523" t="s">
        <v>1306</v>
      </c>
      <c r="D3523" t="s">
        <v>878</v>
      </c>
      <c r="E3523" s="107">
        <v>41499</v>
      </c>
      <c r="F3523" s="9">
        <v>12</v>
      </c>
      <c r="G3523" s="9">
        <v>23.960035999999999</v>
      </c>
      <c r="H3523" s="9">
        <v>200</v>
      </c>
      <c r="I3523" s="9">
        <v>126.038077</v>
      </c>
      <c r="J3523" s="9">
        <v>2</v>
      </c>
      <c r="K3523" s="9">
        <v>12</v>
      </c>
      <c r="L3523" s="9">
        <v>24</v>
      </c>
      <c r="M3523" s="9">
        <v>23.960035999999999</v>
      </c>
      <c r="N3523" s="9">
        <v>33.47636</v>
      </c>
      <c r="O3523" s="9">
        <v>200</v>
      </c>
      <c r="P3523" s="9">
        <v>700</v>
      </c>
      <c r="Q3523" s="9">
        <v>126.038077</v>
      </c>
      <c r="R3523" s="9">
        <v>169.97064399999999</v>
      </c>
      <c r="S3523" s="9" t="s">
        <v>2089</v>
      </c>
      <c r="T3523" s="9">
        <v>34601.619877999998</v>
      </c>
      <c r="U3523" s="9">
        <v>5263440.3963620001</v>
      </c>
      <c r="V3523" t="s">
        <v>935</v>
      </c>
    </row>
    <row r="3524" spans="1:22" x14ac:dyDescent="0.25">
      <c r="A3524" s="70" t="e">
        <f>VLOOKUP(B3524,'Lake Assessments'!$D$2:$E$52,2,0)</f>
        <v>#N/A</v>
      </c>
      <c r="B3524">
        <v>38070900</v>
      </c>
      <c r="C3524" t="s">
        <v>3078</v>
      </c>
      <c r="D3524" t="s">
        <v>878</v>
      </c>
      <c r="E3524" s="107">
        <v>41101</v>
      </c>
      <c r="F3524" s="9">
        <v>6</v>
      </c>
      <c r="G3524" s="9">
        <v>15.105187000000001</v>
      </c>
      <c r="H3524" s="9">
        <v>100</v>
      </c>
      <c r="I3524" s="9">
        <v>21.816022</v>
      </c>
      <c r="J3524" s="9">
        <v>1</v>
      </c>
      <c r="K3524" s="9">
        <v>6</v>
      </c>
      <c r="L3524" s="9">
        <v>6</v>
      </c>
      <c r="M3524" s="9">
        <v>15.105187000000001</v>
      </c>
      <c r="N3524" s="9">
        <v>15.105187000000001</v>
      </c>
      <c r="O3524" s="9">
        <v>100</v>
      </c>
      <c r="P3524" s="9">
        <v>100</v>
      </c>
      <c r="Q3524" s="9">
        <v>21.816022</v>
      </c>
      <c r="R3524" s="9">
        <v>21.816022</v>
      </c>
      <c r="S3524" s="9" t="s">
        <v>2089</v>
      </c>
      <c r="T3524" s="9">
        <v>2474.0073050000001</v>
      </c>
      <c r="U3524" s="9">
        <v>137117.28607199999</v>
      </c>
      <c r="V3524" t="s">
        <v>935</v>
      </c>
    </row>
    <row r="3525" spans="1:22" x14ac:dyDescent="0.25">
      <c r="A3525" s="70" t="e">
        <f>VLOOKUP(B3525,'Lake Assessments'!$D$2:$E$52,2,0)</f>
        <v>#N/A</v>
      </c>
      <c r="B3525">
        <v>38071202</v>
      </c>
      <c r="C3525" t="s">
        <v>3079</v>
      </c>
      <c r="D3525" t="s">
        <v>878</v>
      </c>
      <c r="E3525" s="107">
        <v>41493</v>
      </c>
      <c r="F3525" s="9">
        <v>7</v>
      </c>
      <c r="G3525" s="9">
        <v>15.496543000000001</v>
      </c>
      <c r="H3525" s="9">
        <v>75</v>
      </c>
      <c r="I3525" s="9">
        <v>46.193806000000002</v>
      </c>
      <c r="J3525" s="9">
        <v>1</v>
      </c>
      <c r="K3525" s="9">
        <v>7</v>
      </c>
      <c r="L3525" s="9">
        <v>7</v>
      </c>
      <c r="M3525" s="9">
        <v>15.496543000000001</v>
      </c>
      <c r="N3525" s="9">
        <v>15.496543000000001</v>
      </c>
      <c r="O3525" s="9">
        <v>75</v>
      </c>
      <c r="P3525" s="9">
        <v>75</v>
      </c>
      <c r="Q3525" s="9">
        <v>46.193806000000002</v>
      </c>
      <c r="R3525" s="9">
        <v>46.193806000000002</v>
      </c>
      <c r="S3525" s="9" t="s">
        <v>2089</v>
      </c>
      <c r="T3525" s="9">
        <v>882.89238999999998</v>
      </c>
      <c r="U3525" s="9">
        <v>25920.466541000002</v>
      </c>
      <c r="V3525" t="s">
        <v>935</v>
      </c>
    </row>
    <row r="3526" spans="1:22" x14ac:dyDescent="0.25">
      <c r="A3526" s="70" t="e">
        <f>VLOOKUP(B3526,'Lake Assessments'!$D$2:$E$52,2,0)</f>
        <v>#N/A</v>
      </c>
      <c r="B3526">
        <v>69030600</v>
      </c>
      <c r="C3526" t="s">
        <v>3080</v>
      </c>
      <c r="D3526" t="s">
        <v>878</v>
      </c>
      <c r="E3526" s="107">
        <v>41449</v>
      </c>
      <c r="F3526" s="9">
        <v>7</v>
      </c>
      <c r="G3526" s="9">
        <v>20.410081999999999</v>
      </c>
      <c r="H3526" s="9">
        <v>16.666667</v>
      </c>
      <c r="I3526" s="9">
        <v>29.177731000000001</v>
      </c>
      <c r="J3526" s="9">
        <v>1</v>
      </c>
      <c r="K3526" s="9">
        <v>7</v>
      </c>
      <c r="L3526" s="9">
        <v>7</v>
      </c>
      <c r="M3526" s="9">
        <v>20.410081999999999</v>
      </c>
      <c r="N3526" s="9">
        <v>20.410081999999999</v>
      </c>
      <c r="O3526" s="9">
        <v>16.666667</v>
      </c>
      <c r="P3526" s="9">
        <v>16.666667</v>
      </c>
      <c r="Q3526" s="9">
        <v>29.177731000000001</v>
      </c>
      <c r="R3526" s="9">
        <v>29.177731000000001</v>
      </c>
      <c r="S3526" s="9" t="s">
        <v>2089</v>
      </c>
      <c r="T3526" s="9">
        <v>1412.458153</v>
      </c>
      <c r="U3526" s="9">
        <v>67315.037081999995</v>
      </c>
      <c r="V3526" t="s">
        <v>935</v>
      </c>
    </row>
    <row r="3527" spans="1:22" x14ac:dyDescent="0.25">
      <c r="A3527" s="70" t="e">
        <f>VLOOKUP(B3527,'Lake Assessments'!$D$2:$E$52,2,0)</f>
        <v>#N/A</v>
      </c>
      <c r="B3527">
        <v>69000500</v>
      </c>
      <c r="C3527" t="s">
        <v>3081</v>
      </c>
      <c r="D3527" t="s">
        <v>878</v>
      </c>
      <c r="E3527" s="107">
        <v>39279</v>
      </c>
      <c r="F3527" s="9">
        <v>3</v>
      </c>
      <c r="G3527" s="9">
        <v>10.969654999999999</v>
      </c>
      <c r="H3527" s="9">
        <v>0</v>
      </c>
      <c r="I3527" s="9">
        <v>20.545660999999999</v>
      </c>
      <c r="J3527" s="9">
        <v>1</v>
      </c>
      <c r="K3527" s="9">
        <v>3</v>
      </c>
      <c r="L3527" s="9">
        <v>3</v>
      </c>
      <c r="M3527" s="9">
        <v>10.969654999999999</v>
      </c>
      <c r="N3527" s="9">
        <v>10.969654999999999</v>
      </c>
      <c r="O3527" s="9">
        <v>0</v>
      </c>
      <c r="P3527" s="9">
        <v>0</v>
      </c>
      <c r="Q3527" s="9">
        <v>20.545660999999999</v>
      </c>
      <c r="R3527" s="9">
        <v>20.545660999999999</v>
      </c>
      <c r="S3527" s="9" t="s">
        <v>2089</v>
      </c>
      <c r="T3527" s="9">
        <v>1908.41779</v>
      </c>
      <c r="U3527" s="9">
        <v>114025.93257400001</v>
      </c>
      <c r="V3527" t="s">
        <v>935</v>
      </c>
    </row>
    <row r="3528" spans="1:22" x14ac:dyDescent="0.25">
      <c r="A3528" s="70" t="e">
        <f>VLOOKUP(B3528,'Lake Assessments'!$D$2:$E$52,2,0)</f>
        <v>#N/A</v>
      </c>
      <c r="B3528">
        <v>69019900</v>
      </c>
      <c r="C3528" t="s">
        <v>3082</v>
      </c>
      <c r="D3528" t="s">
        <v>878</v>
      </c>
      <c r="E3528" s="107">
        <v>39680</v>
      </c>
      <c r="F3528" s="9">
        <v>18</v>
      </c>
      <c r="G3528" s="9">
        <v>34.648232</v>
      </c>
      <c r="H3528" s="9">
        <v>350</v>
      </c>
      <c r="I3528" s="9">
        <v>226.870116</v>
      </c>
      <c r="J3528" s="9">
        <v>2</v>
      </c>
      <c r="K3528" s="9">
        <v>8</v>
      </c>
      <c r="L3528" s="9">
        <v>18</v>
      </c>
      <c r="M3528" s="9">
        <v>22.980969999999999</v>
      </c>
      <c r="N3528" s="9">
        <v>34.648232</v>
      </c>
      <c r="O3528" s="9">
        <v>166.66666699999999</v>
      </c>
      <c r="P3528" s="9">
        <v>350</v>
      </c>
      <c r="Q3528" s="9">
        <v>85.330405999999996</v>
      </c>
      <c r="R3528" s="9">
        <v>226.870116</v>
      </c>
      <c r="S3528" s="9" t="s">
        <v>2089</v>
      </c>
      <c r="T3528" s="9">
        <v>4009.889588</v>
      </c>
      <c r="U3528" s="9">
        <v>366138.590975</v>
      </c>
      <c r="V3528" t="s">
        <v>935</v>
      </c>
    </row>
    <row r="3529" spans="1:22" x14ac:dyDescent="0.25">
      <c r="A3529" s="70" t="e">
        <f>VLOOKUP(B3529,'Lake Assessments'!$D$2:$E$52,2,0)</f>
        <v>#N/A</v>
      </c>
      <c r="B3529">
        <v>69021300</v>
      </c>
      <c r="C3529" t="s">
        <v>3083</v>
      </c>
      <c r="D3529" t="s">
        <v>878</v>
      </c>
      <c r="E3529" s="107">
        <v>37508</v>
      </c>
      <c r="F3529" s="9">
        <v>25</v>
      </c>
      <c r="G3529" s="9">
        <v>33.200000000000003</v>
      </c>
      <c r="H3529" s="9">
        <v>733.33333300000004</v>
      </c>
      <c r="I3529" s="9">
        <v>167.74193500000001</v>
      </c>
      <c r="J3529" s="9">
        <v>1</v>
      </c>
      <c r="K3529" s="9">
        <v>25</v>
      </c>
      <c r="L3529" s="9">
        <v>25</v>
      </c>
      <c r="M3529" s="9">
        <v>33.200000000000003</v>
      </c>
      <c r="N3529" s="9">
        <v>33.200000000000003</v>
      </c>
      <c r="O3529" s="9">
        <v>733.33333300000004</v>
      </c>
      <c r="P3529" s="9">
        <v>733.33333300000004</v>
      </c>
      <c r="Q3529" s="9">
        <v>167.74193500000001</v>
      </c>
      <c r="R3529" s="9">
        <v>167.74193500000001</v>
      </c>
      <c r="S3529" s="9" t="s">
        <v>2089</v>
      </c>
      <c r="T3529" s="9">
        <v>4533.294594</v>
      </c>
      <c r="U3529" s="9">
        <v>684083.07372600003</v>
      </c>
      <c r="V3529" t="s">
        <v>935</v>
      </c>
    </row>
    <row r="3530" spans="1:22" x14ac:dyDescent="0.25">
      <c r="A3530" s="70" t="e">
        <f>VLOOKUP(B3530,'Lake Assessments'!$D$2:$E$52,2,0)</f>
        <v>#N/A</v>
      </c>
      <c r="B3530">
        <v>69034100</v>
      </c>
      <c r="C3530" t="s">
        <v>3084</v>
      </c>
      <c r="D3530" t="s">
        <v>878</v>
      </c>
      <c r="E3530" s="107">
        <v>39282</v>
      </c>
      <c r="F3530" s="9">
        <v>8</v>
      </c>
      <c r="G3530" s="9">
        <v>19.79899</v>
      </c>
      <c r="H3530" s="9">
        <v>166.66666699999999</v>
      </c>
      <c r="I3530" s="9">
        <v>117.57131699999999</v>
      </c>
      <c r="J3530" s="9">
        <v>1</v>
      </c>
      <c r="K3530" s="9">
        <v>8</v>
      </c>
      <c r="L3530" s="9">
        <v>8</v>
      </c>
      <c r="M3530" s="9">
        <v>19.79899</v>
      </c>
      <c r="N3530" s="9">
        <v>19.79899</v>
      </c>
      <c r="O3530" s="9">
        <v>166.66666699999999</v>
      </c>
      <c r="P3530" s="9">
        <v>166.66666699999999</v>
      </c>
      <c r="Q3530" s="9">
        <v>117.57131699999999</v>
      </c>
      <c r="R3530" s="9">
        <v>117.57131699999999</v>
      </c>
      <c r="S3530" s="9" t="s">
        <v>2089</v>
      </c>
      <c r="T3530" s="9">
        <v>2682.264279</v>
      </c>
      <c r="U3530" s="9">
        <v>404938.64563799999</v>
      </c>
      <c r="V3530" t="s">
        <v>935</v>
      </c>
    </row>
    <row r="3531" spans="1:22" x14ac:dyDescent="0.25">
      <c r="A3531" s="70" t="e">
        <f>VLOOKUP(B3531,'Lake Assessments'!$D$2:$E$52,2,0)</f>
        <v>#N/A</v>
      </c>
      <c r="B3531">
        <v>69029900</v>
      </c>
      <c r="C3531" t="s">
        <v>1703</v>
      </c>
      <c r="D3531" t="s">
        <v>878</v>
      </c>
      <c r="E3531" s="107">
        <v>41464</v>
      </c>
      <c r="F3531" s="9">
        <v>14</v>
      </c>
      <c r="G3531" s="9">
        <v>26.458863000000001</v>
      </c>
      <c r="H3531" s="9">
        <v>133.33333300000001</v>
      </c>
      <c r="I3531" s="9">
        <v>67.461157999999998</v>
      </c>
      <c r="J3531" s="9">
        <v>1</v>
      </c>
      <c r="K3531" s="9">
        <v>14</v>
      </c>
      <c r="L3531" s="9">
        <v>14</v>
      </c>
      <c r="M3531" s="9">
        <v>26.458863000000001</v>
      </c>
      <c r="N3531" s="9">
        <v>26.458863000000001</v>
      </c>
      <c r="O3531" s="9">
        <v>133.33333300000001</v>
      </c>
      <c r="P3531" s="9">
        <v>133.33333300000001</v>
      </c>
      <c r="Q3531" s="9">
        <v>67.461157999999998</v>
      </c>
      <c r="R3531" s="9">
        <v>67.461157999999998</v>
      </c>
      <c r="S3531" s="9" t="s">
        <v>2089</v>
      </c>
      <c r="T3531" s="9">
        <v>3838.8924740000002</v>
      </c>
      <c r="U3531" s="9">
        <v>347706.63896499999</v>
      </c>
      <c r="V3531" t="s">
        <v>935</v>
      </c>
    </row>
    <row r="3532" spans="1:22" x14ac:dyDescent="0.25">
      <c r="A3532" s="70" t="e">
        <f>VLOOKUP(B3532,'Lake Assessments'!$D$2:$E$52,2,0)</f>
        <v>#N/A</v>
      </c>
      <c r="B3532">
        <v>69012000</v>
      </c>
      <c r="C3532" t="s">
        <v>3085</v>
      </c>
      <c r="D3532" t="s">
        <v>878</v>
      </c>
      <c r="E3532" s="107">
        <v>39679</v>
      </c>
      <c r="F3532" s="9">
        <v>22</v>
      </c>
      <c r="G3532" s="9">
        <v>36.457321999999998</v>
      </c>
      <c r="H3532" s="9">
        <v>450</v>
      </c>
      <c r="I3532" s="9">
        <v>243.937005</v>
      </c>
      <c r="J3532" s="9">
        <v>2</v>
      </c>
      <c r="K3532" s="9">
        <v>15</v>
      </c>
      <c r="L3532" s="9">
        <v>22</v>
      </c>
      <c r="M3532" s="9">
        <v>27.627281</v>
      </c>
      <c r="N3532" s="9">
        <v>36.457321999999998</v>
      </c>
      <c r="O3532" s="9">
        <v>400</v>
      </c>
      <c r="P3532" s="9">
        <v>450</v>
      </c>
      <c r="Q3532" s="9">
        <v>122.80065500000001</v>
      </c>
      <c r="R3532" s="9">
        <v>243.937005</v>
      </c>
      <c r="S3532" s="9" t="s">
        <v>2089</v>
      </c>
      <c r="T3532" s="9">
        <v>5832.398897</v>
      </c>
      <c r="U3532" s="9">
        <v>458098.571138</v>
      </c>
      <c r="V3532" t="s">
        <v>935</v>
      </c>
    </row>
    <row r="3533" spans="1:22" x14ac:dyDescent="0.25">
      <c r="A3533" s="70" t="e">
        <f>VLOOKUP(B3533,'Lake Assessments'!$D$2:$E$52,2,0)</f>
        <v>#N/A</v>
      </c>
      <c r="B3533">
        <v>69008000</v>
      </c>
      <c r="C3533" t="s">
        <v>3086</v>
      </c>
      <c r="D3533" t="s">
        <v>878</v>
      </c>
      <c r="E3533" s="107">
        <v>39678</v>
      </c>
      <c r="F3533" s="9">
        <v>27</v>
      </c>
      <c r="G3533" s="9">
        <v>39.452267999999997</v>
      </c>
      <c r="H3533" s="9">
        <v>575</v>
      </c>
      <c r="I3533" s="9">
        <v>272.19121100000001</v>
      </c>
      <c r="J3533" s="9">
        <v>2</v>
      </c>
      <c r="K3533" s="9">
        <v>14</v>
      </c>
      <c r="L3533" s="9">
        <v>27</v>
      </c>
      <c r="M3533" s="9">
        <v>26.993385</v>
      </c>
      <c r="N3533" s="9">
        <v>39.452267999999997</v>
      </c>
      <c r="O3533" s="9">
        <v>366.66666700000002</v>
      </c>
      <c r="P3533" s="9">
        <v>575</v>
      </c>
      <c r="Q3533" s="9">
        <v>117.688592</v>
      </c>
      <c r="R3533" s="9">
        <v>272.19121100000001</v>
      </c>
      <c r="S3533" s="9" t="s">
        <v>2089</v>
      </c>
      <c r="T3533" s="9">
        <v>9313.2887289999999</v>
      </c>
      <c r="U3533" s="9">
        <v>737351.17416599998</v>
      </c>
      <c r="V3533" t="s">
        <v>935</v>
      </c>
    </row>
    <row r="3534" spans="1:22" x14ac:dyDescent="0.25">
      <c r="A3534" s="70" t="e">
        <f>VLOOKUP(B3534,'Lake Assessments'!$D$2:$E$52,2,0)</f>
        <v>#N/A</v>
      </c>
      <c r="B3534">
        <v>69017500</v>
      </c>
      <c r="C3534" t="s">
        <v>1645</v>
      </c>
      <c r="D3534" t="s">
        <v>878</v>
      </c>
      <c r="E3534" s="107">
        <v>37116</v>
      </c>
      <c r="F3534" s="9">
        <v>5</v>
      </c>
      <c r="G3534" s="9">
        <v>16.546903</v>
      </c>
      <c r="H3534" s="9">
        <v>66.666667000000004</v>
      </c>
      <c r="I3534" s="9">
        <v>33.442765999999999</v>
      </c>
      <c r="J3534" s="9">
        <v>1</v>
      </c>
      <c r="K3534" s="9">
        <v>5</v>
      </c>
      <c r="L3534" s="9">
        <v>5</v>
      </c>
      <c r="M3534" s="9">
        <v>16.546903</v>
      </c>
      <c r="N3534" s="9">
        <v>16.546903</v>
      </c>
      <c r="O3534" s="9">
        <v>66.666667000000004</v>
      </c>
      <c r="P3534" s="9">
        <v>66.666667000000004</v>
      </c>
      <c r="Q3534" s="9">
        <v>33.442765999999999</v>
      </c>
      <c r="R3534" s="9">
        <v>33.442765999999999</v>
      </c>
      <c r="S3534" s="9" t="s">
        <v>2089</v>
      </c>
      <c r="T3534" s="9">
        <v>3571.9396609999999</v>
      </c>
      <c r="U3534" s="9">
        <v>225036.88338499999</v>
      </c>
      <c r="V3534" t="s">
        <v>935</v>
      </c>
    </row>
    <row r="3535" spans="1:22" x14ac:dyDescent="0.25">
      <c r="A3535" s="70" t="e">
        <f>VLOOKUP(B3535,'Lake Assessments'!$D$2:$E$52,2,0)</f>
        <v>#N/A</v>
      </c>
      <c r="B3535">
        <v>69006600</v>
      </c>
      <c r="C3535" t="s">
        <v>885</v>
      </c>
      <c r="D3535" t="s">
        <v>878</v>
      </c>
      <c r="E3535" s="107">
        <v>41494</v>
      </c>
      <c r="F3535" s="9">
        <v>15</v>
      </c>
      <c r="G3535" s="9">
        <v>22.979700999999999</v>
      </c>
      <c r="H3535" s="9">
        <v>275</v>
      </c>
      <c r="I3535" s="9">
        <v>116.78963400000001</v>
      </c>
      <c r="J3535" s="9">
        <v>1</v>
      </c>
      <c r="K3535" s="9">
        <v>15</v>
      </c>
      <c r="L3535" s="9">
        <v>15</v>
      </c>
      <c r="M3535" s="9">
        <v>22.979700999999999</v>
      </c>
      <c r="N3535" s="9">
        <v>22.979700999999999</v>
      </c>
      <c r="O3535" s="9">
        <v>275</v>
      </c>
      <c r="P3535" s="9">
        <v>275</v>
      </c>
      <c r="Q3535" s="9">
        <v>116.78963400000001</v>
      </c>
      <c r="R3535" s="9">
        <v>116.78963400000001</v>
      </c>
      <c r="S3535" s="9" t="s">
        <v>2089</v>
      </c>
      <c r="T3535" s="9">
        <v>10404.970976000001</v>
      </c>
      <c r="U3535" s="9">
        <v>1304045.021583</v>
      </c>
      <c r="V3535" t="s">
        <v>935</v>
      </c>
    </row>
    <row r="3536" spans="1:22" x14ac:dyDescent="0.25">
      <c r="A3536" s="70" t="e">
        <f>VLOOKUP(B3536,'Lake Assessments'!$D$2:$E$52,2,0)</f>
        <v>#N/A</v>
      </c>
      <c r="B3536">
        <v>69017000</v>
      </c>
      <c r="C3536" t="s">
        <v>3087</v>
      </c>
      <c r="D3536" t="s">
        <v>878</v>
      </c>
      <c r="E3536" s="107">
        <v>37074</v>
      </c>
      <c r="F3536" s="9">
        <v>10</v>
      </c>
      <c r="G3536" s="9">
        <v>22.768398999999999</v>
      </c>
      <c r="H3536" s="9">
        <v>233.33333300000001</v>
      </c>
      <c r="I3536" s="9">
        <v>83.616122000000004</v>
      </c>
      <c r="J3536" s="9">
        <v>1</v>
      </c>
      <c r="K3536" s="9">
        <v>10</v>
      </c>
      <c r="L3536" s="9">
        <v>10</v>
      </c>
      <c r="M3536" s="9">
        <v>22.768398999999999</v>
      </c>
      <c r="N3536" s="9">
        <v>22.768398999999999</v>
      </c>
      <c r="O3536" s="9">
        <v>233.33333300000001</v>
      </c>
      <c r="P3536" s="9">
        <v>233.33333300000001</v>
      </c>
      <c r="Q3536" s="9">
        <v>83.616122000000004</v>
      </c>
      <c r="R3536" s="9">
        <v>83.616122000000004</v>
      </c>
      <c r="S3536" s="9" t="s">
        <v>2089</v>
      </c>
      <c r="T3536" s="9">
        <v>2932.9517860000001</v>
      </c>
      <c r="U3536" s="9">
        <v>157091.72769500001</v>
      </c>
      <c r="V3536" t="s">
        <v>935</v>
      </c>
    </row>
    <row r="3537" spans="1:22" x14ac:dyDescent="0.25">
      <c r="A3537" s="70" t="e">
        <f>VLOOKUP(B3537,'Lake Assessments'!$D$2:$E$52,2,0)</f>
        <v>#N/A</v>
      </c>
      <c r="B3537">
        <v>38081000</v>
      </c>
      <c r="C3537" t="s">
        <v>258</v>
      </c>
      <c r="D3537" t="s">
        <v>878</v>
      </c>
      <c r="E3537" s="107">
        <v>41093</v>
      </c>
      <c r="F3537" s="9">
        <v>4</v>
      </c>
      <c r="G3537" s="9">
        <v>13</v>
      </c>
      <c r="H3537" s="9">
        <v>33.333333000000003</v>
      </c>
      <c r="I3537" s="9">
        <v>4.8387099999999998</v>
      </c>
      <c r="J3537" s="9">
        <v>3</v>
      </c>
      <c r="K3537" s="9">
        <v>4</v>
      </c>
      <c r="L3537" s="9">
        <v>26</v>
      </c>
      <c r="M3537" s="9">
        <v>13</v>
      </c>
      <c r="N3537" s="9">
        <v>33.928091000000002</v>
      </c>
      <c r="O3537" s="9">
        <v>33.333333000000003</v>
      </c>
      <c r="P3537" s="9">
        <v>550</v>
      </c>
      <c r="Q3537" s="9">
        <v>4.8387099999999998</v>
      </c>
      <c r="R3537" s="9">
        <v>220.076334</v>
      </c>
      <c r="S3537" s="9" t="s">
        <v>2089</v>
      </c>
      <c r="T3537" s="9">
        <v>17876.929461</v>
      </c>
      <c r="U3537" s="9">
        <v>1882269.851541</v>
      </c>
      <c r="V3537" t="s">
        <v>935</v>
      </c>
    </row>
    <row r="3538" spans="1:22" x14ac:dyDescent="0.25">
      <c r="A3538" s="70" t="e">
        <f>VLOOKUP(B3538,'Lake Assessments'!$D$2:$E$52,2,0)</f>
        <v>#N/A</v>
      </c>
      <c r="B3538">
        <v>69006500</v>
      </c>
      <c r="C3538" t="s">
        <v>3088</v>
      </c>
      <c r="D3538" t="s">
        <v>878</v>
      </c>
      <c r="E3538" s="107">
        <v>39675</v>
      </c>
      <c r="F3538" s="9">
        <v>21</v>
      </c>
      <c r="G3538" s="9">
        <v>33.605555000000003</v>
      </c>
      <c r="H3538" s="9">
        <v>425</v>
      </c>
      <c r="I3538" s="9">
        <v>217.03353899999999</v>
      </c>
      <c r="J3538" s="9">
        <v>2</v>
      </c>
      <c r="K3538" s="9">
        <v>15</v>
      </c>
      <c r="L3538" s="9">
        <v>21</v>
      </c>
      <c r="M3538" s="9">
        <v>28.143678999999999</v>
      </c>
      <c r="N3538" s="9">
        <v>33.605555000000003</v>
      </c>
      <c r="O3538" s="9">
        <v>400</v>
      </c>
      <c r="P3538" s="9">
        <v>425</v>
      </c>
      <c r="Q3538" s="9">
        <v>126.965153</v>
      </c>
      <c r="R3538" s="9">
        <v>217.03353899999999</v>
      </c>
      <c r="S3538" s="9" t="s">
        <v>2089</v>
      </c>
      <c r="T3538" s="9">
        <v>2104.8232280000002</v>
      </c>
      <c r="U3538" s="9">
        <v>227317.91748599999</v>
      </c>
      <c r="V3538" t="s">
        <v>935</v>
      </c>
    </row>
    <row r="3539" spans="1:22" x14ac:dyDescent="0.25">
      <c r="A3539" s="70" t="e">
        <f>VLOOKUP(B3539,'Lake Assessments'!$D$2:$E$52,2,0)</f>
        <v>#N/A</v>
      </c>
      <c r="B3539">
        <v>69006300</v>
      </c>
      <c r="C3539" t="s">
        <v>1019</v>
      </c>
      <c r="D3539" t="s">
        <v>878</v>
      </c>
      <c r="E3539" s="107">
        <v>39238</v>
      </c>
      <c r="F3539" s="9">
        <v>11</v>
      </c>
      <c r="G3539" s="9">
        <v>21.708817</v>
      </c>
      <c r="H3539" s="9">
        <v>266.66666700000002</v>
      </c>
      <c r="I3539" s="9">
        <v>75.071102999999994</v>
      </c>
      <c r="J3539" s="9">
        <v>1</v>
      </c>
      <c r="K3539" s="9">
        <v>11</v>
      </c>
      <c r="L3539" s="9">
        <v>11</v>
      </c>
      <c r="M3539" s="9">
        <v>21.708817</v>
      </c>
      <c r="N3539" s="9">
        <v>21.708817</v>
      </c>
      <c r="O3539" s="9">
        <v>266.66666700000002</v>
      </c>
      <c r="P3539" s="9">
        <v>266.66666700000002</v>
      </c>
      <c r="Q3539" s="9">
        <v>75.071102999999994</v>
      </c>
      <c r="R3539" s="9">
        <v>75.071102999999994</v>
      </c>
      <c r="S3539" s="9" t="s">
        <v>2089</v>
      </c>
      <c r="T3539" s="9">
        <v>5737.2259059999997</v>
      </c>
      <c r="U3539" s="9">
        <v>684725.39426099998</v>
      </c>
      <c r="V3539" t="s">
        <v>935</v>
      </c>
    </row>
    <row r="3540" spans="1:22" x14ac:dyDescent="0.25">
      <c r="A3540" s="70" t="e">
        <f>VLOOKUP(B3540,'Lake Assessments'!$D$2:$E$52,2,0)</f>
        <v>#N/A</v>
      </c>
      <c r="B3540">
        <v>69016700</v>
      </c>
      <c r="C3540" t="s">
        <v>1201</v>
      </c>
      <c r="D3540" t="s">
        <v>878</v>
      </c>
      <c r="E3540" s="107">
        <v>39679</v>
      </c>
      <c r="F3540" s="9">
        <v>18</v>
      </c>
      <c r="G3540" s="9">
        <v>29.934187000000001</v>
      </c>
      <c r="H3540" s="9">
        <v>350</v>
      </c>
      <c r="I3540" s="9">
        <v>182.39799099999999</v>
      </c>
      <c r="J3540" s="9">
        <v>1</v>
      </c>
      <c r="K3540" s="9">
        <v>18</v>
      </c>
      <c r="L3540" s="9">
        <v>18</v>
      </c>
      <c r="M3540" s="9">
        <v>29.934187000000001</v>
      </c>
      <c r="N3540" s="9">
        <v>29.934187000000001</v>
      </c>
      <c r="O3540" s="9">
        <v>350</v>
      </c>
      <c r="P3540" s="9">
        <v>350</v>
      </c>
      <c r="Q3540" s="9">
        <v>182.39799099999999</v>
      </c>
      <c r="R3540" s="9">
        <v>182.39799099999999</v>
      </c>
      <c r="S3540" s="9" t="s">
        <v>2089</v>
      </c>
      <c r="T3540" s="9">
        <v>3142.1877450000002</v>
      </c>
      <c r="U3540" s="9">
        <v>322496.54740400001</v>
      </c>
      <c r="V3540" t="s">
        <v>935</v>
      </c>
    </row>
    <row r="3541" spans="1:22" x14ac:dyDescent="0.25">
      <c r="A3541" s="70" t="e">
        <f>VLOOKUP(B3541,'Lake Assessments'!$D$2:$E$52,2,0)</f>
        <v>#N/A</v>
      </c>
      <c r="B3541">
        <v>69032900</v>
      </c>
      <c r="C3541" t="s">
        <v>3089</v>
      </c>
      <c r="D3541" t="s">
        <v>878</v>
      </c>
      <c r="E3541" s="107">
        <v>38952</v>
      </c>
      <c r="F3541" s="9">
        <v>9</v>
      </c>
      <c r="G3541" s="9">
        <v>24</v>
      </c>
      <c r="H3541" s="9">
        <v>125</v>
      </c>
      <c r="I3541" s="9">
        <v>126.415094</v>
      </c>
      <c r="J3541" s="9">
        <v>1</v>
      </c>
      <c r="K3541" s="9">
        <v>9</v>
      </c>
      <c r="L3541" s="9">
        <v>9</v>
      </c>
      <c r="M3541" s="9">
        <v>24</v>
      </c>
      <c r="N3541" s="9">
        <v>24</v>
      </c>
      <c r="O3541" s="9">
        <v>125</v>
      </c>
      <c r="P3541" s="9">
        <v>125</v>
      </c>
      <c r="Q3541" s="9">
        <v>126.415094</v>
      </c>
      <c r="R3541" s="9">
        <v>126.415094</v>
      </c>
      <c r="S3541" s="9" t="s">
        <v>2089</v>
      </c>
      <c r="T3541" s="9">
        <v>3334.6995940000002</v>
      </c>
      <c r="U3541" s="9">
        <v>399451.59837399999</v>
      </c>
      <c r="V3541" t="s">
        <v>935</v>
      </c>
    </row>
    <row r="3542" spans="1:22" x14ac:dyDescent="0.25">
      <c r="A3542" s="70" t="e">
        <f>VLOOKUP(B3542,'Lake Assessments'!$D$2:$E$52,2,0)</f>
        <v>#N/A</v>
      </c>
      <c r="B3542">
        <v>69016800</v>
      </c>
      <c r="C3542" t="s">
        <v>3090</v>
      </c>
      <c r="D3542" t="s">
        <v>878</v>
      </c>
      <c r="E3542" s="107">
        <v>40777</v>
      </c>
      <c r="F3542" s="9">
        <v>14</v>
      </c>
      <c r="G3542" s="9">
        <v>28.329692000000001</v>
      </c>
      <c r="H3542" s="9">
        <v>366.66666700000002</v>
      </c>
      <c r="I3542" s="9">
        <v>128.46525500000001</v>
      </c>
      <c r="J3542" s="9">
        <v>1</v>
      </c>
      <c r="K3542" s="9">
        <v>14</v>
      </c>
      <c r="L3542" s="9">
        <v>14</v>
      </c>
      <c r="M3542" s="9">
        <v>28.329692000000001</v>
      </c>
      <c r="N3542" s="9">
        <v>28.329692000000001</v>
      </c>
      <c r="O3542" s="9">
        <v>366.66666700000002</v>
      </c>
      <c r="P3542" s="9">
        <v>366.66666700000002</v>
      </c>
      <c r="Q3542" s="9">
        <v>128.46525500000001</v>
      </c>
      <c r="R3542" s="9">
        <v>128.46525500000001</v>
      </c>
      <c r="S3542" s="9" t="s">
        <v>2089</v>
      </c>
      <c r="T3542" s="9">
        <v>1949.8177310000001</v>
      </c>
      <c r="U3542" s="9">
        <v>149558.180399</v>
      </c>
      <c r="V3542" t="s">
        <v>935</v>
      </c>
    </row>
    <row r="3543" spans="1:22" x14ac:dyDescent="0.25">
      <c r="A3543" s="70" t="e">
        <f>VLOOKUP(B3543,'Lake Assessments'!$D$2:$E$52,2,0)</f>
        <v>#N/A</v>
      </c>
      <c r="B3543">
        <v>69008200</v>
      </c>
      <c r="C3543" t="s">
        <v>3091</v>
      </c>
      <c r="D3543" t="s">
        <v>878</v>
      </c>
      <c r="E3543" s="107">
        <v>39244</v>
      </c>
      <c r="F3543" s="9">
        <v>21</v>
      </c>
      <c r="G3543" s="9">
        <v>33.387337000000002</v>
      </c>
      <c r="H3543" s="9">
        <v>600</v>
      </c>
      <c r="I3543" s="9">
        <v>169.25271900000001</v>
      </c>
      <c r="J3543" s="9">
        <v>1</v>
      </c>
      <c r="K3543" s="9">
        <v>21</v>
      </c>
      <c r="L3543" s="9">
        <v>21</v>
      </c>
      <c r="M3543" s="9">
        <v>33.387337000000002</v>
      </c>
      <c r="N3543" s="9">
        <v>33.387337000000002</v>
      </c>
      <c r="O3543" s="9">
        <v>600</v>
      </c>
      <c r="P3543" s="9">
        <v>600</v>
      </c>
      <c r="Q3543" s="9">
        <v>169.25271900000001</v>
      </c>
      <c r="R3543" s="9">
        <v>169.25271900000001</v>
      </c>
      <c r="S3543" s="9" t="s">
        <v>2089</v>
      </c>
      <c r="T3543" s="9">
        <v>10311.495718</v>
      </c>
      <c r="U3543" s="9">
        <v>1038749.252598</v>
      </c>
      <c r="V3543" t="s">
        <v>935</v>
      </c>
    </row>
    <row r="3544" spans="1:22" x14ac:dyDescent="0.25">
      <c r="A3544" s="70" t="e">
        <f>VLOOKUP(B3544,'Lake Assessments'!$D$2:$E$52,2,0)</f>
        <v>#N/A</v>
      </c>
      <c r="B3544">
        <v>69020500</v>
      </c>
      <c r="C3544" t="s">
        <v>1830</v>
      </c>
      <c r="D3544" t="s">
        <v>878</v>
      </c>
      <c r="E3544" s="107">
        <v>35254</v>
      </c>
      <c r="F3544" s="9">
        <v>17</v>
      </c>
      <c r="G3544" s="9">
        <v>30.316953000000002</v>
      </c>
      <c r="H3544" s="9">
        <v>466.66666700000002</v>
      </c>
      <c r="I3544" s="9">
        <v>144.491557</v>
      </c>
      <c r="J3544" s="9">
        <v>1</v>
      </c>
      <c r="K3544" s="9">
        <v>17</v>
      </c>
      <c r="L3544" s="9">
        <v>17</v>
      </c>
      <c r="M3544" s="9">
        <v>30.316953000000002</v>
      </c>
      <c r="N3544" s="9">
        <v>30.316953000000002</v>
      </c>
      <c r="O3544" s="9">
        <v>466.66666700000002</v>
      </c>
      <c r="P3544" s="9">
        <v>466.66666700000002</v>
      </c>
      <c r="Q3544" s="9">
        <v>144.491557</v>
      </c>
      <c r="R3544" s="9">
        <v>144.491557</v>
      </c>
      <c r="S3544" s="9" t="s">
        <v>2089</v>
      </c>
      <c r="T3544" s="9">
        <v>18104.202221</v>
      </c>
      <c r="U3544" s="9">
        <v>3140094.4433900001</v>
      </c>
      <c r="V3544" t="s">
        <v>935</v>
      </c>
    </row>
    <row r="3545" spans="1:22" x14ac:dyDescent="0.25">
      <c r="A3545" s="70" t="e">
        <f>VLOOKUP(B3545,'Lake Assessments'!$D$2:$E$52,2,0)</f>
        <v>#N/A</v>
      </c>
      <c r="B3545">
        <v>69011800</v>
      </c>
      <c r="C3545" t="s">
        <v>3092</v>
      </c>
      <c r="D3545" t="s">
        <v>878</v>
      </c>
      <c r="E3545" s="107">
        <v>39673</v>
      </c>
      <c r="F3545" s="9">
        <v>38</v>
      </c>
      <c r="G3545" s="9">
        <v>46.881990999999999</v>
      </c>
      <c r="H3545" s="9">
        <v>850</v>
      </c>
      <c r="I3545" s="9">
        <v>342.28293100000002</v>
      </c>
      <c r="J3545" s="9">
        <v>2</v>
      </c>
      <c r="K3545" s="9">
        <v>24</v>
      </c>
      <c r="L3545" s="9">
        <v>38</v>
      </c>
      <c r="M3545" s="9">
        <v>36.334097999999997</v>
      </c>
      <c r="N3545" s="9">
        <v>46.881990999999999</v>
      </c>
      <c r="O3545" s="9">
        <v>700</v>
      </c>
      <c r="P3545" s="9">
        <v>850</v>
      </c>
      <c r="Q3545" s="9">
        <v>193.016918</v>
      </c>
      <c r="R3545" s="9">
        <v>342.28293100000002</v>
      </c>
      <c r="S3545" s="9" t="s">
        <v>2089</v>
      </c>
      <c r="T3545" s="9">
        <v>166508.50239800001</v>
      </c>
      <c r="U3545" s="9">
        <v>29598314.818587001</v>
      </c>
      <c r="V3545" t="s">
        <v>935</v>
      </c>
    </row>
    <row r="3546" spans="1:22" x14ac:dyDescent="0.25">
      <c r="A3546" s="70" t="e">
        <f>VLOOKUP(B3546,'Lake Assessments'!$D$2:$E$52,2,0)</f>
        <v>#N/A</v>
      </c>
      <c r="B3546">
        <v>69018900</v>
      </c>
      <c r="C3546" t="s">
        <v>2002</v>
      </c>
      <c r="D3546" t="s">
        <v>878</v>
      </c>
      <c r="E3546" s="107">
        <v>39674</v>
      </c>
      <c r="F3546" s="9">
        <v>8</v>
      </c>
      <c r="G3546" s="9">
        <v>22.627417000000001</v>
      </c>
      <c r="H3546" s="9">
        <v>100</v>
      </c>
      <c r="I3546" s="9">
        <v>113.46619800000001</v>
      </c>
      <c r="J3546" s="9">
        <v>1</v>
      </c>
      <c r="K3546" s="9">
        <v>8</v>
      </c>
      <c r="L3546" s="9">
        <v>8</v>
      </c>
      <c r="M3546" s="9">
        <v>22.627417000000001</v>
      </c>
      <c r="N3546" s="9">
        <v>22.627417000000001</v>
      </c>
      <c r="O3546" s="9">
        <v>100</v>
      </c>
      <c r="P3546" s="9">
        <v>100</v>
      </c>
      <c r="Q3546" s="9">
        <v>113.46619800000001</v>
      </c>
      <c r="R3546" s="9">
        <v>113.46619800000001</v>
      </c>
      <c r="S3546" s="9" t="s">
        <v>2089</v>
      </c>
      <c r="T3546" s="9">
        <v>1256.686602</v>
      </c>
      <c r="U3546" s="9">
        <v>78044.880430000005</v>
      </c>
      <c r="V3546" t="s">
        <v>935</v>
      </c>
    </row>
    <row r="3547" spans="1:22" x14ac:dyDescent="0.25">
      <c r="A3547" s="70" t="e">
        <f>VLOOKUP(B3547,'Lake Assessments'!$D$2:$E$52,2,0)</f>
        <v>#N/A</v>
      </c>
      <c r="B3547">
        <v>69008500</v>
      </c>
      <c r="C3547" t="s">
        <v>3093</v>
      </c>
      <c r="D3547" t="s">
        <v>878</v>
      </c>
      <c r="E3547" s="107">
        <v>39675</v>
      </c>
      <c r="F3547" s="9">
        <v>19</v>
      </c>
      <c r="G3547" s="9">
        <v>33.035865999999999</v>
      </c>
      <c r="H3547" s="9">
        <v>375</v>
      </c>
      <c r="I3547" s="9">
        <v>211.65911</v>
      </c>
      <c r="J3547" s="9">
        <v>2</v>
      </c>
      <c r="K3547" s="9">
        <v>16</v>
      </c>
      <c r="L3547" s="9">
        <v>19</v>
      </c>
      <c r="M3547" s="9">
        <v>29.75</v>
      </c>
      <c r="N3547" s="9">
        <v>33.035865999999999</v>
      </c>
      <c r="O3547" s="9">
        <v>375</v>
      </c>
      <c r="P3547" s="9">
        <v>433.33333299999998</v>
      </c>
      <c r="Q3547" s="9">
        <v>139.919355</v>
      </c>
      <c r="R3547" s="9">
        <v>211.65911</v>
      </c>
      <c r="S3547" s="9" t="s">
        <v>2089</v>
      </c>
      <c r="T3547" s="9">
        <v>7423.0862390000002</v>
      </c>
      <c r="U3547" s="9">
        <v>438801.71527799999</v>
      </c>
      <c r="V3547" t="s">
        <v>935</v>
      </c>
    </row>
    <row r="3548" spans="1:22" x14ac:dyDescent="0.25">
      <c r="A3548" s="70" t="e">
        <f>VLOOKUP(B3548,'Lake Assessments'!$D$2:$E$52,2,0)</f>
        <v>#N/A</v>
      </c>
      <c r="B3548">
        <v>69021200</v>
      </c>
      <c r="C3548" t="s">
        <v>3094</v>
      </c>
      <c r="D3548" t="s">
        <v>878</v>
      </c>
      <c r="E3548" s="107">
        <v>37510</v>
      </c>
      <c r="F3548" s="9">
        <v>16</v>
      </c>
      <c r="G3548" s="9">
        <v>27.25</v>
      </c>
      <c r="H3548" s="9">
        <v>433.33333299999998</v>
      </c>
      <c r="I3548" s="9">
        <v>119.758065</v>
      </c>
      <c r="J3548" s="9">
        <v>1</v>
      </c>
      <c r="K3548" s="9">
        <v>16</v>
      </c>
      <c r="L3548" s="9">
        <v>16</v>
      </c>
      <c r="M3548" s="9">
        <v>27.25</v>
      </c>
      <c r="N3548" s="9">
        <v>27.25</v>
      </c>
      <c r="O3548" s="9">
        <v>433.33333299999998</v>
      </c>
      <c r="P3548" s="9">
        <v>433.33333299999998</v>
      </c>
      <c r="Q3548" s="9">
        <v>119.758065</v>
      </c>
      <c r="R3548" s="9">
        <v>119.758065</v>
      </c>
      <c r="S3548" s="9" t="s">
        <v>2089</v>
      </c>
      <c r="T3548" s="9">
        <v>3837.339504</v>
      </c>
      <c r="U3548" s="9">
        <v>541518.88211300003</v>
      </c>
      <c r="V3548" t="s">
        <v>935</v>
      </c>
    </row>
    <row r="3549" spans="1:22" x14ac:dyDescent="0.25">
      <c r="A3549" s="70" t="e">
        <f>VLOOKUP(B3549,'Lake Assessments'!$D$2:$E$52,2,0)</f>
        <v>#N/A</v>
      </c>
      <c r="B3549">
        <v>69017400</v>
      </c>
      <c r="C3549" t="s">
        <v>1170</v>
      </c>
      <c r="D3549" t="s">
        <v>878</v>
      </c>
      <c r="E3549" s="107">
        <v>39679</v>
      </c>
      <c r="F3549" s="9">
        <v>21</v>
      </c>
      <c r="G3549" s="9">
        <v>32.296247999999999</v>
      </c>
      <c r="H3549" s="9">
        <v>425</v>
      </c>
      <c r="I3549" s="9">
        <v>204.68158299999999</v>
      </c>
      <c r="J3549" s="9">
        <v>2</v>
      </c>
      <c r="K3549" s="9">
        <v>19</v>
      </c>
      <c r="L3549" s="9">
        <v>21</v>
      </c>
      <c r="M3549" s="9">
        <v>30.971124</v>
      </c>
      <c r="N3549" s="9">
        <v>32.296247999999999</v>
      </c>
      <c r="O3549" s="9">
        <v>425</v>
      </c>
      <c r="P3549" s="9">
        <v>533.33333300000004</v>
      </c>
      <c r="Q3549" s="9">
        <v>149.76713000000001</v>
      </c>
      <c r="R3549" s="9">
        <v>204.68158299999999</v>
      </c>
      <c r="S3549" s="9" t="s">
        <v>2089</v>
      </c>
      <c r="T3549" s="9">
        <v>5294.9818610000002</v>
      </c>
      <c r="U3549" s="9">
        <v>498613.86433999997</v>
      </c>
      <c r="V3549" t="s">
        <v>935</v>
      </c>
    </row>
    <row r="3550" spans="1:22" x14ac:dyDescent="0.25">
      <c r="A3550" s="70" t="e">
        <f>VLOOKUP(B3550,'Lake Assessments'!$D$2:$E$52,2,0)</f>
        <v>#N/A</v>
      </c>
      <c r="B3550">
        <v>69007000</v>
      </c>
      <c r="C3550" t="s">
        <v>789</v>
      </c>
      <c r="D3550" t="s">
        <v>878</v>
      </c>
      <c r="E3550" s="107">
        <v>41507</v>
      </c>
      <c r="F3550" s="9">
        <v>33</v>
      </c>
      <c r="G3550" s="9">
        <v>40.211939000000001</v>
      </c>
      <c r="H3550" s="9">
        <v>725</v>
      </c>
      <c r="I3550" s="9">
        <v>279.357911</v>
      </c>
      <c r="J3550" s="9">
        <v>3</v>
      </c>
      <c r="K3550" s="9">
        <v>25</v>
      </c>
      <c r="L3550" s="9">
        <v>33</v>
      </c>
      <c r="M3550" s="9">
        <v>34.200000000000003</v>
      </c>
      <c r="N3550" s="9">
        <v>40.211939000000001</v>
      </c>
      <c r="O3550" s="9">
        <v>725</v>
      </c>
      <c r="P3550" s="9">
        <v>800</v>
      </c>
      <c r="Q3550" s="9">
        <v>175.80645200000001</v>
      </c>
      <c r="R3550" s="9">
        <v>279.357911</v>
      </c>
      <c r="S3550" s="9" t="s">
        <v>2089</v>
      </c>
      <c r="T3550" s="9">
        <v>13262.789688000001</v>
      </c>
      <c r="U3550" s="9">
        <v>1280379.5479319999</v>
      </c>
      <c r="V3550" t="s">
        <v>935</v>
      </c>
    </row>
    <row r="3551" spans="1:22" x14ac:dyDescent="0.25">
      <c r="A3551" s="70" t="e">
        <f>VLOOKUP(B3551,'Lake Assessments'!$D$2:$E$52,2,0)</f>
        <v>#N/A</v>
      </c>
      <c r="B3551">
        <v>38078200</v>
      </c>
      <c r="C3551" t="s">
        <v>1937</v>
      </c>
      <c r="D3551" t="s">
        <v>878</v>
      </c>
      <c r="E3551" s="107">
        <v>41493</v>
      </c>
      <c r="F3551" s="9">
        <v>8</v>
      </c>
      <c r="G3551" s="9">
        <v>20.506097</v>
      </c>
      <c r="H3551" s="9">
        <v>100</v>
      </c>
      <c r="I3551" s="9">
        <v>93.453742000000005</v>
      </c>
      <c r="J3551" s="9">
        <v>2</v>
      </c>
      <c r="K3551" s="9">
        <v>8</v>
      </c>
      <c r="L3551" s="9">
        <v>28</v>
      </c>
      <c r="M3551" s="9">
        <v>20.506097</v>
      </c>
      <c r="N3551" s="9">
        <v>36.851536000000003</v>
      </c>
      <c r="O3551" s="9">
        <v>100</v>
      </c>
      <c r="P3551" s="9">
        <v>833.33333300000004</v>
      </c>
      <c r="Q3551" s="9">
        <v>93.453742000000005</v>
      </c>
      <c r="R3551" s="9">
        <v>197.189807</v>
      </c>
      <c r="S3551" s="9" t="s">
        <v>2089</v>
      </c>
      <c r="T3551" s="9">
        <v>27911.758836000001</v>
      </c>
      <c r="U3551" s="9">
        <v>2643925.3457900002</v>
      </c>
      <c r="V3551" t="s">
        <v>935</v>
      </c>
    </row>
    <row r="3552" spans="1:22" x14ac:dyDescent="0.25">
      <c r="A3552" s="70" t="e">
        <f>VLOOKUP(B3552,'Lake Assessments'!$D$2:$E$52,2,0)</f>
        <v>#N/A</v>
      </c>
      <c r="B3552">
        <v>69019000</v>
      </c>
      <c r="C3552" t="s">
        <v>1370</v>
      </c>
      <c r="D3552" t="s">
        <v>878</v>
      </c>
      <c r="E3552" s="107">
        <v>41877</v>
      </c>
      <c r="F3552" s="9">
        <v>17</v>
      </c>
      <c r="G3552" s="9">
        <v>32.014702999999997</v>
      </c>
      <c r="H3552" s="9">
        <v>325</v>
      </c>
      <c r="I3552" s="9">
        <v>202.02549500000001</v>
      </c>
      <c r="J3552" s="9">
        <v>2</v>
      </c>
      <c r="K3552" s="9">
        <v>17</v>
      </c>
      <c r="L3552" s="9">
        <v>21</v>
      </c>
      <c r="M3552" s="9">
        <v>32.014702999999997</v>
      </c>
      <c r="N3552" s="9">
        <v>32.732683999999999</v>
      </c>
      <c r="O3552" s="9">
        <v>325</v>
      </c>
      <c r="P3552" s="9">
        <v>600</v>
      </c>
      <c r="Q3552" s="9">
        <v>163.973254</v>
      </c>
      <c r="R3552" s="9">
        <v>202.02549500000001</v>
      </c>
      <c r="S3552" s="9" t="s">
        <v>2089</v>
      </c>
      <c r="T3552" s="9">
        <v>41730.555907000002</v>
      </c>
      <c r="U3552" s="9">
        <v>7705112.2252190001</v>
      </c>
      <c r="V3552" t="s">
        <v>935</v>
      </c>
    </row>
    <row r="3553" spans="1:22" x14ac:dyDescent="0.25">
      <c r="A3553" s="70" t="e">
        <f>VLOOKUP(B3553,'Lake Assessments'!$D$2:$E$52,2,0)</f>
        <v>#N/A</v>
      </c>
      <c r="B3553">
        <v>69007100</v>
      </c>
      <c r="C3553" t="s">
        <v>791</v>
      </c>
      <c r="D3553" t="s">
        <v>878</v>
      </c>
      <c r="E3553" s="107">
        <v>41799</v>
      </c>
      <c r="F3553" s="9">
        <v>4</v>
      </c>
      <c r="G3553" s="9">
        <v>13.5</v>
      </c>
      <c r="H3553" s="9">
        <v>33.333333000000003</v>
      </c>
      <c r="I3553" s="9">
        <v>8.8709679999999995</v>
      </c>
      <c r="J3553" s="9">
        <v>1</v>
      </c>
      <c r="K3553" s="9">
        <v>4</v>
      </c>
      <c r="L3553" s="9">
        <v>4</v>
      </c>
      <c r="M3553" s="9">
        <v>13.5</v>
      </c>
      <c r="N3553" s="9">
        <v>13.5</v>
      </c>
      <c r="O3553" s="9">
        <v>33.333333000000003</v>
      </c>
      <c r="P3553" s="9">
        <v>33.333333000000003</v>
      </c>
      <c r="Q3553" s="9">
        <v>8.8709679999999995</v>
      </c>
      <c r="R3553" s="9">
        <v>8.8709679999999995</v>
      </c>
      <c r="S3553" s="9" t="s">
        <v>2089</v>
      </c>
      <c r="T3553" s="9">
        <v>10233.669464000001</v>
      </c>
      <c r="U3553" s="9">
        <v>1107092.3910749999</v>
      </c>
      <c r="V3553" t="s">
        <v>935</v>
      </c>
    </row>
    <row r="3554" spans="1:22" x14ac:dyDescent="0.25">
      <c r="A3554" s="70" t="e">
        <f>VLOOKUP(B3554,'Lake Assessments'!$D$2:$E$52,2,0)</f>
        <v>#N/A</v>
      </c>
      <c r="B3554">
        <v>38081100</v>
      </c>
      <c r="C3554" t="s">
        <v>3095</v>
      </c>
      <c r="D3554" t="s">
        <v>878</v>
      </c>
      <c r="E3554" s="107">
        <v>41499</v>
      </c>
      <c r="F3554" s="9">
        <v>27</v>
      </c>
      <c r="G3554" s="9">
        <v>33.678766000000003</v>
      </c>
      <c r="H3554" s="9">
        <v>575</v>
      </c>
      <c r="I3554" s="9">
        <v>217.72420500000001</v>
      </c>
      <c r="J3554" s="9">
        <v>2</v>
      </c>
      <c r="K3554" s="9">
        <v>23</v>
      </c>
      <c r="L3554" s="9">
        <v>27</v>
      </c>
      <c r="M3554" s="9">
        <v>31.485676999999999</v>
      </c>
      <c r="N3554" s="9">
        <v>33.678766000000003</v>
      </c>
      <c r="O3554" s="9">
        <v>575</v>
      </c>
      <c r="P3554" s="9">
        <v>666.66666699999996</v>
      </c>
      <c r="Q3554" s="9">
        <v>153.91674599999999</v>
      </c>
      <c r="R3554" s="9">
        <v>217.72420500000001</v>
      </c>
      <c r="S3554" s="9" t="s">
        <v>2089</v>
      </c>
      <c r="T3554" s="9">
        <v>49782.859235999997</v>
      </c>
      <c r="U3554" s="9">
        <v>9139702.7169889994</v>
      </c>
      <c r="V3554" t="s">
        <v>935</v>
      </c>
    </row>
    <row r="3555" spans="1:22" x14ac:dyDescent="0.25">
      <c r="A3555" s="70" t="e">
        <f>VLOOKUP(B3555,'Lake Assessments'!$D$2:$E$52,2,0)</f>
        <v>#N/A</v>
      </c>
      <c r="B3555">
        <v>69006900</v>
      </c>
      <c r="C3555" t="s">
        <v>3096</v>
      </c>
      <c r="D3555" t="s">
        <v>878</v>
      </c>
      <c r="E3555" s="107">
        <v>41505</v>
      </c>
      <c r="F3555" s="9">
        <v>11</v>
      </c>
      <c r="G3555" s="9">
        <v>19.899749</v>
      </c>
      <c r="H3555" s="9">
        <v>175</v>
      </c>
      <c r="I3555" s="9">
        <v>87.733479000000003</v>
      </c>
      <c r="J3555" s="9">
        <v>2</v>
      </c>
      <c r="K3555" s="9">
        <v>11</v>
      </c>
      <c r="L3555" s="9">
        <v>12</v>
      </c>
      <c r="M3555" s="9">
        <v>19.899749</v>
      </c>
      <c r="N3555" s="9">
        <v>22.516660000000002</v>
      </c>
      <c r="O3555" s="9">
        <v>175</v>
      </c>
      <c r="P3555" s="9">
        <v>300</v>
      </c>
      <c r="Q3555" s="9">
        <v>81.585971999999998</v>
      </c>
      <c r="R3555" s="9">
        <v>87.733479000000003</v>
      </c>
      <c r="S3555" s="9" t="s">
        <v>2089</v>
      </c>
      <c r="T3555" s="9">
        <v>37643.875785999997</v>
      </c>
      <c r="U3555" s="9">
        <v>9487911.4255180005</v>
      </c>
      <c r="V3555" t="s">
        <v>935</v>
      </c>
    </row>
    <row r="3556" spans="1:22" x14ac:dyDescent="0.25">
      <c r="A3556" s="70" t="e">
        <f>VLOOKUP(B3556,'Lake Assessments'!$D$2:$E$52,2,0)</f>
        <v>#N/A</v>
      </c>
      <c r="B3556">
        <v>69059300</v>
      </c>
      <c r="C3556" t="s">
        <v>3097</v>
      </c>
      <c r="D3556" t="s">
        <v>878</v>
      </c>
      <c r="E3556" s="107">
        <v>41829</v>
      </c>
      <c r="F3556" s="9">
        <v>8</v>
      </c>
      <c r="G3556" s="9">
        <v>19.445436000000001</v>
      </c>
      <c r="H3556" s="9">
        <v>166.66666699999999</v>
      </c>
      <c r="I3556" s="9">
        <v>56.818035999999999</v>
      </c>
      <c r="J3556" s="9">
        <v>2</v>
      </c>
      <c r="K3556" s="9">
        <v>6</v>
      </c>
      <c r="L3556" s="9">
        <v>8</v>
      </c>
      <c r="M3556" s="9">
        <v>16.73818</v>
      </c>
      <c r="N3556" s="9">
        <v>19.445436000000001</v>
      </c>
      <c r="O3556" s="9">
        <v>100</v>
      </c>
      <c r="P3556" s="9">
        <v>166.66666699999999</v>
      </c>
      <c r="Q3556" s="9">
        <v>34.985321999999996</v>
      </c>
      <c r="R3556" s="9">
        <v>56.818035999999999</v>
      </c>
      <c r="S3556" s="9" t="s">
        <v>2089</v>
      </c>
      <c r="T3556" s="9">
        <v>2221.129598</v>
      </c>
      <c r="U3556" s="9">
        <v>240225.368801</v>
      </c>
      <c r="V3556" t="s">
        <v>935</v>
      </c>
    </row>
    <row r="3557" spans="1:22" x14ac:dyDescent="0.25">
      <c r="A3557" s="70" t="e">
        <f>VLOOKUP(B3557,'Lake Assessments'!$D$2:$E$52,2,0)</f>
        <v>#N/A</v>
      </c>
      <c r="B3557">
        <v>69061300</v>
      </c>
      <c r="C3557" t="s">
        <v>3098</v>
      </c>
      <c r="D3557" t="s">
        <v>1782</v>
      </c>
      <c r="E3557" s="107">
        <v>38951</v>
      </c>
      <c r="F3557" s="9">
        <v>24</v>
      </c>
      <c r="G3557" s="9">
        <v>31.435117999999999</v>
      </c>
      <c r="H3557" s="9">
        <v>700</v>
      </c>
      <c r="I3557" s="9">
        <v>153.509019</v>
      </c>
      <c r="J3557" s="9">
        <v>1</v>
      </c>
      <c r="K3557" s="9">
        <v>24</v>
      </c>
      <c r="L3557" s="9">
        <v>24</v>
      </c>
      <c r="M3557" s="9">
        <v>31.435117999999999</v>
      </c>
      <c r="N3557" s="9">
        <v>31.435117999999999</v>
      </c>
      <c r="O3557" s="9">
        <v>700</v>
      </c>
      <c r="P3557" s="9">
        <v>700</v>
      </c>
      <c r="Q3557" s="9">
        <v>153.509019</v>
      </c>
      <c r="R3557" s="9">
        <v>153.509019</v>
      </c>
      <c r="S3557" s="9" t="s">
        <v>2089</v>
      </c>
      <c r="T3557" s="9">
        <v>27827.010853</v>
      </c>
      <c r="U3557" s="9">
        <v>4335907.54428</v>
      </c>
      <c r="V3557" t="s">
        <v>935</v>
      </c>
    </row>
    <row r="3558" spans="1:22" x14ac:dyDescent="0.25">
      <c r="A3558" s="70" t="e">
        <f>VLOOKUP(B3558,'Lake Assessments'!$D$2:$E$52,2,0)</f>
        <v>#N/A</v>
      </c>
      <c r="B3558">
        <v>69067900</v>
      </c>
      <c r="C3558" t="s">
        <v>3099</v>
      </c>
      <c r="D3558" t="s">
        <v>878</v>
      </c>
      <c r="E3558" s="107">
        <v>38609</v>
      </c>
      <c r="F3558" s="9">
        <v>6</v>
      </c>
      <c r="G3558" s="9">
        <v>17.962924999999998</v>
      </c>
      <c r="H3558" s="9">
        <v>0</v>
      </c>
      <c r="I3558" s="9">
        <v>13.689397</v>
      </c>
      <c r="J3558" s="9">
        <v>1</v>
      </c>
      <c r="K3558" s="9">
        <v>6</v>
      </c>
      <c r="L3558" s="9">
        <v>6</v>
      </c>
      <c r="M3558" s="9">
        <v>17.962924999999998</v>
      </c>
      <c r="N3558" s="9">
        <v>17.962924999999998</v>
      </c>
      <c r="O3558" s="9">
        <v>0</v>
      </c>
      <c r="P3558" s="9">
        <v>0</v>
      </c>
      <c r="Q3558" s="9">
        <v>13.689397</v>
      </c>
      <c r="R3558" s="9">
        <v>13.689397</v>
      </c>
      <c r="S3558" s="9" t="s">
        <v>2089</v>
      </c>
      <c r="T3558" s="9">
        <v>2862.1846099999998</v>
      </c>
      <c r="U3558" s="9">
        <v>466915.64165499998</v>
      </c>
      <c r="V3558" t="s">
        <v>935</v>
      </c>
    </row>
    <row r="3559" spans="1:22" x14ac:dyDescent="0.25">
      <c r="A3559" s="70" t="e">
        <f>VLOOKUP(B3559,'Lake Assessments'!$D$2:$E$52,2,0)</f>
        <v>#N/A</v>
      </c>
      <c r="B3559">
        <v>69038300</v>
      </c>
      <c r="C3559" t="s">
        <v>3100</v>
      </c>
      <c r="D3559" t="s">
        <v>878</v>
      </c>
      <c r="E3559" s="107">
        <v>37446</v>
      </c>
      <c r="F3559" s="9">
        <v>15</v>
      </c>
      <c r="G3559" s="9">
        <v>30.725667999999999</v>
      </c>
      <c r="H3559" s="9">
        <v>400</v>
      </c>
      <c r="I3559" s="9">
        <v>147.787644</v>
      </c>
      <c r="J3559" s="9">
        <v>1</v>
      </c>
      <c r="K3559" s="9">
        <v>15</v>
      </c>
      <c r="L3559" s="9">
        <v>15</v>
      </c>
      <c r="M3559" s="9">
        <v>30.725667999999999</v>
      </c>
      <c r="N3559" s="9">
        <v>30.725667999999999</v>
      </c>
      <c r="O3559" s="9">
        <v>400</v>
      </c>
      <c r="P3559" s="9">
        <v>400</v>
      </c>
      <c r="Q3559" s="9">
        <v>147.787644</v>
      </c>
      <c r="R3559" s="9">
        <v>147.787644</v>
      </c>
      <c r="S3559" s="9" t="s">
        <v>2089</v>
      </c>
      <c r="T3559" s="9">
        <v>7671.2432849999996</v>
      </c>
      <c r="U3559" s="9">
        <v>1177074.138611</v>
      </c>
      <c r="V3559" t="s">
        <v>935</v>
      </c>
    </row>
    <row r="3560" spans="1:22" x14ac:dyDescent="0.25">
      <c r="A3560" s="70" t="e">
        <f>VLOOKUP(B3560,'Lake Assessments'!$D$2:$E$52,2,0)</f>
        <v>#N/A</v>
      </c>
      <c r="B3560">
        <v>69061600</v>
      </c>
      <c r="C3560" t="s">
        <v>3101</v>
      </c>
      <c r="D3560" t="s">
        <v>878</v>
      </c>
      <c r="E3560" s="107">
        <v>41514</v>
      </c>
      <c r="F3560" s="9">
        <v>35</v>
      </c>
      <c r="G3560" s="9">
        <v>39.722250000000003</v>
      </c>
      <c r="H3560" s="9">
        <v>775</v>
      </c>
      <c r="I3560" s="9">
        <v>274.73820699999999</v>
      </c>
      <c r="J3560" s="9">
        <v>3</v>
      </c>
      <c r="K3560" s="9">
        <v>26</v>
      </c>
      <c r="L3560" s="9">
        <v>35</v>
      </c>
      <c r="M3560" s="9">
        <v>33.339742999999999</v>
      </c>
      <c r="N3560" s="9">
        <v>39.722250000000003</v>
      </c>
      <c r="O3560" s="9">
        <v>766.66666699999996</v>
      </c>
      <c r="P3560" s="9">
        <v>866.66666699999996</v>
      </c>
      <c r="Q3560" s="9">
        <v>168.86889500000001</v>
      </c>
      <c r="R3560" s="9">
        <v>274.73820699999999</v>
      </c>
      <c r="S3560" s="9" t="s">
        <v>2089</v>
      </c>
      <c r="T3560" s="9">
        <v>54780.531349999997</v>
      </c>
      <c r="U3560" s="9">
        <v>11819428.220566999</v>
      </c>
      <c r="V3560" t="s">
        <v>935</v>
      </c>
    </row>
    <row r="3561" spans="1:22" x14ac:dyDescent="0.25">
      <c r="A3561" s="70" t="e">
        <f>VLOOKUP(B3561,'Lake Assessments'!$D$2:$E$52,2,0)</f>
        <v>#N/A</v>
      </c>
      <c r="B3561">
        <v>69049800</v>
      </c>
      <c r="C3561" t="s">
        <v>2228</v>
      </c>
      <c r="D3561" t="s">
        <v>878</v>
      </c>
      <c r="E3561" s="107">
        <v>37466</v>
      </c>
      <c r="F3561" s="9">
        <v>23</v>
      </c>
      <c r="G3561" s="9">
        <v>35.655965000000002</v>
      </c>
      <c r="H3561" s="9">
        <v>666.66666699999996</v>
      </c>
      <c r="I3561" s="9">
        <v>187.548103</v>
      </c>
      <c r="J3561" s="9">
        <v>1</v>
      </c>
      <c r="K3561" s="9">
        <v>23</v>
      </c>
      <c r="L3561" s="9">
        <v>23</v>
      </c>
      <c r="M3561" s="9">
        <v>35.655965000000002</v>
      </c>
      <c r="N3561" s="9">
        <v>35.655965000000002</v>
      </c>
      <c r="O3561" s="9">
        <v>666.66666699999996</v>
      </c>
      <c r="P3561" s="9">
        <v>666.66666699999996</v>
      </c>
      <c r="Q3561" s="9">
        <v>187.548103</v>
      </c>
      <c r="R3561" s="9">
        <v>187.548103</v>
      </c>
      <c r="S3561" s="9" t="s">
        <v>2089</v>
      </c>
      <c r="T3561" s="9">
        <v>110416.114634</v>
      </c>
      <c r="U3561" s="9">
        <v>30049660.000364002</v>
      </c>
      <c r="V3561" t="s">
        <v>935</v>
      </c>
    </row>
    <row r="3562" spans="1:22" x14ac:dyDescent="0.25">
      <c r="A3562" s="70" t="e">
        <f>VLOOKUP(B3562,'Lake Assessments'!$D$2:$E$52,2,0)</f>
        <v>#N/A</v>
      </c>
      <c r="B3562">
        <v>69046500</v>
      </c>
      <c r="C3562" t="s">
        <v>3102</v>
      </c>
      <c r="D3562" t="s">
        <v>878</v>
      </c>
      <c r="E3562" s="107">
        <v>38523</v>
      </c>
      <c r="F3562" s="9">
        <v>7</v>
      </c>
      <c r="G3562" s="9">
        <v>18.898223999999999</v>
      </c>
      <c r="H3562" s="9">
        <v>16.666667</v>
      </c>
      <c r="I3562" s="9">
        <v>19.609010000000001</v>
      </c>
      <c r="J3562" s="9">
        <v>1</v>
      </c>
      <c r="K3562" s="9">
        <v>7</v>
      </c>
      <c r="L3562" s="9">
        <v>7</v>
      </c>
      <c r="M3562" s="9">
        <v>18.898223999999999</v>
      </c>
      <c r="N3562" s="9">
        <v>18.898223999999999</v>
      </c>
      <c r="O3562" s="9">
        <v>16.666667</v>
      </c>
      <c r="P3562" s="9">
        <v>16.666667</v>
      </c>
      <c r="Q3562" s="9">
        <v>19.609010000000001</v>
      </c>
      <c r="R3562" s="9">
        <v>19.609010000000001</v>
      </c>
      <c r="S3562" s="9" t="s">
        <v>2089</v>
      </c>
      <c r="T3562" s="9">
        <v>5828.8768289999998</v>
      </c>
      <c r="U3562" s="9">
        <v>776223.13620499999</v>
      </c>
      <c r="V3562" t="s">
        <v>935</v>
      </c>
    </row>
    <row r="3563" spans="1:22" x14ac:dyDescent="0.25">
      <c r="A3563" s="70" t="e">
        <f>VLOOKUP(B3563,'Lake Assessments'!$D$2:$E$52,2,0)</f>
        <v>#N/A</v>
      </c>
      <c r="B3563">
        <v>69048700</v>
      </c>
      <c r="C3563" t="s">
        <v>2214</v>
      </c>
      <c r="D3563" t="s">
        <v>878</v>
      </c>
      <c r="E3563" s="107">
        <v>35282</v>
      </c>
      <c r="F3563" s="9">
        <v>1</v>
      </c>
      <c r="G3563" s="9">
        <v>8</v>
      </c>
      <c r="H3563" s="9">
        <v>-66.666667000000004</v>
      </c>
      <c r="I3563" s="9">
        <v>-35.483871000000001</v>
      </c>
      <c r="J3563" s="9">
        <v>1</v>
      </c>
      <c r="K3563" s="9">
        <v>1</v>
      </c>
      <c r="L3563" s="9">
        <v>1</v>
      </c>
      <c r="M3563" s="9">
        <v>8</v>
      </c>
      <c r="N3563" s="9">
        <v>8</v>
      </c>
      <c r="O3563" s="9">
        <v>-66.666667000000004</v>
      </c>
      <c r="P3563" s="9">
        <v>-66.666667000000004</v>
      </c>
      <c r="Q3563" s="9">
        <v>-35.483871000000001</v>
      </c>
      <c r="R3563" s="9">
        <v>-35.483871000000001</v>
      </c>
      <c r="S3563" s="9" t="s">
        <v>2089</v>
      </c>
      <c r="T3563" s="9">
        <v>8138.2512120000001</v>
      </c>
      <c r="U3563" s="9">
        <v>743822.92512399994</v>
      </c>
      <c r="V3563" t="s">
        <v>932</v>
      </c>
    </row>
    <row r="3564" spans="1:22" x14ac:dyDescent="0.25">
      <c r="A3564" s="70" t="e">
        <f>VLOOKUP(B3564,'Lake Assessments'!$D$2:$E$52,2,0)</f>
        <v>#N/A</v>
      </c>
      <c r="B3564">
        <v>69046400</v>
      </c>
      <c r="C3564" t="s">
        <v>3103</v>
      </c>
      <c r="D3564" t="s">
        <v>878</v>
      </c>
      <c r="E3564" s="107">
        <v>38524</v>
      </c>
      <c r="F3564" s="9">
        <v>13</v>
      </c>
      <c r="G3564" s="9">
        <v>27.180309999999999</v>
      </c>
      <c r="H3564" s="9">
        <v>333.33333299999998</v>
      </c>
      <c r="I3564" s="9">
        <v>119.196045</v>
      </c>
      <c r="J3564" s="9">
        <v>1</v>
      </c>
      <c r="K3564" s="9">
        <v>13</v>
      </c>
      <c r="L3564" s="9">
        <v>13</v>
      </c>
      <c r="M3564" s="9">
        <v>27.180309999999999</v>
      </c>
      <c r="N3564" s="9">
        <v>27.180309999999999</v>
      </c>
      <c r="O3564" s="9">
        <v>333.33333299999998</v>
      </c>
      <c r="P3564" s="9">
        <v>333.33333299999998</v>
      </c>
      <c r="Q3564" s="9">
        <v>119.196045</v>
      </c>
      <c r="R3564" s="9">
        <v>119.196045</v>
      </c>
      <c r="S3564" s="9" t="s">
        <v>2089</v>
      </c>
      <c r="T3564" s="9">
        <v>8058.8307750000004</v>
      </c>
      <c r="U3564" s="9">
        <v>692561.30919499998</v>
      </c>
      <c r="V3564" t="s">
        <v>935</v>
      </c>
    </row>
    <row r="3565" spans="1:22" x14ac:dyDescent="0.25">
      <c r="A3565" s="70" t="e">
        <f>VLOOKUP(B3565,'Lake Assessments'!$D$2:$E$52,2,0)</f>
        <v>#N/A</v>
      </c>
      <c r="B3565">
        <v>69058900</v>
      </c>
      <c r="C3565" t="s">
        <v>3104</v>
      </c>
      <c r="D3565" t="s">
        <v>878</v>
      </c>
      <c r="E3565" s="107">
        <v>36738</v>
      </c>
      <c r="F3565" s="9">
        <v>13</v>
      </c>
      <c r="G3565" s="9">
        <v>28.012360000000001</v>
      </c>
      <c r="H3565" s="9">
        <v>333.33333299999998</v>
      </c>
      <c r="I3565" s="9">
        <v>125.906128</v>
      </c>
      <c r="J3565" s="9">
        <v>1</v>
      </c>
      <c r="K3565" s="9">
        <v>13</v>
      </c>
      <c r="L3565" s="9">
        <v>13</v>
      </c>
      <c r="M3565" s="9">
        <v>28.012360000000001</v>
      </c>
      <c r="N3565" s="9">
        <v>28.012360000000001</v>
      </c>
      <c r="O3565" s="9">
        <v>333.33333299999998</v>
      </c>
      <c r="P3565" s="9">
        <v>333.33333299999998</v>
      </c>
      <c r="Q3565" s="9">
        <v>125.906128</v>
      </c>
      <c r="R3565" s="9">
        <v>125.906128</v>
      </c>
      <c r="S3565" s="9" t="s">
        <v>2089</v>
      </c>
      <c r="T3565" s="9">
        <v>3105.6982680000001</v>
      </c>
      <c r="U3565" s="9">
        <v>486271.76589600003</v>
      </c>
      <c r="V3565" t="s">
        <v>935</v>
      </c>
    </row>
    <row r="3566" spans="1:22" x14ac:dyDescent="0.25">
      <c r="A3566" s="70" t="e">
        <f>VLOOKUP(B3566,'Lake Assessments'!$D$2:$E$52,2,0)</f>
        <v>#N/A</v>
      </c>
      <c r="B3566">
        <v>69046100</v>
      </c>
      <c r="C3566" t="s">
        <v>2459</v>
      </c>
      <c r="D3566" t="s">
        <v>878</v>
      </c>
      <c r="E3566" s="107">
        <v>35675</v>
      </c>
      <c r="F3566" s="9">
        <v>12</v>
      </c>
      <c r="G3566" s="9">
        <v>25.114737000000002</v>
      </c>
      <c r="H3566" s="9">
        <v>300</v>
      </c>
      <c r="I3566" s="9">
        <v>102.53819900000001</v>
      </c>
      <c r="J3566" s="9">
        <v>1</v>
      </c>
      <c r="K3566" s="9">
        <v>12</v>
      </c>
      <c r="L3566" s="9">
        <v>12</v>
      </c>
      <c r="M3566" s="9">
        <v>25.114737000000002</v>
      </c>
      <c r="N3566" s="9">
        <v>25.114737000000002</v>
      </c>
      <c r="O3566" s="9">
        <v>300</v>
      </c>
      <c r="P3566" s="9">
        <v>300</v>
      </c>
      <c r="Q3566" s="9">
        <v>102.53819900000001</v>
      </c>
      <c r="R3566" s="9">
        <v>102.53819900000001</v>
      </c>
      <c r="S3566" s="9" t="s">
        <v>2089</v>
      </c>
      <c r="T3566" s="9">
        <v>13412.246395</v>
      </c>
      <c r="U3566" s="9">
        <v>1996327.9595920001</v>
      </c>
      <c r="V3566" t="s">
        <v>935</v>
      </c>
    </row>
    <row r="3567" spans="1:22" x14ac:dyDescent="0.25">
      <c r="A3567" s="70" t="e">
        <f>VLOOKUP(B3567,'Lake Assessments'!$D$2:$E$52,2,0)</f>
        <v>#N/A</v>
      </c>
      <c r="B3567">
        <v>69068400</v>
      </c>
      <c r="C3567" t="s">
        <v>3105</v>
      </c>
      <c r="D3567" t="s">
        <v>878</v>
      </c>
      <c r="E3567" s="107">
        <v>35656</v>
      </c>
      <c r="F3567" s="9">
        <v>25</v>
      </c>
      <c r="G3567" s="9">
        <v>32.6</v>
      </c>
      <c r="H3567" s="9">
        <v>733.33333300000004</v>
      </c>
      <c r="I3567" s="9">
        <v>162.90322599999999</v>
      </c>
      <c r="J3567" s="9">
        <v>1</v>
      </c>
      <c r="K3567" s="9">
        <v>25</v>
      </c>
      <c r="L3567" s="9">
        <v>25</v>
      </c>
      <c r="M3567" s="9">
        <v>32.6</v>
      </c>
      <c r="N3567" s="9">
        <v>32.6</v>
      </c>
      <c r="O3567" s="9">
        <v>733.33333300000004</v>
      </c>
      <c r="P3567" s="9">
        <v>733.33333300000004</v>
      </c>
      <c r="Q3567" s="9">
        <v>162.90322599999999</v>
      </c>
      <c r="R3567" s="9">
        <v>162.90322599999999</v>
      </c>
      <c r="S3567" s="9" t="s">
        <v>2089</v>
      </c>
      <c r="T3567" s="9">
        <v>8759.2732899999992</v>
      </c>
      <c r="U3567" s="9">
        <v>3131324.7518449998</v>
      </c>
      <c r="V3567" t="s">
        <v>935</v>
      </c>
    </row>
    <row r="3568" spans="1:22" x14ac:dyDescent="0.25">
      <c r="A3568" s="70" t="e">
        <f>VLOOKUP(B3568,'Lake Assessments'!$D$2:$E$52,2,0)</f>
        <v>#N/A</v>
      </c>
      <c r="B3568">
        <v>69047000</v>
      </c>
      <c r="C3568" t="s">
        <v>987</v>
      </c>
      <c r="D3568" t="s">
        <v>878</v>
      </c>
      <c r="E3568" s="107">
        <v>39664</v>
      </c>
      <c r="F3568" s="9">
        <v>26</v>
      </c>
      <c r="G3568" s="9">
        <v>36.869833</v>
      </c>
      <c r="H3568" s="9">
        <v>766.66666699999996</v>
      </c>
      <c r="I3568" s="9">
        <v>197.337366</v>
      </c>
      <c r="J3568" s="9">
        <v>1</v>
      </c>
      <c r="K3568" s="9">
        <v>26</v>
      </c>
      <c r="L3568" s="9">
        <v>26</v>
      </c>
      <c r="M3568" s="9">
        <v>36.869833</v>
      </c>
      <c r="N3568" s="9">
        <v>36.869833</v>
      </c>
      <c r="O3568" s="9">
        <v>766.66666699999996</v>
      </c>
      <c r="P3568" s="9">
        <v>766.66666699999996</v>
      </c>
      <c r="Q3568" s="9">
        <v>197.337366</v>
      </c>
      <c r="R3568" s="9">
        <v>197.337366</v>
      </c>
      <c r="S3568" s="9" t="s">
        <v>2089</v>
      </c>
      <c r="T3568" s="9">
        <v>57023.795618999997</v>
      </c>
      <c r="U3568" s="9">
        <v>8160978.2240279997</v>
      </c>
      <c r="V3568" t="s">
        <v>935</v>
      </c>
    </row>
    <row r="3569" spans="1:22" x14ac:dyDescent="0.25">
      <c r="A3569" s="70" t="e">
        <f>VLOOKUP(B3569,'Lake Assessments'!$D$2:$E$52,2,0)</f>
        <v>#N/A</v>
      </c>
      <c r="B3569">
        <v>69048400</v>
      </c>
      <c r="C3569" t="s">
        <v>3106</v>
      </c>
      <c r="D3569" t="s">
        <v>878</v>
      </c>
      <c r="E3569" s="107">
        <v>39986</v>
      </c>
      <c r="F3569" s="9">
        <v>15</v>
      </c>
      <c r="G3569" s="9">
        <v>29.951070999999999</v>
      </c>
      <c r="H3569" s="9">
        <v>400</v>
      </c>
      <c r="I3569" s="9">
        <v>141.540897</v>
      </c>
      <c r="J3569" s="9">
        <v>1</v>
      </c>
      <c r="K3569" s="9">
        <v>15</v>
      </c>
      <c r="L3569" s="9">
        <v>15</v>
      </c>
      <c r="M3569" s="9">
        <v>29.951070999999999</v>
      </c>
      <c r="N3569" s="9">
        <v>29.951070999999999</v>
      </c>
      <c r="O3569" s="9">
        <v>400</v>
      </c>
      <c r="P3569" s="9">
        <v>400</v>
      </c>
      <c r="Q3569" s="9">
        <v>141.540897</v>
      </c>
      <c r="R3569" s="9">
        <v>141.540897</v>
      </c>
      <c r="S3569" s="9" t="s">
        <v>2089</v>
      </c>
      <c r="T3569" s="9">
        <v>4899.6566050000001</v>
      </c>
      <c r="U3569" s="9">
        <v>675857.93249899999</v>
      </c>
      <c r="V3569" t="s">
        <v>935</v>
      </c>
    </row>
    <row r="3570" spans="1:22" x14ac:dyDescent="0.25">
      <c r="A3570" s="70" t="e">
        <f>VLOOKUP(B3570,'Lake Assessments'!$D$2:$E$52,2,0)</f>
        <v>#N/A</v>
      </c>
      <c r="B3570">
        <v>69046900</v>
      </c>
      <c r="C3570" t="s">
        <v>3107</v>
      </c>
      <c r="D3570" t="s">
        <v>878</v>
      </c>
      <c r="E3570" s="107">
        <v>37796</v>
      </c>
      <c r="F3570" s="9">
        <v>15</v>
      </c>
      <c r="G3570" s="9">
        <v>27.110883000000001</v>
      </c>
      <c r="H3570" s="9">
        <v>400</v>
      </c>
      <c r="I3570" s="9">
        <v>118.636157</v>
      </c>
      <c r="J3570" s="9">
        <v>1</v>
      </c>
      <c r="K3570" s="9">
        <v>15</v>
      </c>
      <c r="L3570" s="9">
        <v>15</v>
      </c>
      <c r="M3570" s="9">
        <v>27.110883000000001</v>
      </c>
      <c r="N3570" s="9">
        <v>27.110883000000001</v>
      </c>
      <c r="O3570" s="9">
        <v>400</v>
      </c>
      <c r="P3570" s="9">
        <v>400</v>
      </c>
      <c r="Q3570" s="9">
        <v>118.636157</v>
      </c>
      <c r="R3570" s="9">
        <v>118.636157</v>
      </c>
      <c r="S3570" s="9" t="s">
        <v>2089</v>
      </c>
      <c r="T3570" s="9">
        <v>9147.5101770000001</v>
      </c>
      <c r="U3570" s="9">
        <v>839027.08912000002</v>
      </c>
      <c r="V3570" t="s">
        <v>935</v>
      </c>
    </row>
    <row r="3571" spans="1:22" x14ac:dyDescent="0.25">
      <c r="A3571" s="70" t="e">
        <f>VLOOKUP(B3571,'Lake Assessments'!$D$2:$E$52,2,0)</f>
        <v>#N/A</v>
      </c>
      <c r="B3571">
        <v>69060800</v>
      </c>
      <c r="C3571" t="s">
        <v>3108</v>
      </c>
      <c r="D3571" t="s">
        <v>878</v>
      </c>
      <c r="E3571" s="107">
        <v>38922</v>
      </c>
      <c r="F3571" s="9">
        <v>16</v>
      </c>
      <c r="G3571" s="9">
        <v>25.75</v>
      </c>
      <c r="H3571" s="9">
        <v>433.33333299999998</v>
      </c>
      <c r="I3571" s="9">
        <v>107.66128999999999</v>
      </c>
      <c r="J3571" s="9">
        <v>1</v>
      </c>
      <c r="K3571" s="9">
        <v>16</v>
      </c>
      <c r="L3571" s="9">
        <v>16</v>
      </c>
      <c r="M3571" s="9">
        <v>25.75</v>
      </c>
      <c r="N3571" s="9">
        <v>25.75</v>
      </c>
      <c r="O3571" s="9">
        <v>433.33333299999998</v>
      </c>
      <c r="P3571" s="9">
        <v>433.33333299999998</v>
      </c>
      <c r="Q3571" s="9">
        <v>107.66128999999999</v>
      </c>
      <c r="R3571" s="9">
        <v>107.66128999999999</v>
      </c>
      <c r="S3571" s="9" t="s">
        <v>2089</v>
      </c>
      <c r="T3571" s="9">
        <v>26136.111727</v>
      </c>
      <c r="U3571" s="9">
        <v>2256240.7421889999</v>
      </c>
      <c r="V3571" t="s">
        <v>935</v>
      </c>
    </row>
    <row r="3572" spans="1:22" x14ac:dyDescent="0.25">
      <c r="A3572" s="70" t="e">
        <f>VLOOKUP(B3572,'Lake Assessments'!$D$2:$E$52,2,0)</f>
        <v>#N/A</v>
      </c>
      <c r="B3572">
        <v>69069000</v>
      </c>
      <c r="C3572" t="s">
        <v>3109</v>
      </c>
      <c r="D3572" t="s">
        <v>878</v>
      </c>
      <c r="E3572" s="107">
        <v>40049</v>
      </c>
      <c r="F3572" s="9">
        <v>5</v>
      </c>
      <c r="G3572" s="9">
        <v>16.099689000000001</v>
      </c>
      <c r="H3572" s="9">
        <v>66.666667000000004</v>
      </c>
      <c r="I3572" s="9">
        <v>29.836205</v>
      </c>
      <c r="J3572" s="9">
        <v>2</v>
      </c>
      <c r="K3572" s="9">
        <v>5</v>
      </c>
      <c r="L3572" s="9">
        <v>7</v>
      </c>
      <c r="M3572" s="9">
        <v>16.099689000000001</v>
      </c>
      <c r="N3572" s="9">
        <v>21.543975</v>
      </c>
      <c r="O3572" s="9">
        <v>66.666667000000004</v>
      </c>
      <c r="P3572" s="9">
        <v>133.33333300000001</v>
      </c>
      <c r="Q3572" s="9">
        <v>29.836205</v>
      </c>
      <c r="R3572" s="9">
        <v>73.741733999999994</v>
      </c>
      <c r="S3572" s="9" t="s">
        <v>2089</v>
      </c>
      <c r="T3572" s="9">
        <v>8762.5849539999999</v>
      </c>
      <c r="U3572" s="9">
        <v>1292696.2596090001</v>
      </c>
      <c r="V3572" t="s">
        <v>935</v>
      </c>
    </row>
    <row r="3573" spans="1:22" x14ac:dyDescent="0.25">
      <c r="A3573" s="70" t="e">
        <f>VLOOKUP(B3573,'Lake Assessments'!$D$2:$E$52,2,0)</f>
        <v>#N/A</v>
      </c>
      <c r="B3573">
        <v>69048100</v>
      </c>
      <c r="C3573" t="s">
        <v>3110</v>
      </c>
      <c r="D3573" t="s">
        <v>878</v>
      </c>
      <c r="E3573" s="107">
        <v>35289</v>
      </c>
      <c r="F3573" s="9">
        <v>5</v>
      </c>
      <c r="G3573" s="9">
        <v>15.652476</v>
      </c>
      <c r="H3573" s="9">
        <v>66.666667000000004</v>
      </c>
      <c r="I3573" s="9">
        <v>26.229644</v>
      </c>
      <c r="J3573" s="9">
        <v>1</v>
      </c>
      <c r="K3573" s="9">
        <v>5</v>
      </c>
      <c r="L3573" s="9">
        <v>5</v>
      </c>
      <c r="M3573" s="9">
        <v>15.652476</v>
      </c>
      <c r="N3573" s="9">
        <v>15.652476</v>
      </c>
      <c r="O3573" s="9">
        <v>66.666667000000004</v>
      </c>
      <c r="P3573" s="9">
        <v>66.666667000000004</v>
      </c>
      <c r="Q3573" s="9">
        <v>26.229644</v>
      </c>
      <c r="R3573" s="9">
        <v>26.229644</v>
      </c>
      <c r="S3573" s="9" t="s">
        <v>2089</v>
      </c>
      <c r="T3573" s="9">
        <v>3125.2314259999998</v>
      </c>
      <c r="U3573" s="9">
        <v>438287.35077600001</v>
      </c>
      <c r="V3573" t="s">
        <v>935</v>
      </c>
    </row>
    <row r="3574" spans="1:22" x14ac:dyDescent="0.25">
      <c r="A3574" s="70" t="e">
        <f>VLOOKUP(B3574,'Lake Assessments'!$D$2:$E$52,2,0)</f>
        <v>#N/A</v>
      </c>
      <c r="B3574">
        <v>69061500</v>
      </c>
      <c r="C3574" t="s">
        <v>2071</v>
      </c>
      <c r="D3574" t="s">
        <v>878</v>
      </c>
      <c r="E3574" s="107">
        <v>41514</v>
      </c>
      <c r="F3574" s="9">
        <v>23</v>
      </c>
      <c r="G3574" s="9">
        <v>33.570821000000002</v>
      </c>
      <c r="H3574" s="9">
        <v>228.57142899999999</v>
      </c>
      <c r="I3574" s="9">
        <v>111.137237</v>
      </c>
      <c r="J3574" s="9">
        <v>5</v>
      </c>
      <c r="K3574" s="9">
        <v>22</v>
      </c>
      <c r="L3574" s="9">
        <v>28</v>
      </c>
      <c r="M3574" s="9">
        <v>32.193308000000002</v>
      </c>
      <c r="N3574" s="9">
        <v>37.229500999999999</v>
      </c>
      <c r="O3574" s="9">
        <v>228.57142899999999</v>
      </c>
      <c r="P3574" s="9">
        <v>366.66666700000002</v>
      </c>
      <c r="Q3574" s="9">
        <v>103.755115</v>
      </c>
      <c r="R3574" s="9">
        <v>135.629751</v>
      </c>
      <c r="S3574" s="9" t="s">
        <v>2089</v>
      </c>
      <c r="T3574" s="9">
        <v>17247.264117999999</v>
      </c>
      <c r="U3574" s="9">
        <v>4619966.245197</v>
      </c>
      <c r="V3574" t="s">
        <v>935</v>
      </c>
    </row>
    <row r="3575" spans="1:22" x14ac:dyDescent="0.25">
      <c r="A3575" s="70" t="e">
        <f>VLOOKUP(B3575,'Lake Assessments'!$D$2:$E$52,2,0)</f>
        <v>#N/A</v>
      </c>
      <c r="B3575">
        <v>69068500</v>
      </c>
      <c r="C3575" t="s">
        <v>2786</v>
      </c>
      <c r="D3575" t="s">
        <v>878</v>
      </c>
      <c r="E3575" s="107">
        <v>37130</v>
      </c>
      <c r="F3575" s="9">
        <v>29</v>
      </c>
      <c r="G3575" s="9">
        <v>38.253239999999998</v>
      </c>
      <c r="H3575" s="9">
        <v>866.66666699999996</v>
      </c>
      <c r="I3575" s="9">
        <v>208.49386799999999</v>
      </c>
      <c r="J3575" s="9">
        <v>1</v>
      </c>
      <c r="K3575" s="9">
        <v>29</v>
      </c>
      <c r="L3575" s="9">
        <v>29</v>
      </c>
      <c r="M3575" s="9">
        <v>38.253239999999998</v>
      </c>
      <c r="N3575" s="9">
        <v>38.253239999999998</v>
      </c>
      <c r="O3575" s="9">
        <v>866.66666699999996</v>
      </c>
      <c r="P3575" s="9">
        <v>866.66666699999996</v>
      </c>
      <c r="Q3575" s="9">
        <v>208.49386799999999</v>
      </c>
      <c r="R3575" s="9">
        <v>208.49386799999999</v>
      </c>
      <c r="S3575" s="9" t="s">
        <v>2089</v>
      </c>
      <c r="T3575" s="9">
        <v>4092.2169789999998</v>
      </c>
      <c r="U3575" s="9">
        <v>818157.35163000005</v>
      </c>
      <c r="V3575" t="s">
        <v>935</v>
      </c>
    </row>
    <row r="3576" spans="1:22" x14ac:dyDescent="0.25">
      <c r="A3576" s="70" t="e">
        <f>VLOOKUP(B3576,'Lake Assessments'!$D$2:$E$52,2,0)</f>
        <v>#N/A</v>
      </c>
      <c r="B3576">
        <v>69058200</v>
      </c>
      <c r="C3576" t="s">
        <v>986</v>
      </c>
      <c r="D3576" t="s">
        <v>878</v>
      </c>
      <c r="E3576" s="107">
        <v>35261</v>
      </c>
      <c r="F3576" s="9">
        <v>12</v>
      </c>
      <c r="G3576" s="9">
        <v>23.960035999999999</v>
      </c>
      <c r="H3576" s="9">
        <v>100</v>
      </c>
      <c r="I3576" s="9">
        <v>51.645798999999997</v>
      </c>
      <c r="J3576" s="9">
        <v>1</v>
      </c>
      <c r="K3576" s="9">
        <v>12</v>
      </c>
      <c r="L3576" s="9">
        <v>12</v>
      </c>
      <c r="M3576" s="9">
        <v>23.960035999999999</v>
      </c>
      <c r="N3576" s="9">
        <v>23.960035999999999</v>
      </c>
      <c r="O3576" s="9">
        <v>100</v>
      </c>
      <c r="P3576" s="9">
        <v>100</v>
      </c>
      <c r="Q3576" s="9">
        <v>51.645798999999997</v>
      </c>
      <c r="R3576" s="9">
        <v>51.645798999999997</v>
      </c>
      <c r="S3576" s="9" t="s">
        <v>2089</v>
      </c>
      <c r="T3576" s="9">
        <v>5871.0689549999997</v>
      </c>
      <c r="U3576" s="9">
        <v>723201.52892499999</v>
      </c>
      <c r="V3576" t="s">
        <v>935</v>
      </c>
    </row>
    <row r="3577" spans="1:22" x14ac:dyDescent="0.25">
      <c r="A3577" s="70" t="e">
        <f>VLOOKUP(B3577,'Lake Assessments'!$D$2:$E$52,2,0)</f>
        <v>#N/A</v>
      </c>
      <c r="B3577">
        <v>69047300</v>
      </c>
      <c r="C3577" t="s">
        <v>3111</v>
      </c>
      <c r="D3577" t="s">
        <v>878</v>
      </c>
      <c r="E3577" s="107">
        <v>37081</v>
      </c>
      <c r="F3577" s="9">
        <v>13</v>
      </c>
      <c r="G3577" s="9">
        <v>26.90296</v>
      </c>
      <c r="H3577" s="9">
        <v>333.33333299999998</v>
      </c>
      <c r="I3577" s="9">
        <v>116.959351</v>
      </c>
      <c r="J3577" s="9">
        <v>1</v>
      </c>
      <c r="K3577" s="9">
        <v>13</v>
      </c>
      <c r="L3577" s="9">
        <v>13</v>
      </c>
      <c r="M3577" s="9">
        <v>26.90296</v>
      </c>
      <c r="N3577" s="9">
        <v>26.90296</v>
      </c>
      <c r="O3577" s="9">
        <v>333.33333299999998</v>
      </c>
      <c r="P3577" s="9">
        <v>333.33333299999998</v>
      </c>
      <c r="Q3577" s="9">
        <v>116.959351</v>
      </c>
      <c r="R3577" s="9">
        <v>116.959351</v>
      </c>
      <c r="S3577" s="9" t="s">
        <v>2089</v>
      </c>
      <c r="T3577" s="9">
        <v>7529.4715040000001</v>
      </c>
      <c r="U3577" s="9">
        <v>733899.40174899995</v>
      </c>
      <c r="V3577" t="s">
        <v>935</v>
      </c>
    </row>
    <row r="3578" spans="1:22" x14ac:dyDescent="0.25">
      <c r="A3578" s="70" t="e">
        <f>VLOOKUP(B3578,'Lake Assessments'!$D$2:$E$52,2,0)</f>
        <v>#N/A</v>
      </c>
      <c r="B3578">
        <v>69060400</v>
      </c>
      <c r="C3578" t="s">
        <v>3112</v>
      </c>
      <c r="D3578" t="s">
        <v>878</v>
      </c>
      <c r="E3578" s="107">
        <v>35261</v>
      </c>
      <c r="F3578" s="9">
        <v>5</v>
      </c>
      <c r="G3578" s="9">
        <v>12.969194</v>
      </c>
      <c r="H3578" s="9">
        <v>66.666667000000004</v>
      </c>
      <c r="I3578" s="9">
        <v>4.5902760000000002</v>
      </c>
      <c r="J3578" s="9">
        <v>1</v>
      </c>
      <c r="K3578" s="9">
        <v>5</v>
      </c>
      <c r="L3578" s="9">
        <v>5</v>
      </c>
      <c r="M3578" s="9">
        <v>12.969194</v>
      </c>
      <c r="N3578" s="9">
        <v>12.969194</v>
      </c>
      <c r="O3578" s="9">
        <v>66.666667000000004</v>
      </c>
      <c r="P3578" s="9">
        <v>66.666667000000004</v>
      </c>
      <c r="Q3578" s="9">
        <v>4.5902760000000002</v>
      </c>
      <c r="R3578" s="9">
        <v>4.5902760000000002</v>
      </c>
      <c r="S3578" s="9" t="s">
        <v>2089</v>
      </c>
      <c r="T3578" s="9">
        <v>3984.214739</v>
      </c>
      <c r="U3578" s="9">
        <v>467622.538397</v>
      </c>
      <c r="V3578" t="s">
        <v>935</v>
      </c>
    </row>
    <row r="3579" spans="1:22" x14ac:dyDescent="0.25">
      <c r="A3579" s="70" t="e">
        <f>VLOOKUP(B3579,'Lake Assessments'!$D$2:$E$52,2,0)</f>
        <v>#N/A</v>
      </c>
      <c r="B3579">
        <v>69045600</v>
      </c>
      <c r="C3579" t="s">
        <v>3113</v>
      </c>
      <c r="D3579" t="s">
        <v>878</v>
      </c>
      <c r="E3579" s="107">
        <v>41877</v>
      </c>
      <c r="F3579" s="9">
        <v>19</v>
      </c>
      <c r="G3579" s="9">
        <v>33.265281000000002</v>
      </c>
      <c r="H3579" s="9">
        <v>375</v>
      </c>
      <c r="I3579" s="9">
        <v>213.82341</v>
      </c>
      <c r="J3579" s="9">
        <v>2</v>
      </c>
      <c r="K3579" s="9">
        <v>19</v>
      </c>
      <c r="L3579" s="9">
        <v>21</v>
      </c>
      <c r="M3579" s="9">
        <v>32.950901000000002</v>
      </c>
      <c r="N3579" s="9">
        <v>33.265281000000002</v>
      </c>
      <c r="O3579" s="9">
        <v>375</v>
      </c>
      <c r="P3579" s="9">
        <v>600</v>
      </c>
      <c r="Q3579" s="9">
        <v>165.73307600000001</v>
      </c>
      <c r="R3579" s="9">
        <v>213.82341</v>
      </c>
      <c r="S3579" s="9" t="s">
        <v>2089</v>
      </c>
      <c r="T3579" s="9">
        <v>14763.763637</v>
      </c>
      <c r="U3579" s="9">
        <v>2478430.124394</v>
      </c>
      <c r="V3579" t="s">
        <v>935</v>
      </c>
    </row>
    <row r="3580" spans="1:22" x14ac:dyDescent="0.25">
      <c r="A3580" s="70" t="e">
        <f>VLOOKUP(B3580,'Lake Assessments'!$D$2:$E$52,2,0)</f>
        <v>#N/A</v>
      </c>
      <c r="B3580">
        <v>69048000</v>
      </c>
      <c r="C3580" t="s">
        <v>3114</v>
      </c>
      <c r="D3580" t="s">
        <v>878</v>
      </c>
      <c r="E3580" s="107">
        <v>36717</v>
      </c>
      <c r="F3580" s="9">
        <v>10</v>
      </c>
      <c r="G3580" s="9">
        <v>24.349537999999999</v>
      </c>
      <c r="H3580" s="9">
        <v>233.33333300000001</v>
      </c>
      <c r="I3580" s="9">
        <v>96.367242000000005</v>
      </c>
      <c r="J3580" s="9">
        <v>1</v>
      </c>
      <c r="K3580" s="9">
        <v>10</v>
      </c>
      <c r="L3580" s="9">
        <v>10</v>
      </c>
      <c r="M3580" s="9">
        <v>24.349537999999999</v>
      </c>
      <c r="N3580" s="9">
        <v>24.349537999999999</v>
      </c>
      <c r="O3580" s="9">
        <v>233.33333300000001</v>
      </c>
      <c r="P3580" s="9">
        <v>233.33333300000001</v>
      </c>
      <c r="Q3580" s="9">
        <v>96.367242000000005</v>
      </c>
      <c r="R3580" s="9">
        <v>96.367242000000005</v>
      </c>
      <c r="S3580" s="9" t="s">
        <v>2089</v>
      </c>
      <c r="T3580" s="9">
        <v>4494.3805119999997</v>
      </c>
      <c r="U3580" s="9">
        <v>633312.49369100004</v>
      </c>
      <c r="V3580" t="s">
        <v>935</v>
      </c>
    </row>
    <row r="3581" spans="1:22" x14ac:dyDescent="0.25">
      <c r="A3581" s="70" t="e">
        <f>VLOOKUP(B3581,'Lake Assessments'!$D$2:$E$52,2,0)</f>
        <v>#N/A</v>
      </c>
      <c r="B3581">
        <v>69068200</v>
      </c>
      <c r="C3581" t="s">
        <v>3030</v>
      </c>
      <c r="D3581" t="s">
        <v>878</v>
      </c>
      <c r="E3581" s="107">
        <v>36381</v>
      </c>
      <c r="F3581" s="9">
        <v>8</v>
      </c>
      <c r="G3581" s="9">
        <v>20.506097</v>
      </c>
      <c r="H3581" s="9">
        <v>166.66666699999999</v>
      </c>
      <c r="I3581" s="9">
        <v>65.371746999999999</v>
      </c>
      <c r="J3581" s="9">
        <v>1</v>
      </c>
      <c r="K3581" s="9">
        <v>8</v>
      </c>
      <c r="L3581" s="9">
        <v>8</v>
      </c>
      <c r="M3581" s="9">
        <v>20.506097</v>
      </c>
      <c r="N3581" s="9">
        <v>20.506097</v>
      </c>
      <c r="O3581" s="9">
        <v>166.66666699999999</v>
      </c>
      <c r="P3581" s="9">
        <v>166.66666699999999</v>
      </c>
      <c r="Q3581" s="9">
        <v>65.371746999999999</v>
      </c>
      <c r="R3581" s="9">
        <v>65.371746999999999</v>
      </c>
      <c r="S3581" s="9" t="s">
        <v>2089</v>
      </c>
      <c r="T3581" s="9">
        <v>7380.3856660000001</v>
      </c>
      <c r="U3581" s="9">
        <v>1100105.092194</v>
      </c>
      <c r="V3581" t="s">
        <v>935</v>
      </c>
    </row>
    <row r="3582" spans="1:22" x14ac:dyDescent="0.25">
      <c r="A3582" s="70" t="e">
        <f>VLOOKUP(B3582,'Lake Assessments'!$D$2:$E$52,2,0)</f>
        <v>#N/A</v>
      </c>
      <c r="B3582">
        <v>69080700</v>
      </c>
      <c r="C3582" t="s">
        <v>3115</v>
      </c>
      <c r="D3582" t="s">
        <v>878</v>
      </c>
      <c r="E3582" s="107">
        <v>41081</v>
      </c>
      <c r="F3582" s="9">
        <v>12</v>
      </c>
      <c r="G3582" s="9">
        <v>23.094010999999998</v>
      </c>
      <c r="H3582" s="9">
        <v>300</v>
      </c>
      <c r="I3582" s="9">
        <v>86.242022000000006</v>
      </c>
      <c r="J3582" s="9">
        <v>2</v>
      </c>
      <c r="K3582" s="9">
        <v>12</v>
      </c>
      <c r="L3582" s="9">
        <v>12</v>
      </c>
      <c r="M3582" s="9">
        <v>23.094010999999998</v>
      </c>
      <c r="N3582" s="9">
        <v>25.403411999999999</v>
      </c>
      <c r="O3582" s="9">
        <v>300</v>
      </c>
      <c r="P3582" s="9">
        <v>300</v>
      </c>
      <c r="Q3582" s="9">
        <v>86.242022000000006</v>
      </c>
      <c r="R3582" s="9">
        <v>104.866225</v>
      </c>
      <c r="S3582" s="9" t="s">
        <v>2089</v>
      </c>
      <c r="T3582" s="9">
        <v>1725.473381</v>
      </c>
      <c r="U3582" s="9">
        <v>115491.290566</v>
      </c>
      <c r="V3582" t="s">
        <v>935</v>
      </c>
    </row>
    <row r="3583" spans="1:22" x14ac:dyDescent="0.25">
      <c r="A3583" s="70" t="e">
        <f>VLOOKUP(B3583,'Lake Assessments'!$D$2:$E$52,2,0)</f>
        <v>#N/A</v>
      </c>
      <c r="B3583">
        <v>69081100</v>
      </c>
      <c r="C3583" t="s">
        <v>2889</v>
      </c>
      <c r="D3583" t="s">
        <v>878</v>
      </c>
      <c r="E3583" s="107">
        <v>41081</v>
      </c>
      <c r="F3583" s="9">
        <v>11</v>
      </c>
      <c r="G3583" s="9">
        <v>22.914861999999999</v>
      </c>
      <c r="H3583" s="9">
        <v>266.66666700000002</v>
      </c>
      <c r="I3583" s="9">
        <v>84.797275999999997</v>
      </c>
      <c r="J3583" s="9">
        <v>2</v>
      </c>
      <c r="K3583" s="9">
        <v>11</v>
      </c>
      <c r="L3583" s="9">
        <v>13</v>
      </c>
      <c r="M3583" s="9">
        <v>22.914861999999999</v>
      </c>
      <c r="N3583" s="9">
        <v>26.90296</v>
      </c>
      <c r="O3583" s="9">
        <v>266.66666700000002</v>
      </c>
      <c r="P3583" s="9">
        <v>333.33333299999998</v>
      </c>
      <c r="Q3583" s="9">
        <v>84.797275999999997</v>
      </c>
      <c r="R3583" s="9">
        <v>116.959351</v>
      </c>
      <c r="S3583" s="9" t="s">
        <v>2089</v>
      </c>
      <c r="T3583" s="9">
        <v>1820.4283539999999</v>
      </c>
      <c r="U3583" s="9">
        <v>98935.756808999999</v>
      </c>
      <c r="V3583" t="s">
        <v>935</v>
      </c>
    </row>
    <row r="3584" spans="1:22" x14ac:dyDescent="0.25">
      <c r="A3584" s="70" t="e">
        <f>VLOOKUP(B3584,'Lake Assessments'!$D$2:$E$52,2,0)</f>
        <v>#N/A</v>
      </c>
      <c r="B3584">
        <v>69084200</v>
      </c>
      <c r="C3584" t="s">
        <v>3116</v>
      </c>
      <c r="D3584" t="s">
        <v>878</v>
      </c>
      <c r="E3584" s="107">
        <v>41512</v>
      </c>
      <c r="F3584" s="9">
        <v>26</v>
      </c>
      <c r="G3584" s="9">
        <v>30.790233000000001</v>
      </c>
      <c r="H3584" s="9">
        <v>550</v>
      </c>
      <c r="I3584" s="9">
        <v>190.47389799999999</v>
      </c>
      <c r="J3584" s="9">
        <v>2</v>
      </c>
      <c r="K3584" s="9">
        <v>18</v>
      </c>
      <c r="L3584" s="9">
        <v>26</v>
      </c>
      <c r="M3584" s="9">
        <v>27.577164</v>
      </c>
      <c r="N3584" s="9">
        <v>30.790233000000001</v>
      </c>
      <c r="O3584" s="9">
        <v>500</v>
      </c>
      <c r="P3584" s="9">
        <v>550</v>
      </c>
      <c r="Q3584" s="9">
        <v>122.39648800000001</v>
      </c>
      <c r="R3584" s="9">
        <v>190.47389799999999</v>
      </c>
      <c r="S3584" s="9" t="s">
        <v>2089</v>
      </c>
      <c r="T3584" s="9">
        <v>19480.166949999999</v>
      </c>
      <c r="U3584" s="9">
        <v>5058135.1433950001</v>
      </c>
      <c r="V3584" t="s">
        <v>935</v>
      </c>
    </row>
    <row r="3585" spans="1:22" x14ac:dyDescent="0.25">
      <c r="A3585" s="70" t="e">
        <f>VLOOKUP(B3585,'Lake Assessments'!$D$2:$E$52,2,0)</f>
        <v>#N/A</v>
      </c>
      <c r="B3585">
        <v>69074700</v>
      </c>
      <c r="C3585" t="s">
        <v>984</v>
      </c>
      <c r="D3585" t="s">
        <v>878</v>
      </c>
      <c r="E3585" s="107">
        <v>39643</v>
      </c>
      <c r="F3585" s="9">
        <v>9</v>
      </c>
      <c r="G3585" s="9">
        <v>21.666667</v>
      </c>
      <c r="H3585" s="9">
        <v>50</v>
      </c>
      <c r="I3585" s="9">
        <v>37.130802000000003</v>
      </c>
      <c r="J3585" s="9">
        <v>1</v>
      </c>
      <c r="K3585" s="9">
        <v>9</v>
      </c>
      <c r="L3585" s="9">
        <v>9</v>
      </c>
      <c r="M3585" s="9">
        <v>21.666667</v>
      </c>
      <c r="N3585" s="9">
        <v>21.666667</v>
      </c>
      <c r="O3585" s="9">
        <v>50</v>
      </c>
      <c r="P3585" s="9">
        <v>50</v>
      </c>
      <c r="Q3585" s="9">
        <v>37.130802000000003</v>
      </c>
      <c r="R3585" s="9">
        <v>37.130802000000003</v>
      </c>
      <c r="S3585" s="9" t="s">
        <v>2089</v>
      </c>
      <c r="T3585" s="9">
        <v>4362.7234120000003</v>
      </c>
      <c r="U3585" s="9">
        <v>588107.69816200004</v>
      </c>
      <c r="V3585" t="s">
        <v>935</v>
      </c>
    </row>
    <row r="3586" spans="1:22" x14ac:dyDescent="0.25">
      <c r="A3586" s="70" t="e">
        <f>VLOOKUP(B3586,'Lake Assessments'!$D$2:$E$52,2,0)</f>
        <v>#N/A</v>
      </c>
      <c r="B3586">
        <v>69076000</v>
      </c>
      <c r="C3586" t="s">
        <v>3117</v>
      </c>
      <c r="D3586" t="s">
        <v>878</v>
      </c>
      <c r="E3586" s="107">
        <v>37844</v>
      </c>
      <c r="F3586" s="9">
        <v>21</v>
      </c>
      <c r="G3586" s="9">
        <v>32.296247999999999</v>
      </c>
      <c r="H3586" s="9">
        <v>600</v>
      </c>
      <c r="I3586" s="9">
        <v>160.453611</v>
      </c>
      <c r="J3586" s="9">
        <v>1</v>
      </c>
      <c r="K3586" s="9">
        <v>21</v>
      </c>
      <c r="L3586" s="9">
        <v>21</v>
      </c>
      <c r="M3586" s="9">
        <v>32.296247999999999</v>
      </c>
      <c r="N3586" s="9">
        <v>32.296247999999999</v>
      </c>
      <c r="O3586" s="9">
        <v>600</v>
      </c>
      <c r="P3586" s="9">
        <v>600</v>
      </c>
      <c r="Q3586" s="9">
        <v>160.453611</v>
      </c>
      <c r="R3586" s="9">
        <v>160.453611</v>
      </c>
      <c r="S3586" s="9" t="s">
        <v>2089</v>
      </c>
      <c r="T3586" s="9">
        <v>17003.703645000001</v>
      </c>
      <c r="U3586" s="9">
        <v>2291000.7780419998</v>
      </c>
      <c r="V3586" t="s">
        <v>935</v>
      </c>
    </row>
    <row r="3587" spans="1:22" x14ac:dyDescent="0.25">
      <c r="A3587" s="70" t="e">
        <f>VLOOKUP(B3587,'Lake Assessments'!$D$2:$E$52,2,0)</f>
        <v>#N/A</v>
      </c>
      <c r="B3587">
        <v>69074200</v>
      </c>
      <c r="C3587" t="s">
        <v>3118</v>
      </c>
      <c r="D3587" t="s">
        <v>878</v>
      </c>
      <c r="E3587" s="107">
        <v>41141</v>
      </c>
      <c r="F3587" s="9">
        <v>16</v>
      </c>
      <c r="G3587" s="9">
        <v>27.75</v>
      </c>
      <c r="H3587" s="9">
        <v>166.66666699999999</v>
      </c>
      <c r="I3587" s="9">
        <v>75.632911000000007</v>
      </c>
      <c r="J3587" s="9">
        <v>3</v>
      </c>
      <c r="K3587" s="9">
        <v>16</v>
      </c>
      <c r="L3587" s="9">
        <v>23</v>
      </c>
      <c r="M3587" s="9">
        <v>27.75</v>
      </c>
      <c r="N3587" s="9">
        <v>36.490022000000003</v>
      </c>
      <c r="O3587" s="9">
        <v>166.66666699999999</v>
      </c>
      <c r="P3587" s="9">
        <v>283.33333299999998</v>
      </c>
      <c r="Q3587" s="9">
        <v>75.632911000000007</v>
      </c>
      <c r="R3587" s="9">
        <v>130.94950900000001</v>
      </c>
      <c r="S3587" s="9" t="s">
        <v>2089</v>
      </c>
      <c r="T3587" s="9">
        <v>11781.068021999999</v>
      </c>
      <c r="U3587" s="9">
        <v>1575423.105608</v>
      </c>
      <c r="V3587" t="s">
        <v>935</v>
      </c>
    </row>
    <row r="3588" spans="1:22" x14ac:dyDescent="0.25">
      <c r="A3588" s="70" t="e">
        <f>VLOOKUP(B3588,'Lake Assessments'!$D$2:$E$52,2,0)</f>
        <v>#N/A</v>
      </c>
      <c r="B3588">
        <v>69083800</v>
      </c>
      <c r="C3588" t="s">
        <v>3119</v>
      </c>
      <c r="D3588" t="s">
        <v>878</v>
      </c>
      <c r="E3588" s="107">
        <v>40365</v>
      </c>
      <c r="F3588" s="9">
        <v>8</v>
      </c>
      <c r="G3588" s="9">
        <v>20.859649999999998</v>
      </c>
      <c r="H3588" s="9">
        <v>166.66666699999999</v>
      </c>
      <c r="I3588" s="9">
        <v>68.222983999999997</v>
      </c>
      <c r="J3588" s="9">
        <v>1</v>
      </c>
      <c r="K3588" s="9">
        <v>8</v>
      </c>
      <c r="L3588" s="9">
        <v>8</v>
      </c>
      <c r="M3588" s="9">
        <v>20.859649999999998</v>
      </c>
      <c r="N3588" s="9">
        <v>20.859649999999998</v>
      </c>
      <c r="O3588" s="9">
        <v>166.66666699999999</v>
      </c>
      <c r="P3588" s="9">
        <v>166.66666699999999</v>
      </c>
      <c r="Q3588" s="9">
        <v>68.222983999999997</v>
      </c>
      <c r="R3588" s="9">
        <v>68.222983999999997</v>
      </c>
      <c r="S3588" s="9" t="s">
        <v>2089</v>
      </c>
      <c r="T3588" s="9">
        <v>5897.1453350000002</v>
      </c>
      <c r="U3588" s="9">
        <v>401626.846571</v>
      </c>
      <c r="V3588" t="s">
        <v>935</v>
      </c>
    </row>
    <row r="3589" spans="1:22" x14ac:dyDescent="0.25">
      <c r="A3589" s="70" t="e">
        <f>VLOOKUP(B3589,'Lake Assessments'!$D$2:$E$52,2,0)</f>
        <v>#N/A</v>
      </c>
      <c r="B3589">
        <v>69080900</v>
      </c>
      <c r="C3589" t="s">
        <v>324</v>
      </c>
      <c r="D3589" t="s">
        <v>878</v>
      </c>
      <c r="E3589" s="107">
        <v>37810</v>
      </c>
      <c r="F3589" s="9">
        <v>11</v>
      </c>
      <c r="G3589" s="9">
        <v>22.010328000000001</v>
      </c>
      <c r="H3589" s="9">
        <v>266.66666700000002</v>
      </c>
      <c r="I3589" s="9">
        <v>77.502645999999999</v>
      </c>
      <c r="J3589" s="9">
        <v>1</v>
      </c>
      <c r="K3589" s="9">
        <v>11</v>
      </c>
      <c r="L3589" s="9">
        <v>11</v>
      </c>
      <c r="M3589" s="9">
        <v>22.010328000000001</v>
      </c>
      <c r="N3589" s="9">
        <v>22.010328000000001</v>
      </c>
      <c r="O3589" s="9">
        <v>266.66666700000002</v>
      </c>
      <c r="P3589" s="9">
        <v>266.66666700000002</v>
      </c>
      <c r="Q3589" s="9">
        <v>77.502645999999999</v>
      </c>
      <c r="R3589" s="9">
        <v>77.502645999999999</v>
      </c>
      <c r="S3589" s="9" t="s">
        <v>2089</v>
      </c>
      <c r="T3589" s="9">
        <v>3533.259157</v>
      </c>
      <c r="U3589" s="9">
        <v>521614.23161900003</v>
      </c>
      <c r="V3589" t="s">
        <v>935</v>
      </c>
    </row>
    <row r="3590" spans="1:22" x14ac:dyDescent="0.25">
      <c r="A3590" s="70" t="e">
        <f>VLOOKUP(B3590,'Lake Assessments'!$D$2:$E$52,2,0)</f>
        <v>#N/A</v>
      </c>
      <c r="B3590">
        <v>69083200</v>
      </c>
      <c r="C3590" t="s">
        <v>3120</v>
      </c>
      <c r="D3590" t="s">
        <v>878</v>
      </c>
      <c r="E3590" s="107">
        <v>34932</v>
      </c>
      <c r="F3590" s="9">
        <v>6</v>
      </c>
      <c r="G3590" s="9">
        <v>18.371172999999999</v>
      </c>
      <c r="H3590" s="9">
        <v>100</v>
      </c>
      <c r="I3590" s="9">
        <v>48.154622000000003</v>
      </c>
      <c r="J3590" s="9">
        <v>1</v>
      </c>
      <c r="K3590" s="9">
        <v>6</v>
      </c>
      <c r="L3590" s="9">
        <v>6</v>
      </c>
      <c r="M3590" s="9">
        <v>18.371172999999999</v>
      </c>
      <c r="N3590" s="9">
        <v>18.371172999999999</v>
      </c>
      <c r="O3590" s="9">
        <v>100</v>
      </c>
      <c r="P3590" s="9">
        <v>100</v>
      </c>
      <c r="Q3590" s="9">
        <v>48.154622000000003</v>
      </c>
      <c r="R3590" s="9">
        <v>48.154622000000003</v>
      </c>
      <c r="S3590" s="9" t="s">
        <v>2089</v>
      </c>
      <c r="T3590" s="9">
        <v>5475.4823619999997</v>
      </c>
      <c r="U3590" s="9">
        <v>475615.70438399998</v>
      </c>
      <c r="V3590" t="s">
        <v>935</v>
      </c>
    </row>
    <row r="3591" spans="1:22" x14ac:dyDescent="0.25">
      <c r="A3591" s="70" t="e">
        <f>VLOOKUP(B3591,'Lake Assessments'!$D$2:$E$52,2,0)</f>
        <v>#N/A</v>
      </c>
      <c r="B3591">
        <v>69083400</v>
      </c>
      <c r="C3591" t="s">
        <v>3121</v>
      </c>
      <c r="D3591" t="s">
        <v>878</v>
      </c>
      <c r="E3591" s="107">
        <v>40016</v>
      </c>
      <c r="F3591" s="9">
        <v>15</v>
      </c>
      <c r="G3591" s="9">
        <v>28.660077000000001</v>
      </c>
      <c r="H3591" s="9">
        <v>400</v>
      </c>
      <c r="I3591" s="9">
        <v>131.129651</v>
      </c>
      <c r="J3591" s="9">
        <v>1</v>
      </c>
      <c r="K3591" s="9">
        <v>15</v>
      </c>
      <c r="L3591" s="9">
        <v>15</v>
      </c>
      <c r="M3591" s="9">
        <v>28.660077000000001</v>
      </c>
      <c r="N3591" s="9">
        <v>28.660077000000001</v>
      </c>
      <c r="O3591" s="9">
        <v>400</v>
      </c>
      <c r="P3591" s="9">
        <v>400</v>
      </c>
      <c r="Q3591" s="9">
        <v>131.129651</v>
      </c>
      <c r="R3591" s="9">
        <v>131.129651</v>
      </c>
      <c r="S3591" s="9" t="s">
        <v>2089</v>
      </c>
      <c r="T3591" s="9">
        <v>2101.8876749999999</v>
      </c>
      <c r="U3591" s="9">
        <v>121856.999662</v>
      </c>
      <c r="V3591" t="s">
        <v>935</v>
      </c>
    </row>
    <row r="3592" spans="1:22" x14ac:dyDescent="0.25">
      <c r="A3592" s="70" t="e">
        <f>VLOOKUP(B3592,'Lake Assessments'!$D$2:$E$52,2,0)</f>
        <v>#N/A</v>
      </c>
      <c r="B3592">
        <v>69076400</v>
      </c>
      <c r="C3592" t="s">
        <v>1489</v>
      </c>
      <c r="D3592" t="s">
        <v>878</v>
      </c>
      <c r="E3592" s="107">
        <v>39317</v>
      </c>
      <c r="F3592" s="9">
        <v>2</v>
      </c>
      <c r="G3592" s="9">
        <v>10.606602000000001</v>
      </c>
      <c r="H3592" s="9">
        <v>-66.666667000000004</v>
      </c>
      <c r="I3592" s="9">
        <v>-32.869608999999997</v>
      </c>
      <c r="J3592" s="9">
        <v>1</v>
      </c>
      <c r="K3592" s="9">
        <v>2</v>
      </c>
      <c r="L3592" s="9">
        <v>2</v>
      </c>
      <c r="M3592" s="9">
        <v>10.606602000000001</v>
      </c>
      <c r="N3592" s="9">
        <v>10.606602000000001</v>
      </c>
      <c r="O3592" s="9">
        <v>-66.666667000000004</v>
      </c>
      <c r="P3592" s="9">
        <v>-66.666667000000004</v>
      </c>
      <c r="Q3592" s="9">
        <v>-32.869608999999997</v>
      </c>
      <c r="R3592" s="9">
        <v>-32.869608999999997</v>
      </c>
      <c r="S3592" s="9" t="s">
        <v>2089</v>
      </c>
      <c r="T3592" s="9">
        <v>5656.2267730000003</v>
      </c>
      <c r="U3592" s="9">
        <v>1246182.4055389999</v>
      </c>
      <c r="V3592" t="s">
        <v>932</v>
      </c>
    </row>
    <row r="3593" spans="1:22" x14ac:dyDescent="0.25">
      <c r="A3593" s="70" t="e">
        <f>VLOOKUP(B3593,'Lake Assessments'!$D$2:$E$52,2,0)</f>
        <v>#N/A</v>
      </c>
      <c r="B3593">
        <v>69075400</v>
      </c>
      <c r="C3593" t="s">
        <v>2535</v>
      </c>
      <c r="D3593" t="s">
        <v>878</v>
      </c>
      <c r="E3593" s="107">
        <v>38929</v>
      </c>
      <c r="F3593" s="9">
        <v>15</v>
      </c>
      <c r="G3593" s="9">
        <v>26.852685000000001</v>
      </c>
      <c r="H3593" s="9">
        <v>400</v>
      </c>
      <c r="I3593" s="9">
        <v>116.55390800000001</v>
      </c>
      <c r="J3593" s="9">
        <v>1</v>
      </c>
      <c r="K3593" s="9">
        <v>15</v>
      </c>
      <c r="L3593" s="9">
        <v>15</v>
      </c>
      <c r="M3593" s="9">
        <v>26.852685000000001</v>
      </c>
      <c r="N3593" s="9">
        <v>26.852685000000001</v>
      </c>
      <c r="O3593" s="9">
        <v>400</v>
      </c>
      <c r="P3593" s="9">
        <v>400</v>
      </c>
      <c r="Q3593" s="9">
        <v>116.55390800000001</v>
      </c>
      <c r="R3593" s="9">
        <v>116.55390800000001</v>
      </c>
      <c r="S3593" s="9" t="s">
        <v>2089</v>
      </c>
      <c r="T3593" s="9">
        <v>4207.8741730000002</v>
      </c>
      <c r="U3593" s="9">
        <v>633084.34280999994</v>
      </c>
      <c r="V3593" t="s">
        <v>935</v>
      </c>
    </row>
    <row r="3594" spans="1:22" x14ac:dyDescent="0.25">
      <c r="A3594" s="70" t="e">
        <f>VLOOKUP(B3594,'Lake Assessments'!$D$2:$E$52,2,0)</f>
        <v>#N/A</v>
      </c>
      <c r="B3594">
        <v>69081500</v>
      </c>
      <c r="C3594" t="s">
        <v>2072</v>
      </c>
      <c r="D3594" t="s">
        <v>878</v>
      </c>
      <c r="E3594" s="107">
        <v>38551</v>
      </c>
      <c r="F3594" s="9">
        <v>2</v>
      </c>
      <c r="G3594" s="9">
        <v>9.8994949999999999</v>
      </c>
      <c r="H3594" s="9">
        <v>-33.333333000000003</v>
      </c>
      <c r="I3594" s="9">
        <v>-20.165362999999999</v>
      </c>
      <c r="J3594" s="9">
        <v>1</v>
      </c>
      <c r="K3594" s="9">
        <v>2</v>
      </c>
      <c r="L3594" s="9">
        <v>2</v>
      </c>
      <c r="M3594" s="9">
        <v>9.8994949999999999</v>
      </c>
      <c r="N3594" s="9">
        <v>9.8994949999999999</v>
      </c>
      <c r="O3594" s="9">
        <v>-33.333333000000003</v>
      </c>
      <c r="P3594" s="9">
        <v>-33.333333000000003</v>
      </c>
      <c r="Q3594" s="9">
        <v>-20.165362999999999</v>
      </c>
      <c r="R3594" s="9">
        <v>-20.165362999999999</v>
      </c>
      <c r="S3594" s="9" t="s">
        <v>2089</v>
      </c>
      <c r="T3594" s="9">
        <v>4079.3597770000001</v>
      </c>
      <c r="U3594" s="9">
        <v>511640.72474999999</v>
      </c>
      <c r="V3594" t="s">
        <v>932</v>
      </c>
    </row>
    <row r="3595" spans="1:22" x14ac:dyDescent="0.25">
      <c r="A3595" s="70" t="e">
        <f>VLOOKUP(B3595,'Lake Assessments'!$D$2:$E$52,2,0)</f>
        <v>#N/A</v>
      </c>
      <c r="B3595">
        <v>69086900</v>
      </c>
      <c r="C3595" t="s">
        <v>3122</v>
      </c>
      <c r="D3595" t="s">
        <v>878</v>
      </c>
      <c r="E3595" s="107">
        <v>39258</v>
      </c>
      <c r="F3595" s="9">
        <v>7</v>
      </c>
      <c r="G3595" s="9">
        <v>21.921938999999998</v>
      </c>
      <c r="H3595" s="9">
        <v>133.33333300000001</v>
      </c>
      <c r="I3595" s="9">
        <v>76.789833999999999</v>
      </c>
      <c r="J3595" s="9">
        <v>1</v>
      </c>
      <c r="K3595" s="9">
        <v>7</v>
      </c>
      <c r="L3595" s="9">
        <v>7</v>
      </c>
      <c r="M3595" s="9">
        <v>21.921938999999998</v>
      </c>
      <c r="N3595" s="9">
        <v>21.921938999999998</v>
      </c>
      <c r="O3595" s="9">
        <v>133.33333300000001</v>
      </c>
      <c r="P3595" s="9">
        <v>133.33333300000001</v>
      </c>
      <c r="Q3595" s="9">
        <v>76.789833999999999</v>
      </c>
      <c r="R3595" s="9">
        <v>76.789833999999999</v>
      </c>
      <c r="S3595" s="9" t="s">
        <v>2089</v>
      </c>
      <c r="T3595" s="9">
        <v>1520.1140889999999</v>
      </c>
      <c r="U3595" s="9">
        <v>79140.037645999997</v>
      </c>
      <c r="V3595" t="s">
        <v>935</v>
      </c>
    </row>
    <row r="3596" spans="1:22" x14ac:dyDescent="0.25">
      <c r="A3596" s="70" t="e">
        <f>VLOOKUP(B3596,'Lake Assessments'!$D$2:$E$52,2,0)</f>
        <v>#N/A</v>
      </c>
      <c r="B3596">
        <v>69074100</v>
      </c>
      <c r="C3596" t="s">
        <v>1398</v>
      </c>
      <c r="D3596" t="s">
        <v>878</v>
      </c>
      <c r="E3596" s="107">
        <v>35303</v>
      </c>
      <c r="F3596" s="9">
        <v>15</v>
      </c>
      <c r="G3596" s="9">
        <v>26.852685000000001</v>
      </c>
      <c r="H3596" s="9">
        <v>150</v>
      </c>
      <c r="I3596" s="9">
        <v>69.953699999999998</v>
      </c>
      <c r="J3596" s="9">
        <v>1</v>
      </c>
      <c r="K3596" s="9">
        <v>15</v>
      </c>
      <c r="L3596" s="9">
        <v>15</v>
      </c>
      <c r="M3596" s="9">
        <v>26.852685000000001</v>
      </c>
      <c r="N3596" s="9">
        <v>26.852685000000001</v>
      </c>
      <c r="O3596" s="9">
        <v>150</v>
      </c>
      <c r="P3596" s="9">
        <v>150</v>
      </c>
      <c r="Q3596" s="9">
        <v>69.953699999999998</v>
      </c>
      <c r="R3596" s="9">
        <v>69.953699999999998</v>
      </c>
      <c r="S3596" s="9" t="s">
        <v>2089</v>
      </c>
      <c r="T3596" s="9">
        <v>8133.7277519999998</v>
      </c>
      <c r="U3596" s="9">
        <v>1116279.1466719999</v>
      </c>
      <c r="V3596" t="s">
        <v>935</v>
      </c>
    </row>
    <row r="3597" spans="1:22" x14ac:dyDescent="0.25">
      <c r="A3597" s="70" t="e">
        <f>VLOOKUP(B3597,'Lake Assessments'!$D$2:$E$52,2,0)</f>
        <v>#N/A</v>
      </c>
      <c r="B3597">
        <v>69083900</v>
      </c>
      <c r="C3597" t="s">
        <v>1136</v>
      </c>
      <c r="D3597" t="s">
        <v>878</v>
      </c>
      <c r="E3597" s="107">
        <v>38201</v>
      </c>
      <c r="F3597" s="9">
        <v>11</v>
      </c>
      <c r="G3597" s="9">
        <v>25.025442000000002</v>
      </c>
      <c r="H3597" s="9">
        <v>266.66666700000002</v>
      </c>
      <c r="I3597" s="9">
        <v>101.818077</v>
      </c>
      <c r="J3597" s="9">
        <v>1</v>
      </c>
      <c r="K3597" s="9">
        <v>11</v>
      </c>
      <c r="L3597" s="9">
        <v>11</v>
      </c>
      <c r="M3597" s="9">
        <v>25.025442000000002</v>
      </c>
      <c r="N3597" s="9">
        <v>25.025442000000002</v>
      </c>
      <c r="O3597" s="9">
        <v>266.66666700000002</v>
      </c>
      <c r="P3597" s="9">
        <v>266.66666700000002</v>
      </c>
      <c r="Q3597" s="9">
        <v>101.818077</v>
      </c>
      <c r="R3597" s="9">
        <v>101.818077</v>
      </c>
      <c r="S3597" s="9" t="s">
        <v>2089</v>
      </c>
      <c r="T3597" s="9">
        <v>4272.8464270000004</v>
      </c>
      <c r="U3597" s="9">
        <v>292567.021932</v>
      </c>
      <c r="V3597" t="s">
        <v>935</v>
      </c>
    </row>
    <row r="3598" spans="1:22" x14ac:dyDescent="0.25">
      <c r="A3598" s="70" t="e">
        <f>VLOOKUP(B3598,'Lake Assessments'!$D$2:$E$52,2,0)</f>
        <v>#N/A</v>
      </c>
      <c r="B3598">
        <v>69069100</v>
      </c>
      <c r="C3598" t="s">
        <v>116</v>
      </c>
      <c r="D3598" t="s">
        <v>878</v>
      </c>
      <c r="E3598" s="107">
        <v>38166</v>
      </c>
      <c r="F3598" s="9">
        <v>23</v>
      </c>
      <c r="G3598" s="9">
        <v>33.362305999999997</v>
      </c>
      <c r="H3598" s="9">
        <v>666.66666699999996</v>
      </c>
      <c r="I3598" s="9">
        <v>169.05085700000001</v>
      </c>
      <c r="J3598" s="9">
        <v>1</v>
      </c>
      <c r="K3598" s="9">
        <v>23</v>
      </c>
      <c r="L3598" s="9">
        <v>23</v>
      </c>
      <c r="M3598" s="9">
        <v>33.362305999999997</v>
      </c>
      <c r="N3598" s="9">
        <v>33.362305999999997</v>
      </c>
      <c r="O3598" s="9">
        <v>666.66666699999996</v>
      </c>
      <c r="P3598" s="9">
        <v>666.66666699999996</v>
      </c>
      <c r="Q3598" s="9">
        <v>169.05085700000001</v>
      </c>
      <c r="R3598" s="9">
        <v>169.05085700000001</v>
      </c>
      <c r="S3598" s="9" t="s">
        <v>2089</v>
      </c>
      <c r="T3598" s="9">
        <v>43048.339648000001</v>
      </c>
      <c r="U3598" s="9">
        <v>7027251.0829330003</v>
      </c>
      <c r="V3598" t="s">
        <v>935</v>
      </c>
    </row>
    <row r="3599" spans="1:22" x14ac:dyDescent="0.25">
      <c r="A3599" s="70" t="e">
        <f>VLOOKUP(B3599,'Lake Assessments'!$D$2:$E$52,2,0)</f>
        <v>#N/A</v>
      </c>
      <c r="B3599">
        <v>69075600</v>
      </c>
      <c r="C3599" t="s">
        <v>3123</v>
      </c>
      <c r="D3599" t="s">
        <v>878</v>
      </c>
      <c r="E3599" s="107">
        <v>39650</v>
      </c>
      <c r="F3599" s="9">
        <v>11</v>
      </c>
      <c r="G3599" s="9">
        <v>24.723929999999999</v>
      </c>
      <c r="H3599" s="9">
        <v>266.66666700000002</v>
      </c>
      <c r="I3599" s="9">
        <v>99.386533999999997</v>
      </c>
      <c r="J3599" s="9">
        <v>1</v>
      </c>
      <c r="K3599" s="9">
        <v>11</v>
      </c>
      <c r="L3599" s="9">
        <v>11</v>
      </c>
      <c r="M3599" s="9">
        <v>24.723929999999999</v>
      </c>
      <c r="N3599" s="9">
        <v>24.723929999999999</v>
      </c>
      <c r="O3599" s="9">
        <v>266.66666700000002</v>
      </c>
      <c r="P3599" s="9">
        <v>266.66666700000002</v>
      </c>
      <c r="Q3599" s="9">
        <v>99.386533999999997</v>
      </c>
      <c r="R3599" s="9">
        <v>99.386533999999997</v>
      </c>
      <c r="S3599" s="9" t="s">
        <v>2089</v>
      </c>
      <c r="T3599" s="9">
        <v>3036.2277819999999</v>
      </c>
      <c r="U3599" s="9">
        <v>238248.92755399999</v>
      </c>
      <c r="V3599" t="s">
        <v>935</v>
      </c>
    </row>
    <row r="3600" spans="1:22" x14ac:dyDescent="0.25">
      <c r="A3600" s="70" t="e">
        <f>VLOOKUP(B3600,'Lake Assessments'!$D$2:$E$52,2,0)</f>
        <v>#N/A</v>
      </c>
      <c r="B3600">
        <v>69083700</v>
      </c>
      <c r="C3600" t="s">
        <v>3124</v>
      </c>
      <c r="D3600" t="s">
        <v>878</v>
      </c>
      <c r="E3600" s="107">
        <v>37060</v>
      </c>
      <c r="F3600" s="9">
        <v>7</v>
      </c>
      <c r="G3600" s="9">
        <v>16.630437000000001</v>
      </c>
      <c r="H3600" s="9">
        <v>133.33333300000001</v>
      </c>
      <c r="I3600" s="9">
        <v>34.116425999999997</v>
      </c>
      <c r="J3600" s="9">
        <v>1</v>
      </c>
      <c r="K3600" s="9">
        <v>7</v>
      </c>
      <c r="L3600" s="9">
        <v>7</v>
      </c>
      <c r="M3600" s="9">
        <v>16.630437000000001</v>
      </c>
      <c r="N3600" s="9">
        <v>16.630437000000001</v>
      </c>
      <c r="O3600" s="9">
        <v>133.33333300000001</v>
      </c>
      <c r="P3600" s="9">
        <v>133.33333300000001</v>
      </c>
      <c r="Q3600" s="9">
        <v>34.116425999999997</v>
      </c>
      <c r="R3600" s="9">
        <v>34.116425999999997</v>
      </c>
      <c r="S3600" s="9" t="s">
        <v>2089</v>
      </c>
      <c r="T3600" s="9">
        <v>5246.563897</v>
      </c>
      <c r="U3600" s="9">
        <v>344129.70981500001</v>
      </c>
      <c r="V3600" t="s">
        <v>935</v>
      </c>
    </row>
    <row r="3601" spans="1:22" x14ac:dyDescent="0.25">
      <c r="A3601" s="70" t="e">
        <f>VLOOKUP(B3601,'Lake Assessments'!$D$2:$E$52,2,0)</f>
        <v>#N/A</v>
      </c>
      <c r="B3601">
        <v>69084300</v>
      </c>
      <c r="C3601" t="s">
        <v>3125</v>
      </c>
      <c r="D3601" t="s">
        <v>878</v>
      </c>
      <c r="E3601" s="107">
        <v>35233</v>
      </c>
      <c r="F3601" s="9">
        <v>8</v>
      </c>
      <c r="G3601" s="9">
        <v>19.091882999999999</v>
      </c>
      <c r="H3601" s="9">
        <v>166.66666699999999</v>
      </c>
      <c r="I3601" s="9">
        <v>53.966799000000002</v>
      </c>
      <c r="J3601" s="9">
        <v>1</v>
      </c>
      <c r="K3601" s="9">
        <v>8</v>
      </c>
      <c r="L3601" s="9">
        <v>8</v>
      </c>
      <c r="M3601" s="9">
        <v>19.091882999999999</v>
      </c>
      <c r="N3601" s="9">
        <v>19.091882999999999</v>
      </c>
      <c r="O3601" s="9">
        <v>166.66666699999999</v>
      </c>
      <c r="P3601" s="9">
        <v>166.66666699999999</v>
      </c>
      <c r="Q3601" s="9">
        <v>53.966799000000002</v>
      </c>
      <c r="R3601" s="9">
        <v>53.966799000000002</v>
      </c>
      <c r="S3601" s="9" t="s">
        <v>2089</v>
      </c>
      <c r="T3601" s="9">
        <v>3922.5422090000002</v>
      </c>
      <c r="U3601" s="9">
        <v>374335.06491800002</v>
      </c>
      <c r="V3601" t="s">
        <v>935</v>
      </c>
    </row>
    <row r="3602" spans="1:22" x14ac:dyDescent="0.25">
      <c r="A3602" s="70" t="e">
        <f>VLOOKUP(B3602,'Lake Assessments'!$D$2:$E$52,2,0)</f>
        <v>#N/A</v>
      </c>
      <c r="B3602">
        <v>69076500</v>
      </c>
      <c r="C3602" t="s">
        <v>615</v>
      </c>
      <c r="D3602" t="s">
        <v>878</v>
      </c>
      <c r="E3602" s="107">
        <v>36374</v>
      </c>
      <c r="F3602" s="9">
        <v>21</v>
      </c>
      <c r="G3602" s="9">
        <v>30.550505000000001</v>
      </c>
      <c r="H3602" s="9">
        <v>600</v>
      </c>
      <c r="I3602" s="9">
        <v>146.37503699999999</v>
      </c>
      <c r="J3602" s="9">
        <v>1</v>
      </c>
      <c r="K3602" s="9">
        <v>21</v>
      </c>
      <c r="L3602" s="9">
        <v>21</v>
      </c>
      <c r="M3602" s="9">
        <v>30.550505000000001</v>
      </c>
      <c r="N3602" s="9">
        <v>30.550505000000001</v>
      </c>
      <c r="O3602" s="9">
        <v>600</v>
      </c>
      <c r="P3602" s="9">
        <v>600</v>
      </c>
      <c r="Q3602" s="9">
        <v>146.37503699999999</v>
      </c>
      <c r="R3602" s="9">
        <v>146.37503699999999</v>
      </c>
      <c r="S3602" s="9" t="s">
        <v>2089</v>
      </c>
      <c r="T3602" s="9">
        <v>13471.73812</v>
      </c>
      <c r="U3602" s="9">
        <v>1933608.617441</v>
      </c>
      <c r="V3602" t="s">
        <v>935</v>
      </c>
    </row>
    <row r="3603" spans="1:22" x14ac:dyDescent="0.25">
      <c r="A3603" s="70" t="e">
        <f>VLOOKUP(B3603,'Lake Assessments'!$D$2:$E$52,2,0)</f>
        <v>#N/A</v>
      </c>
      <c r="B3603">
        <v>69080500</v>
      </c>
      <c r="C3603" t="s">
        <v>3126</v>
      </c>
      <c r="D3603" t="s">
        <v>878</v>
      </c>
      <c r="E3603" s="107">
        <v>38895</v>
      </c>
      <c r="F3603" s="9">
        <v>12</v>
      </c>
      <c r="G3603" s="9">
        <v>23.094010999999998</v>
      </c>
      <c r="H3603" s="9">
        <v>300</v>
      </c>
      <c r="I3603" s="9">
        <v>86.242022000000006</v>
      </c>
      <c r="J3603" s="9">
        <v>1</v>
      </c>
      <c r="K3603" s="9">
        <v>12</v>
      </c>
      <c r="L3603" s="9">
        <v>12</v>
      </c>
      <c r="M3603" s="9">
        <v>23.094010999999998</v>
      </c>
      <c r="N3603" s="9">
        <v>23.094010999999998</v>
      </c>
      <c r="O3603" s="9">
        <v>300</v>
      </c>
      <c r="P3603" s="9">
        <v>300</v>
      </c>
      <c r="Q3603" s="9">
        <v>86.242022000000006</v>
      </c>
      <c r="R3603" s="9">
        <v>86.242022000000006</v>
      </c>
      <c r="S3603" s="9" t="s">
        <v>2089</v>
      </c>
      <c r="T3603" s="9">
        <v>3026.8726150000002</v>
      </c>
      <c r="U3603" s="9">
        <v>445205.11605200003</v>
      </c>
      <c r="V3603" t="s">
        <v>935</v>
      </c>
    </row>
    <row r="3604" spans="1:22" x14ac:dyDescent="0.25">
      <c r="A3604" s="70" t="e">
        <f>VLOOKUP(B3604,'Lake Assessments'!$D$2:$E$52,2,0)</f>
        <v>#N/A</v>
      </c>
      <c r="B3604">
        <v>69083000</v>
      </c>
      <c r="C3604" t="s">
        <v>1650</v>
      </c>
      <c r="D3604" t="s">
        <v>878</v>
      </c>
      <c r="E3604" s="107">
        <v>36319</v>
      </c>
      <c r="F3604" s="9">
        <v>3</v>
      </c>
      <c r="G3604" s="9">
        <v>12.701706</v>
      </c>
      <c r="H3604" s="9">
        <v>0</v>
      </c>
      <c r="I3604" s="9">
        <v>2.4331119999999999</v>
      </c>
      <c r="J3604" s="9">
        <v>1</v>
      </c>
      <c r="K3604" s="9">
        <v>3</v>
      </c>
      <c r="L3604" s="9">
        <v>3</v>
      </c>
      <c r="M3604" s="9">
        <v>12.701706</v>
      </c>
      <c r="N3604" s="9">
        <v>12.701706</v>
      </c>
      <c r="O3604" s="9">
        <v>0</v>
      </c>
      <c r="P3604" s="9">
        <v>0</v>
      </c>
      <c r="Q3604" s="9">
        <v>2.4331119999999999</v>
      </c>
      <c r="R3604" s="9">
        <v>2.4331119999999999</v>
      </c>
      <c r="S3604" s="9" t="s">
        <v>2089</v>
      </c>
      <c r="T3604" s="9">
        <v>2663.5362869999999</v>
      </c>
      <c r="U3604" s="9">
        <v>117303.269766</v>
      </c>
      <c r="V3604" t="s">
        <v>935</v>
      </c>
    </row>
    <row r="3605" spans="1:22" x14ac:dyDescent="0.25">
      <c r="A3605" s="70" t="e">
        <f>VLOOKUP(B3605,'Lake Assessments'!$D$2:$E$52,2,0)</f>
        <v>#N/A</v>
      </c>
      <c r="B3605">
        <v>69086300</v>
      </c>
      <c r="C3605" t="s">
        <v>337</v>
      </c>
      <c r="D3605" t="s">
        <v>878</v>
      </c>
      <c r="E3605" s="107">
        <v>35240</v>
      </c>
      <c r="F3605" s="9">
        <v>16</v>
      </c>
      <c r="G3605" s="9">
        <v>26.25</v>
      </c>
      <c r="H3605" s="9">
        <v>166.66666699999999</v>
      </c>
      <c r="I3605" s="9">
        <v>66.139240999999998</v>
      </c>
      <c r="J3605" s="9">
        <v>1</v>
      </c>
      <c r="K3605" s="9">
        <v>16</v>
      </c>
      <c r="L3605" s="9">
        <v>16</v>
      </c>
      <c r="M3605" s="9">
        <v>26.25</v>
      </c>
      <c r="N3605" s="9">
        <v>26.25</v>
      </c>
      <c r="O3605" s="9">
        <v>166.66666699999999</v>
      </c>
      <c r="P3605" s="9">
        <v>166.66666699999999</v>
      </c>
      <c r="Q3605" s="9">
        <v>66.139240999999998</v>
      </c>
      <c r="R3605" s="9">
        <v>66.139240999999998</v>
      </c>
      <c r="S3605" s="9" t="s">
        <v>2089</v>
      </c>
      <c r="T3605" s="9">
        <v>2714.7918890000001</v>
      </c>
      <c r="U3605" s="9">
        <v>348708.36352299998</v>
      </c>
      <c r="V3605" t="s">
        <v>935</v>
      </c>
    </row>
    <row r="3606" spans="1:22" x14ac:dyDescent="0.25">
      <c r="A3606" s="70" t="e">
        <f>VLOOKUP(B3606,'Lake Assessments'!$D$2:$E$52,2,0)</f>
        <v>#N/A</v>
      </c>
      <c r="B3606">
        <v>69075000</v>
      </c>
      <c r="C3606" t="s">
        <v>1306</v>
      </c>
      <c r="D3606" t="s">
        <v>878</v>
      </c>
      <c r="E3606" s="107">
        <v>34578</v>
      </c>
      <c r="F3606" s="9">
        <v>26</v>
      </c>
      <c r="G3606" s="9">
        <v>32.163046000000001</v>
      </c>
      <c r="H3606" s="9">
        <v>333.33333299999998</v>
      </c>
      <c r="I3606" s="9">
        <v>103.56358299999999</v>
      </c>
      <c r="J3606" s="9">
        <v>1</v>
      </c>
      <c r="K3606" s="9">
        <v>26</v>
      </c>
      <c r="L3606" s="9">
        <v>26</v>
      </c>
      <c r="M3606" s="9">
        <v>32.163046000000001</v>
      </c>
      <c r="N3606" s="9">
        <v>32.163046000000001</v>
      </c>
      <c r="O3606" s="9">
        <v>333.33333299999998</v>
      </c>
      <c r="P3606" s="9">
        <v>333.33333299999998</v>
      </c>
      <c r="Q3606" s="9">
        <v>103.56358299999999</v>
      </c>
      <c r="R3606" s="9">
        <v>103.56358299999999</v>
      </c>
      <c r="S3606" s="9" t="s">
        <v>2089</v>
      </c>
      <c r="T3606" s="9">
        <v>4865.9891200000002</v>
      </c>
      <c r="U3606" s="9">
        <v>922561.72093700001</v>
      </c>
      <c r="V3606" t="s">
        <v>935</v>
      </c>
    </row>
    <row r="3607" spans="1:22" x14ac:dyDescent="0.25">
      <c r="A3607" s="70" t="e">
        <f>VLOOKUP(B3607,'Lake Assessments'!$D$2:$E$52,2,0)</f>
        <v>#N/A</v>
      </c>
      <c r="B3607">
        <v>69074800</v>
      </c>
      <c r="C3607" t="s">
        <v>3127</v>
      </c>
      <c r="D3607" t="s">
        <v>878</v>
      </c>
      <c r="E3607" s="107">
        <v>37452</v>
      </c>
      <c r="F3607" s="9">
        <v>27</v>
      </c>
      <c r="G3607" s="9">
        <v>38.105117999999997</v>
      </c>
      <c r="H3607" s="9">
        <v>800</v>
      </c>
      <c r="I3607" s="9">
        <v>207.29933700000001</v>
      </c>
      <c r="J3607" s="9">
        <v>1</v>
      </c>
      <c r="K3607" s="9">
        <v>27</v>
      </c>
      <c r="L3607" s="9">
        <v>27</v>
      </c>
      <c r="M3607" s="9">
        <v>38.105117999999997</v>
      </c>
      <c r="N3607" s="9">
        <v>38.105117999999997</v>
      </c>
      <c r="O3607" s="9">
        <v>800</v>
      </c>
      <c r="P3607" s="9">
        <v>800</v>
      </c>
      <c r="Q3607" s="9">
        <v>207.29933700000001</v>
      </c>
      <c r="R3607" s="9">
        <v>207.29933700000001</v>
      </c>
      <c r="S3607" s="9" t="s">
        <v>2089</v>
      </c>
      <c r="T3607" s="9">
        <v>10368.576303</v>
      </c>
      <c r="U3607" s="9">
        <v>1769102.5817160001</v>
      </c>
      <c r="V3607" t="s">
        <v>935</v>
      </c>
    </row>
    <row r="3608" spans="1:22" x14ac:dyDescent="0.25">
      <c r="A3608" s="70" t="e">
        <f>VLOOKUP(B3608,'Lake Assessments'!$D$2:$E$52,2,0)</f>
        <v>#N/A</v>
      </c>
      <c r="B3608">
        <v>69080300</v>
      </c>
      <c r="C3608" t="s">
        <v>411</v>
      </c>
      <c r="D3608" t="s">
        <v>878</v>
      </c>
      <c r="E3608" s="107">
        <v>41072</v>
      </c>
      <c r="F3608" s="9">
        <v>13</v>
      </c>
      <c r="G3608" s="9">
        <v>25.516209</v>
      </c>
      <c r="H3608" s="9">
        <v>333.33333299999998</v>
      </c>
      <c r="I3608" s="9">
        <v>105.775879</v>
      </c>
      <c r="J3608" s="9">
        <v>2</v>
      </c>
      <c r="K3608" s="9">
        <v>8</v>
      </c>
      <c r="L3608" s="9">
        <v>13</v>
      </c>
      <c r="M3608" s="9">
        <v>20.506097</v>
      </c>
      <c r="N3608" s="9">
        <v>25.516209</v>
      </c>
      <c r="O3608" s="9">
        <v>166.66666699999999</v>
      </c>
      <c r="P3608" s="9">
        <v>333.33333299999998</v>
      </c>
      <c r="Q3608" s="9">
        <v>65.371746999999999</v>
      </c>
      <c r="R3608" s="9">
        <v>105.775879</v>
      </c>
      <c r="S3608" s="9" t="s">
        <v>2089</v>
      </c>
      <c r="T3608" s="9">
        <v>5273.0937729999996</v>
      </c>
      <c r="U3608" s="9">
        <v>583553.29058999999</v>
      </c>
      <c r="V3608" t="s">
        <v>935</v>
      </c>
    </row>
    <row r="3609" spans="1:22" x14ac:dyDescent="0.25">
      <c r="A3609" s="70" t="e">
        <f>VLOOKUP(B3609,'Lake Assessments'!$D$2:$E$52,2,0)</f>
        <v>#N/A</v>
      </c>
      <c r="B3609">
        <v>69074900</v>
      </c>
      <c r="C3609" t="s">
        <v>2411</v>
      </c>
      <c r="D3609" t="s">
        <v>878</v>
      </c>
      <c r="E3609" s="107">
        <v>41513</v>
      </c>
      <c r="F3609" s="9">
        <v>28</v>
      </c>
      <c r="G3609" s="9">
        <v>32.315961999999999</v>
      </c>
      <c r="H3609" s="9">
        <v>600</v>
      </c>
      <c r="I3609" s="9">
        <v>204.86757</v>
      </c>
      <c r="J3609" s="9">
        <v>2</v>
      </c>
      <c r="K3609" s="9">
        <v>16</v>
      </c>
      <c r="L3609" s="9">
        <v>28</v>
      </c>
      <c r="M3609" s="9">
        <v>26</v>
      </c>
      <c r="N3609" s="9">
        <v>32.315961999999999</v>
      </c>
      <c r="O3609" s="9">
        <v>433.33333299999998</v>
      </c>
      <c r="P3609" s="9">
        <v>600</v>
      </c>
      <c r="Q3609" s="9">
        <v>109.677419</v>
      </c>
      <c r="R3609" s="9">
        <v>204.86757</v>
      </c>
      <c r="S3609" s="9" t="s">
        <v>2089</v>
      </c>
      <c r="T3609" s="9">
        <v>13394.778425</v>
      </c>
      <c r="U3609" s="9">
        <v>3546820.1089929999</v>
      </c>
      <c r="V3609" t="s">
        <v>935</v>
      </c>
    </row>
    <row r="3610" spans="1:22" x14ac:dyDescent="0.25">
      <c r="A3610" s="70" t="e">
        <f>VLOOKUP(B3610,'Lake Assessments'!$D$2:$E$52,2,0)</f>
        <v>#N/A</v>
      </c>
      <c r="B3610">
        <v>69083500</v>
      </c>
      <c r="C3610" t="s">
        <v>3128</v>
      </c>
      <c r="D3610" t="s">
        <v>878</v>
      </c>
      <c r="E3610" s="107">
        <v>38174</v>
      </c>
      <c r="F3610" s="9">
        <v>7</v>
      </c>
      <c r="G3610" s="9">
        <v>16.252472000000001</v>
      </c>
      <c r="H3610" s="9">
        <v>16.666667</v>
      </c>
      <c r="I3610" s="9">
        <v>2.8637489999999999</v>
      </c>
      <c r="J3610" s="9">
        <v>1</v>
      </c>
      <c r="K3610" s="9">
        <v>7</v>
      </c>
      <c r="L3610" s="9">
        <v>7</v>
      </c>
      <c r="M3610" s="9">
        <v>16.252472000000001</v>
      </c>
      <c r="N3610" s="9">
        <v>16.252472000000001</v>
      </c>
      <c r="O3610" s="9">
        <v>16.666667</v>
      </c>
      <c r="P3610" s="9">
        <v>16.666667</v>
      </c>
      <c r="Q3610" s="9">
        <v>2.8637489999999999</v>
      </c>
      <c r="R3610" s="9">
        <v>2.8637489999999999</v>
      </c>
      <c r="S3610" s="9" t="s">
        <v>2089</v>
      </c>
      <c r="T3610" s="9">
        <v>2402.8396990000001</v>
      </c>
      <c r="U3610" s="9">
        <v>137076.48057000001</v>
      </c>
      <c r="V3610" t="s">
        <v>935</v>
      </c>
    </row>
    <row r="3611" spans="1:22" x14ac:dyDescent="0.25">
      <c r="A3611" s="70" t="e">
        <f>VLOOKUP(B3611,'Lake Assessments'!$D$2:$E$52,2,0)</f>
        <v>#N/A</v>
      </c>
      <c r="B3611">
        <v>69081900</v>
      </c>
      <c r="C3611" t="s">
        <v>3129</v>
      </c>
      <c r="D3611" t="s">
        <v>878</v>
      </c>
      <c r="E3611" s="107">
        <v>39300</v>
      </c>
      <c r="F3611" s="9">
        <v>19</v>
      </c>
      <c r="G3611" s="9">
        <v>29.135798000000001</v>
      </c>
      <c r="H3611" s="9">
        <v>533.33333300000004</v>
      </c>
      <c r="I3611" s="9">
        <v>134.966115</v>
      </c>
      <c r="J3611" s="9">
        <v>1</v>
      </c>
      <c r="K3611" s="9">
        <v>19</v>
      </c>
      <c r="L3611" s="9">
        <v>19</v>
      </c>
      <c r="M3611" s="9">
        <v>29.135798000000001</v>
      </c>
      <c r="N3611" s="9">
        <v>29.135798000000001</v>
      </c>
      <c r="O3611" s="9">
        <v>533.33333300000004</v>
      </c>
      <c r="P3611" s="9">
        <v>533.33333300000004</v>
      </c>
      <c r="Q3611" s="9">
        <v>134.966115</v>
      </c>
      <c r="R3611" s="9">
        <v>134.966115</v>
      </c>
      <c r="S3611" s="9" t="s">
        <v>2089</v>
      </c>
      <c r="T3611" s="9">
        <v>3693.9004439999999</v>
      </c>
      <c r="U3611" s="9">
        <v>353912.64696699998</v>
      </c>
      <c r="V3611" t="s">
        <v>935</v>
      </c>
    </row>
    <row r="3612" spans="1:22" x14ac:dyDescent="0.25">
      <c r="A3612" s="70" t="e">
        <f>VLOOKUP(B3612,'Lake Assessments'!$D$2:$E$52,2,0)</f>
        <v>#N/A</v>
      </c>
      <c r="B3612">
        <v>69081000</v>
      </c>
      <c r="C3612" t="s">
        <v>3130</v>
      </c>
      <c r="D3612" t="s">
        <v>878</v>
      </c>
      <c r="E3612" s="107">
        <v>41513</v>
      </c>
      <c r="F3612" s="9">
        <v>29</v>
      </c>
      <c r="G3612" s="9">
        <v>33.982247000000001</v>
      </c>
      <c r="H3612" s="9">
        <v>625</v>
      </c>
      <c r="I3612" s="9">
        <v>220.58723499999999</v>
      </c>
      <c r="J3612" s="9">
        <v>6</v>
      </c>
      <c r="K3612" s="9">
        <v>26</v>
      </c>
      <c r="L3612" s="9">
        <v>33</v>
      </c>
      <c r="M3612" s="9">
        <v>31.182465000000001</v>
      </c>
      <c r="N3612" s="9">
        <v>37.252617999999998</v>
      </c>
      <c r="O3612" s="9">
        <v>625</v>
      </c>
      <c r="P3612" s="9">
        <v>1000</v>
      </c>
      <c r="Q3612" s="9">
        <v>151.471496</v>
      </c>
      <c r="R3612" s="9">
        <v>220.58723499999999</v>
      </c>
      <c r="S3612" s="9" t="s">
        <v>2089</v>
      </c>
      <c r="T3612" s="9">
        <v>14531.250752</v>
      </c>
      <c r="U3612" s="9">
        <v>2946352.0853530001</v>
      </c>
      <c r="V3612" t="s">
        <v>935</v>
      </c>
    </row>
    <row r="3613" spans="1:22" x14ac:dyDescent="0.25">
      <c r="A3613" s="70" t="e">
        <f>VLOOKUP(B3613,'Lake Assessments'!$D$2:$E$52,2,0)</f>
        <v>#N/A</v>
      </c>
      <c r="B3613">
        <v>69074400</v>
      </c>
      <c r="C3613" t="s">
        <v>1773</v>
      </c>
      <c r="D3613" t="s">
        <v>878</v>
      </c>
      <c r="E3613" s="107">
        <v>41878</v>
      </c>
      <c r="F3613" s="9">
        <v>19</v>
      </c>
      <c r="G3613" s="9">
        <v>28.676967000000001</v>
      </c>
      <c r="H3613" s="9">
        <v>171.42857100000001</v>
      </c>
      <c r="I3613" s="9">
        <v>80.358281000000005</v>
      </c>
      <c r="J3613" s="9">
        <v>2</v>
      </c>
      <c r="K3613" s="9">
        <v>19</v>
      </c>
      <c r="L3613" s="9">
        <v>20</v>
      </c>
      <c r="M3613" s="9">
        <v>28.676967000000001</v>
      </c>
      <c r="N3613" s="9">
        <v>31.081344999999999</v>
      </c>
      <c r="O3613" s="9">
        <v>171.42857100000001</v>
      </c>
      <c r="P3613" s="9">
        <v>233.33333300000001</v>
      </c>
      <c r="Q3613" s="9">
        <v>80.358281000000005</v>
      </c>
      <c r="R3613" s="9">
        <v>96.717372999999995</v>
      </c>
      <c r="S3613" s="9" t="s">
        <v>2089</v>
      </c>
      <c r="T3613" s="9">
        <v>44809.591999999997</v>
      </c>
      <c r="U3613" s="9">
        <v>6859883.9573330004</v>
      </c>
      <c r="V3613" t="s">
        <v>935</v>
      </c>
    </row>
    <row r="3614" spans="1:22" x14ac:dyDescent="0.25">
      <c r="A3614" s="70" t="e">
        <f>VLOOKUP(B3614,'Lake Assessments'!$D$2:$E$52,2,0)</f>
        <v>#N/A</v>
      </c>
      <c r="B3614">
        <v>69075500</v>
      </c>
      <c r="C3614" t="s">
        <v>298</v>
      </c>
      <c r="D3614" t="s">
        <v>878</v>
      </c>
      <c r="E3614" s="107">
        <v>41113</v>
      </c>
      <c r="F3614" s="9">
        <v>19</v>
      </c>
      <c r="G3614" s="9">
        <v>29.135798000000001</v>
      </c>
      <c r="H3614" s="9">
        <v>216.66666699999999</v>
      </c>
      <c r="I3614" s="9">
        <v>84.403785999999997</v>
      </c>
      <c r="J3614" s="9">
        <v>3</v>
      </c>
      <c r="K3614" s="9">
        <v>15</v>
      </c>
      <c r="L3614" s="9">
        <v>21</v>
      </c>
      <c r="M3614" s="9">
        <v>26.078088000000001</v>
      </c>
      <c r="N3614" s="9">
        <v>31.859812000000002</v>
      </c>
      <c r="O3614" s="9">
        <v>150</v>
      </c>
      <c r="P3614" s="9">
        <v>250</v>
      </c>
      <c r="Q3614" s="9">
        <v>65.051188999999994</v>
      </c>
      <c r="R3614" s="9">
        <v>101.64438</v>
      </c>
      <c r="S3614" s="9" t="s">
        <v>2089</v>
      </c>
      <c r="T3614" s="9">
        <v>4833.7180829999998</v>
      </c>
      <c r="U3614" s="9">
        <v>740286.46203499998</v>
      </c>
      <c r="V3614" t="s">
        <v>935</v>
      </c>
    </row>
    <row r="3615" spans="1:22" x14ac:dyDescent="0.25">
      <c r="A3615" s="70" t="e">
        <f>VLOOKUP(B3615,'Lake Assessments'!$D$2:$E$52,2,0)</f>
        <v>#N/A</v>
      </c>
      <c r="B3615">
        <v>69080600</v>
      </c>
      <c r="C3615" t="s">
        <v>1306</v>
      </c>
      <c r="D3615" t="s">
        <v>878</v>
      </c>
      <c r="E3615" s="107">
        <v>41458</v>
      </c>
      <c r="F3615" s="9">
        <v>24</v>
      </c>
      <c r="G3615" s="9">
        <v>34.292856</v>
      </c>
      <c r="H3615" s="9">
        <v>300</v>
      </c>
      <c r="I3615" s="9">
        <v>117.043395</v>
      </c>
      <c r="J3615" s="9">
        <v>3</v>
      </c>
      <c r="K3615" s="9">
        <v>19</v>
      </c>
      <c r="L3615" s="9">
        <v>30</v>
      </c>
      <c r="M3615" s="9">
        <v>28.447551000000001</v>
      </c>
      <c r="N3615" s="9">
        <v>38.888302000000003</v>
      </c>
      <c r="O3615" s="9">
        <v>216.66666699999999</v>
      </c>
      <c r="P3615" s="9">
        <v>400</v>
      </c>
      <c r="Q3615" s="9">
        <v>80.047791000000004</v>
      </c>
      <c r="R3615" s="9">
        <v>146.128491</v>
      </c>
      <c r="S3615" s="9" t="s">
        <v>2089</v>
      </c>
      <c r="T3615" s="9">
        <v>9739.9855599999992</v>
      </c>
      <c r="U3615" s="9">
        <v>3759905.8129619998</v>
      </c>
      <c r="V3615" t="s">
        <v>935</v>
      </c>
    </row>
    <row r="3616" spans="1:22" x14ac:dyDescent="0.25">
      <c r="A3616" s="70" t="e">
        <f>VLOOKUP(B3616,'Lake Assessments'!$D$2:$E$52,2,0)</f>
        <v>#N/A</v>
      </c>
      <c r="B3616">
        <v>69086700</v>
      </c>
      <c r="C3616" t="s">
        <v>3131</v>
      </c>
      <c r="D3616" t="s">
        <v>878</v>
      </c>
      <c r="E3616" s="107">
        <v>38538</v>
      </c>
      <c r="F3616" s="9">
        <v>12</v>
      </c>
      <c r="G3616" s="9">
        <v>25.980761999999999</v>
      </c>
      <c r="H3616" s="9">
        <v>300</v>
      </c>
      <c r="I3616" s="9">
        <v>109.52227499999999</v>
      </c>
      <c r="J3616" s="9">
        <v>1</v>
      </c>
      <c r="K3616" s="9">
        <v>12</v>
      </c>
      <c r="L3616" s="9">
        <v>12</v>
      </c>
      <c r="M3616" s="9">
        <v>25.980761999999999</v>
      </c>
      <c r="N3616" s="9">
        <v>25.980761999999999</v>
      </c>
      <c r="O3616" s="9">
        <v>300</v>
      </c>
      <c r="P3616" s="9">
        <v>300</v>
      </c>
      <c r="Q3616" s="9">
        <v>109.52227499999999</v>
      </c>
      <c r="R3616" s="9">
        <v>109.52227499999999</v>
      </c>
      <c r="S3616" s="9" t="s">
        <v>2089</v>
      </c>
      <c r="T3616" s="9">
        <v>4571.2128789999997</v>
      </c>
      <c r="U3616" s="9">
        <v>293848.07664699998</v>
      </c>
      <c r="V3616" t="s">
        <v>935</v>
      </c>
    </row>
    <row r="3617" spans="1:22" x14ac:dyDescent="0.25">
      <c r="A3617" s="70" t="e">
        <f>VLOOKUP(B3617,'Lake Assessments'!$D$2:$E$52,2,0)</f>
        <v>#N/A</v>
      </c>
      <c r="B3617">
        <v>69080200</v>
      </c>
      <c r="C3617" t="s">
        <v>3132</v>
      </c>
      <c r="D3617" t="s">
        <v>878</v>
      </c>
      <c r="E3617" s="107">
        <v>41528</v>
      </c>
      <c r="F3617" s="9">
        <v>17</v>
      </c>
      <c r="G3617" s="9">
        <v>27.891597000000001</v>
      </c>
      <c r="H3617" s="9">
        <v>466.66666700000002</v>
      </c>
      <c r="I3617" s="9">
        <v>124.932233</v>
      </c>
      <c r="J3617" s="9">
        <v>1</v>
      </c>
      <c r="K3617" s="9">
        <v>17</v>
      </c>
      <c r="L3617" s="9">
        <v>17</v>
      </c>
      <c r="M3617" s="9">
        <v>27.891597000000001</v>
      </c>
      <c r="N3617" s="9">
        <v>27.891597000000001</v>
      </c>
      <c r="O3617" s="9">
        <v>466.66666700000002</v>
      </c>
      <c r="P3617" s="9">
        <v>466.66666700000002</v>
      </c>
      <c r="Q3617" s="9">
        <v>124.932233</v>
      </c>
      <c r="R3617" s="9">
        <v>124.932233</v>
      </c>
      <c r="S3617" s="9" t="s">
        <v>2089</v>
      </c>
      <c r="T3617" s="9">
        <v>5780.1731730000001</v>
      </c>
      <c r="U3617" s="9">
        <v>910952.24136400002</v>
      </c>
      <c r="V3617" t="s">
        <v>935</v>
      </c>
    </row>
    <row r="3618" spans="1:22" x14ac:dyDescent="0.25">
      <c r="A3618" s="70" t="e">
        <f>VLOOKUP(B3618,'Lake Assessments'!$D$2:$E$52,2,0)</f>
        <v>#N/A</v>
      </c>
      <c r="B3618">
        <v>69076100</v>
      </c>
      <c r="C3618" t="s">
        <v>1302</v>
      </c>
      <c r="D3618" t="s">
        <v>878</v>
      </c>
      <c r="E3618" s="107">
        <v>40042</v>
      </c>
      <c r="F3618" s="9">
        <v>18</v>
      </c>
      <c r="G3618" s="9">
        <v>30.405591999999999</v>
      </c>
      <c r="H3618" s="9">
        <v>500</v>
      </c>
      <c r="I3618" s="9">
        <v>145.20638400000001</v>
      </c>
      <c r="J3618" s="9">
        <v>1</v>
      </c>
      <c r="K3618" s="9">
        <v>18</v>
      </c>
      <c r="L3618" s="9">
        <v>18</v>
      </c>
      <c r="M3618" s="9">
        <v>30.405591999999999</v>
      </c>
      <c r="N3618" s="9">
        <v>30.405591999999999</v>
      </c>
      <c r="O3618" s="9">
        <v>500</v>
      </c>
      <c r="P3618" s="9">
        <v>500</v>
      </c>
      <c r="Q3618" s="9">
        <v>145.20638400000001</v>
      </c>
      <c r="R3618" s="9">
        <v>145.20638400000001</v>
      </c>
      <c r="S3618" s="9" t="s">
        <v>2089</v>
      </c>
      <c r="T3618" s="9">
        <v>7286.5484470000001</v>
      </c>
      <c r="U3618" s="9">
        <v>887058.714209</v>
      </c>
      <c r="V3618" t="s">
        <v>935</v>
      </c>
    </row>
    <row r="3619" spans="1:22" x14ac:dyDescent="0.25">
      <c r="A3619" s="70" t="e">
        <f>VLOOKUP(B3619,'Lake Assessments'!$D$2:$E$52,2,0)</f>
        <v>#N/A</v>
      </c>
      <c r="B3619">
        <v>69083300</v>
      </c>
      <c r="C3619" t="s">
        <v>3133</v>
      </c>
      <c r="D3619" t="s">
        <v>878</v>
      </c>
      <c r="E3619" s="107">
        <v>37823</v>
      </c>
      <c r="F3619" s="9">
        <v>19</v>
      </c>
      <c r="G3619" s="9">
        <v>29.824045000000002</v>
      </c>
      <c r="H3619" s="9">
        <v>533.33333300000004</v>
      </c>
      <c r="I3619" s="9">
        <v>140.51649499999999</v>
      </c>
      <c r="J3619" s="9">
        <v>1</v>
      </c>
      <c r="K3619" s="9">
        <v>19</v>
      </c>
      <c r="L3619" s="9">
        <v>19</v>
      </c>
      <c r="M3619" s="9">
        <v>29.824045000000002</v>
      </c>
      <c r="N3619" s="9">
        <v>29.824045000000002</v>
      </c>
      <c r="O3619" s="9">
        <v>533.33333300000004</v>
      </c>
      <c r="P3619" s="9">
        <v>533.33333300000004</v>
      </c>
      <c r="Q3619" s="9">
        <v>140.51649499999999</v>
      </c>
      <c r="R3619" s="9">
        <v>140.51649499999999</v>
      </c>
      <c r="S3619" s="9" t="s">
        <v>2089</v>
      </c>
      <c r="T3619" s="9">
        <v>4131.2929320000003</v>
      </c>
      <c r="U3619" s="9">
        <v>469908.20557799999</v>
      </c>
      <c r="V3619" t="s">
        <v>935</v>
      </c>
    </row>
    <row r="3620" spans="1:22" x14ac:dyDescent="0.25">
      <c r="A3620" s="70" t="e">
        <f>VLOOKUP(B3620,'Lake Assessments'!$D$2:$E$52,2,0)</f>
        <v>#N/A</v>
      </c>
      <c r="B3620">
        <v>69075700</v>
      </c>
      <c r="C3620" t="s">
        <v>2066</v>
      </c>
      <c r="D3620" t="s">
        <v>878</v>
      </c>
      <c r="E3620" s="107">
        <v>38908</v>
      </c>
      <c r="F3620" s="9">
        <v>14</v>
      </c>
      <c r="G3620" s="9">
        <v>25.389818000000002</v>
      </c>
      <c r="H3620" s="9">
        <v>366.66666700000002</v>
      </c>
      <c r="I3620" s="9">
        <v>104.756597</v>
      </c>
      <c r="J3620" s="9">
        <v>1</v>
      </c>
      <c r="K3620" s="9">
        <v>14</v>
      </c>
      <c r="L3620" s="9">
        <v>14</v>
      </c>
      <c r="M3620" s="9">
        <v>25.389818000000002</v>
      </c>
      <c r="N3620" s="9">
        <v>25.389818000000002</v>
      </c>
      <c r="O3620" s="9">
        <v>366.66666700000002</v>
      </c>
      <c r="P3620" s="9">
        <v>366.66666700000002</v>
      </c>
      <c r="Q3620" s="9">
        <v>104.756597</v>
      </c>
      <c r="R3620" s="9">
        <v>104.756597</v>
      </c>
      <c r="S3620" s="9" t="s">
        <v>2089</v>
      </c>
      <c r="T3620" s="9">
        <v>4367.1651190000002</v>
      </c>
      <c r="U3620" s="9">
        <v>320039.24952499999</v>
      </c>
      <c r="V3620" t="s">
        <v>935</v>
      </c>
    </row>
    <row r="3621" spans="1:22" x14ac:dyDescent="0.25">
      <c r="A3621" s="70" t="e">
        <f>VLOOKUP(B3621,'Lake Assessments'!$D$2:$E$52,2,0)</f>
        <v>#N/A</v>
      </c>
      <c r="B3621">
        <v>69087000</v>
      </c>
      <c r="C3621" t="s">
        <v>2947</v>
      </c>
      <c r="D3621" t="s">
        <v>878</v>
      </c>
      <c r="E3621" s="107">
        <v>36389</v>
      </c>
      <c r="F3621" s="9">
        <v>9</v>
      </c>
      <c r="G3621" s="9">
        <v>22</v>
      </c>
      <c r="H3621" s="9">
        <v>200</v>
      </c>
      <c r="I3621" s="9">
        <v>77.419354999999996</v>
      </c>
      <c r="J3621" s="9">
        <v>1</v>
      </c>
      <c r="K3621" s="9">
        <v>9</v>
      </c>
      <c r="L3621" s="9">
        <v>9</v>
      </c>
      <c r="M3621" s="9">
        <v>22</v>
      </c>
      <c r="N3621" s="9">
        <v>22</v>
      </c>
      <c r="O3621" s="9">
        <v>200</v>
      </c>
      <c r="P3621" s="9">
        <v>200</v>
      </c>
      <c r="Q3621" s="9">
        <v>77.419354999999996</v>
      </c>
      <c r="R3621" s="9">
        <v>77.419354999999996</v>
      </c>
      <c r="S3621" s="9" t="s">
        <v>2089</v>
      </c>
      <c r="T3621" s="9">
        <v>11561.772510999999</v>
      </c>
      <c r="U3621" s="9">
        <v>1209389.1802759999</v>
      </c>
      <c r="V3621" t="s">
        <v>935</v>
      </c>
    </row>
    <row r="3622" spans="1:22" x14ac:dyDescent="0.25">
      <c r="A3622" s="70" t="e">
        <f>VLOOKUP(B3622,'Lake Assessments'!$D$2:$E$52,2,0)</f>
        <v>#N/A</v>
      </c>
      <c r="B3622">
        <v>69093500</v>
      </c>
      <c r="C3622" t="s">
        <v>975</v>
      </c>
      <c r="D3622" t="s">
        <v>878</v>
      </c>
      <c r="E3622" s="107">
        <v>41115</v>
      </c>
      <c r="F3622" s="9">
        <v>7</v>
      </c>
      <c r="G3622" s="9">
        <v>18.142295000000001</v>
      </c>
      <c r="H3622" s="9">
        <v>133.33333300000001</v>
      </c>
      <c r="I3622" s="9">
        <v>46.308827999999998</v>
      </c>
      <c r="J3622" s="9">
        <v>2</v>
      </c>
      <c r="K3622" s="9">
        <v>6</v>
      </c>
      <c r="L3622" s="9">
        <v>7</v>
      </c>
      <c r="M3622" s="9">
        <v>16.73818</v>
      </c>
      <c r="N3622" s="9">
        <v>18.142295000000001</v>
      </c>
      <c r="O3622" s="9">
        <v>100</v>
      </c>
      <c r="P3622" s="9">
        <v>133.33333300000001</v>
      </c>
      <c r="Q3622" s="9">
        <v>34.985321999999996</v>
      </c>
      <c r="R3622" s="9">
        <v>46.308827999999998</v>
      </c>
      <c r="S3622" s="9" t="s">
        <v>2089</v>
      </c>
      <c r="T3622" s="9">
        <v>2539.3213059999998</v>
      </c>
      <c r="U3622" s="9">
        <v>415895.26068299997</v>
      </c>
      <c r="V3622" t="s">
        <v>935</v>
      </c>
    </row>
    <row r="3623" spans="1:22" x14ac:dyDescent="0.25">
      <c r="A3623" s="70" t="e">
        <f>VLOOKUP(B3623,'Lake Assessments'!$D$2:$E$52,2,0)</f>
        <v>#N/A</v>
      </c>
      <c r="B3623">
        <v>69084100</v>
      </c>
      <c r="C3623" t="s">
        <v>1364</v>
      </c>
      <c r="D3623" t="s">
        <v>878</v>
      </c>
      <c r="E3623" s="107">
        <v>41513</v>
      </c>
      <c r="F3623" s="9">
        <v>27</v>
      </c>
      <c r="G3623" s="9">
        <v>30.022214000000002</v>
      </c>
      <c r="H3623" s="9">
        <v>575</v>
      </c>
      <c r="I3623" s="9">
        <v>183.22843399999999</v>
      </c>
      <c r="J3623" s="9">
        <v>3</v>
      </c>
      <c r="K3623" s="9">
        <v>26</v>
      </c>
      <c r="L3623" s="9">
        <v>28</v>
      </c>
      <c r="M3623" s="9">
        <v>30.022214000000002</v>
      </c>
      <c r="N3623" s="9">
        <v>35.528660000000002</v>
      </c>
      <c r="O3623" s="9">
        <v>575</v>
      </c>
      <c r="P3623" s="9">
        <v>833.33333300000004</v>
      </c>
      <c r="Q3623" s="9">
        <v>167.28731300000001</v>
      </c>
      <c r="R3623" s="9">
        <v>186.521455</v>
      </c>
      <c r="S3623" s="9" t="s">
        <v>2089</v>
      </c>
      <c r="T3623" s="9">
        <v>89662.021231999999</v>
      </c>
      <c r="U3623" s="9">
        <v>46726415.507182002</v>
      </c>
      <c r="V3623" t="s">
        <v>935</v>
      </c>
    </row>
    <row r="3624" spans="1:22" x14ac:dyDescent="0.25">
      <c r="A3624" s="70" t="e">
        <f>VLOOKUP(B3624,'Lake Assessments'!$D$2:$E$52,2,0)</f>
        <v>#N/A</v>
      </c>
      <c r="B3624">
        <v>36000800</v>
      </c>
      <c r="C3624" t="s">
        <v>1306</v>
      </c>
      <c r="D3624" t="s">
        <v>878</v>
      </c>
      <c r="E3624" s="107">
        <v>41871</v>
      </c>
      <c r="F3624" s="9">
        <v>6</v>
      </c>
      <c r="G3624" s="9">
        <v>14.696937999999999</v>
      </c>
      <c r="H3624" s="9">
        <v>50</v>
      </c>
      <c r="I3624" s="9">
        <v>88.422287999999995</v>
      </c>
      <c r="J3624" s="9">
        <v>2</v>
      </c>
      <c r="K3624" s="9">
        <v>4</v>
      </c>
      <c r="L3624" s="9">
        <v>6</v>
      </c>
      <c r="M3624" s="9">
        <v>11.5</v>
      </c>
      <c r="N3624" s="9">
        <v>14.696937999999999</v>
      </c>
      <c r="O3624" s="9">
        <v>33.333333000000003</v>
      </c>
      <c r="P3624" s="9">
        <v>50</v>
      </c>
      <c r="Q3624" s="9">
        <v>49.350648999999997</v>
      </c>
      <c r="R3624" s="9">
        <v>88.422287999999995</v>
      </c>
      <c r="S3624" s="9" t="s">
        <v>2662</v>
      </c>
      <c r="T3624" s="9">
        <v>1740.037415</v>
      </c>
      <c r="U3624" s="9">
        <v>218879.32110299999</v>
      </c>
      <c r="V3624" t="s">
        <v>935</v>
      </c>
    </row>
    <row r="3625" spans="1:22" x14ac:dyDescent="0.25">
      <c r="A3625" s="70" t="e">
        <f>VLOOKUP(B3625,'Lake Assessments'!$D$2:$E$52,2,0)</f>
        <v>#N/A</v>
      </c>
      <c r="B3625">
        <v>69086400</v>
      </c>
      <c r="C3625" t="s">
        <v>1765</v>
      </c>
      <c r="D3625" t="s">
        <v>878</v>
      </c>
      <c r="E3625" s="107">
        <v>41512</v>
      </c>
      <c r="F3625" s="9">
        <v>27</v>
      </c>
      <c r="G3625" s="9">
        <v>33.678766000000003</v>
      </c>
      <c r="H3625" s="9">
        <v>575</v>
      </c>
      <c r="I3625" s="9">
        <v>217.72420500000001</v>
      </c>
      <c r="J3625" s="9">
        <v>3</v>
      </c>
      <c r="K3625" s="9">
        <v>20</v>
      </c>
      <c r="L3625" s="9">
        <v>27</v>
      </c>
      <c r="M3625" s="9">
        <v>28.845276999999999</v>
      </c>
      <c r="N3625" s="9">
        <v>33.678766000000003</v>
      </c>
      <c r="O3625" s="9">
        <v>566.66666699999996</v>
      </c>
      <c r="P3625" s="9">
        <v>633.33333300000004</v>
      </c>
      <c r="Q3625" s="9">
        <v>132.62320099999999</v>
      </c>
      <c r="R3625" s="9">
        <v>217.72420500000001</v>
      </c>
      <c r="S3625" s="9" t="s">
        <v>2089</v>
      </c>
      <c r="T3625" s="9">
        <v>9644.1534219999994</v>
      </c>
      <c r="U3625" s="9">
        <v>2790823.1463939999</v>
      </c>
      <c r="V3625" t="s">
        <v>935</v>
      </c>
    </row>
    <row r="3626" spans="1:22" x14ac:dyDescent="0.25">
      <c r="A3626" s="70" t="e">
        <f>VLOOKUP(B3626,'Lake Assessments'!$D$2:$E$52,2,0)</f>
        <v>#N/A</v>
      </c>
      <c r="B3626">
        <v>69087200</v>
      </c>
      <c r="C3626" t="s">
        <v>3134</v>
      </c>
      <c r="D3626" t="s">
        <v>878</v>
      </c>
      <c r="E3626" s="107">
        <v>37109</v>
      </c>
      <c r="F3626" s="9">
        <v>9</v>
      </c>
      <c r="G3626" s="9">
        <v>23.666667</v>
      </c>
      <c r="H3626" s="9">
        <v>200</v>
      </c>
      <c r="I3626" s="9">
        <v>90.860214999999997</v>
      </c>
      <c r="J3626" s="9">
        <v>1</v>
      </c>
      <c r="K3626" s="9">
        <v>9</v>
      </c>
      <c r="L3626" s="9">
        <v>9</v>
      </c>
      <c r="M3626" s="9">
        <v>23.666667</v>
      </c>
      <c r="N3626" s="9">
        <v>23.666667</v>
      </c>
      <c r="O3626" s="9">
        <v>200</v>
      </c>
      <c r="P3626" s="9">
        <v>200</v>
      </c>
      <c r="Q3626" s="9">
        <v>90.860214999999997</v>
      </c>
      <c r="R3626" s="9">
        <v>90.860214999999997</v>
      </c>
      <c r="S3626" s="9" t="s">
        <v>2089</v>
      </c>
      <c r="T3626" s="9">
        <v>3570.6318670000001</v>
      </c>
      <c r="U3626" s="9">
        <v>379970.03138300002</v>
      </c>
      <c r="V3626" t="s">
        <v>935</v>
      </c>
    </row>
    <row r="3627" spans="1:22" x14ac:dyDescent="0.25">
      <c r="A3627" s="70" t="e">
        <f>VLOOKUP(B3627,'Lake Assessments'!$D$2:$E$52,2,0)</f>
        <v>#N/A</v>
      </c>
      <c r="B3627">
        <v>36000600</v>
      </c>
      <c r="C3627" t="s">
        <v>3135</v>
      </c>
      <c r="D3627" t="s">
        <v>878</v>
      </c>
      <c r="E3627" s="107">
        <v>41871</v>
      </c>
      <c r="F3627" s="9">
        <v>11</v>
      </c>
      <c r="G3627" s="9">
        <v>17.186146999999998</v>
      </c>
      <c r="H3627" s="9">
        <v>175</v>
      </c>
      <c r="I3627" s="9">
        <v>120.335213</v>
      </c>
      <c r="J3627" s="9">
        <v>2</v>
      </c>
      <c r="K3627" s="9">
        <v>11</v>
      </c>
      <c r="L3627" s="9">
        <v>17</v>
      </c>
      <c r="M3627" s="9">
        <v>17.186146999999998</v>
      </c>
      <c r="N3627" s="9">
        <v>27.163989999999998</v>
      </c>
      <c r="O3627" s="9">
        <v>175</v>
      </c>
      <c r="P3627" s="9">
        <v>466.66666700000002</v>
      </c>
      <c r="Q3627" s="9">
        <v>120.335213</v>
      </c>
      <c r="R3627" s="9">
        <v>252.77909099999999</v>
      </c>
      <c r="S3627" s="9" t="s">
        <v>2662</v>
      </c>
      <c r="T3627" s="9">
        <v>46969.959282000003</v>
      </c>
      <c r="U3627" s="9">
        <v>2971570.4853940001</v>
      </c>
      <c r="V3627" t="s">
        <v>935</v>
      </c>
    </row>
    <row r="3628" spans="1:22" x14ac:dyDescent="0.25">
      <c r="A3628" s="70" t="e">
        <f>VLOOKUP(B3628,'Lake Assessments'!$D$2:$E$52,2,0)</f>
        <v>#N/A</v>
      </c>
      <c r="B3628">
        <v>69086100</v>
      </c>
      <c r="C3628" t="s">
        <v>3136</v>
      </c>
      <c r="D3628" t="s">
        <v>878</v>
      </c>
      <c r="E3628" s="107">
        <v>35247</v>
      </c>
      <c r="F3628" s="9">
        <v>6</v>
      </c>
      <c r="G3628" s="9">
        <v>17.554676000000001</v>
      </c>
      <c r="H3628" s="9">
        <v>100</v>
      </c>
      <c r="I3628" s="9">
        <v>41.569972</v>
      </c>
      <c r="J3628" s="9">
        <v>1</v>
      </c>
      <c r="K3628" s="9">
        <v>6</v>
      </c>
      <c r="L3628" s="9">
        <v>6</v>
      </c>
      <c r="M3628" s="9">
        <v>17.554676000000001</v>
      </c>
      <c r="N3628" s="9">
        <v>17.554676000000001</v>
      </c>
      <c r="O3628" s="9">
        <v>100</v>
      </c>
      <c r="P3628" s="9">
        <v>100</v>
      </c>
      <c r="Q3628" s="9">
        <v>41.569972</v>
      </c>
      <c r="R3628" s="9">
        <v>41.569972</v>
      </c>
      <c r="S3628" s="9" t="s">
        <v>2089</v>
      </c>
      <c r="T3628" s="9">
        <v>1043.5959290000001</v>
      </c>
      <c r="U3628" s="9">
        <v>64157.268179999999</v>
      </c>
      <c r="V3628" t="s">
        <v>935</v>
      </c>
    </row>
    <row r="3629" spans="1:22" x14ac:dyDescent="0.25">
      <c r="A3629" s="70" t="e">
        <f>VLOOKUP(B3629,'Lake Assessments'!$D$2:$E$52,2,0)</f>
        <v>#N/A</v>
      </c>
      <c r="B3629">
        <v>36001100</v>
      </c>
      <c r="C3629" t="s">
        <v>984</v>
      </c>
      <c r="D3629" t="s">
        <v>878</v>
      </c>
      <c r="E3629" s="107">
        <v>41870</v>
      </c>
      <c r="F3629" s="9">
        <v>17</v>
      </c>
      <c r="G3629" s="9">
        <v>27.406525999999999</v>
      </c>
      <c r="H3629" s="9">
        <v>325</v>
      </c>
      <c r="I3629" s="9">
        <v>238.35216800000001</v>
      </c>
      <c r="J3629" s="9">
        <v>2</v>
      </c>
      <c r="K3629" s="9">
        <v>17</v>
      </c>
      <c r="L3629" s="9">
        <v>18</v>
      </c>
      <c r="M3629" s="9">
        <v>25.220141999999999</v>
      </c>
      <c r="N3629" s="9">
        <v>27.406525999999999</v>
      </c>
      <c r="O3629" s="9">
        <v>325</v>
      </c>
      <c r="P3629" s="9">
        <v>500</v>
      </c>
      <c r="Q3629" s="9">
        <v>215.25177299999999</v>
      </c>
      <c r="R3629" s="9">
        <v>238.35216800000001</v>
      </c>
      <c r="S3629" s="9" t="s">
        <v>2662</v>
      </c>
      <c r="T3629" s="9">
        <v>3797.491708</v>
      </c>
      <c r="U3629" s="9">
        <v>358262.56106199999</v>
      </c>
      <c r="V3629" t="s">
        <v>935</v>
      </c>
    </row>
    <row r="3630" spans="1:22" x14ac:dyDescent="0.25">
      <c r="A3630" s="70" t="e">
        <f>VLOOKUP(B3630,'Lake Assessments'!$D$2:$E$52,2,0)</f>
        <v>#N/A</v>
      </c>
      <c r="B3630">
        <v>4002800</v>
      </c>
      <c r="C3630" t="s">
        <v>3137</v>
      </c>
      <c r="D3630" t="s">
        <v>878</v>
      </c>
      <c r="E3630" s="107">
        <v>40779</v>
      </c>
      <c r="F3630" s="9">
        <v>28</v>
      </c>
      <c r="G3630" s="9">
        <v>33.827820000000003</v>
      </c>
      <c r="H3630" s="9">
        <v>600</v>
      </c>
      <c r="I3630" s="9">
        <v>317.62741199999999</v>
      </c>
      <c r="J3630" s="9">
        <v>1</v>
      </c>
      <c r="K3630" s="9">
        <v>28</v>
      </c>
      <c r="L3630" s="9">
        <v>28</v>
      </c>
      <c r="M3630" s="9">
        <v>33.827820000000003</v>
      </c>
      <c r="N3630" s="9">
        <v>33.827820000000003</v>
      </c>
      <c r="O3630" s="9">
        <v>600</v>
      </c>
      <c r="P3630" s="9">
        <v>600</v>
      </c>
      <c r="Q3630" s="9">
        <v>317.62741199999999</v>
      </c>
      <c r="R3630" s="9">
        <v>317.62741199999999</v>
      </c>
      <c r="S3630" s="9" t="s">
        <v>2662</v>
      </c>
      <c r="T3630" s="9">
        <v>3540.927232</v>
      </c>
      <c r="U3630" s="9">
        <v>140512.279404</v>
      </c>
      <c r="V3630" t="s">
        <v>935</v>
      </c>
    </row>
    <row r="3631" spans="1:22" x14ac:dyDescent="0.25">
      <c r="A3631" s="70" t="e">
        <f>VLOOKUP(B3631,'Lake Assessments'!$D$2:$E$52,2,0)</f>
        <v>#N/A</v>
      </c>
      <c r="B3631">
        <v>36003800</v>
      </c>
      <c r="C3631" t="s">
        <v>1509</v>
      </c>
      <c r="D3631" t="s">
        <v>878</v>
      </c>
      <c r="E3631" s="107">
        <v>38887</v>
      </c>
      <c r="F3631" s="9">
        <v>18</v>
      </c>
      <c r="G3631" s="9">
        <v>28.284271</v>
      </c>
      <c r="H3631" s="9">
        <v>500</v>
      </c>
      <c r="I3631" s="9">
        <v>253.553391</v>
      </c>
      <c r="J3631" s="9">
        <v>1</v>
      </c>
      <c r="K3631" s="9">
        <v>18</v>
      </c>
      <c r="L3631" s="9">
        <v>18</v>
      </c>
      <c r="M3631" s="9">
        <v>28.284271</v>
      </c>
      <c r="N3631" s="9">
        <v>28.284271</v>
      </c>
      <c r="O3631" s="9">
        <v>500</v>
      </c>
      <c r="P3631" s="9">
        <v>500</v>
      </c>
      <c r="Q3631" s="9">
        <v>253.553391</v>
      </c>
      <c r="R3631" s="9">
        <v>253.553391</v>
      </c>
      <c r="S3631" s="9" t="s">
        <v>2662</v>
      </c>
      <c r="T3631" s="9">
        <v>837.42220799999996</v>
      </c>
      <c r="U3631" s="9">
        <v>32755.163542999999</v>
      </c>
      <c r="V3631" t="s">
        <v>935</v>
      </c>
    </row>
    <row r="3632" spans="1:22" x14ac:dyDescent="0.25">
      <c r="A3632" s="70" t="e">
        <f>VLOOKUP(B3632,'Lake Assessments'!$D$2:$E$52,2,0)</f>
        <v>#N/A</v>
      </c>
      <c r="B3632">
        <v>36000900</v>
      </c>
      <c r="C3632" t="s">
        <v>3138</v>
      </c>
      <c r="D3632" t="s">
        <v>878</v>
      </c>
      <c r="E3632" s="107">
        <v>41870</v>
      </c>
      <c r="F3632" s="9">
        <v>15</v>
      </c>
      <c r="G3632" s="9">
        <v>21.688707000000001</v>
      </c>
      <c r="H3632" s="9">
        <v>275</v>
      </c>
      <c r="I3632" s="9">
        <v>167.76181199999999</v>
      </c>
      <c r="J3632" s="9">
        <v>2</v>
      </c>
      <c r="K3632" s="9">
        <v>13</v>
      </c>
      <c r="L3632" s="9">
        <v>15</v>
      </c>
      <c r="M3632" s="9">
        <v>20.246556999999999</v>
      </c>
      <c r="N3632" s="9">
        <v>21.688707000000001</v>
      </c>
      <c r="O3632" s="9">
        <v>275</v>
      </c>
      <c r="P3632" s="9">
        <v>333.33333299999998</v>
      </c>
      <c r="Q3632" s="9">
        <v>153.081965</v>
      </c>
      <c r="R3632" s="9">
        <v>167.76181199999999</v>
      </c>
      <c r="S3632" s="9" t="s">
        <v>2662</v>
      </c>
      <c r="T3632" s="9">
        <v>2649.3963530000001</v>
      </c>
      <c r="U3632" s="9">
        <v>231274.80591600001</v>
      </c>
      <c r="V3632" t="s">
        <v>935</v>
      </c>
    </row>
    <row r="3633" spans="1:22" x14ac:dyDescent="0.25">
      <c r="A3633" s="70" t="e">
        <f>VLOOKUP(B3633,'Lake Assessments'!$D$2:$E$52,2,0)</f>
        <v>#N/A</v>
      </c>
      <c r="B3633">
        <v>36001400</v>
      </c>
      <c r="C3633" t="s">
        <v>2796</v>
      </c>
      <c r="D3633" t="s">
        <v>878</v>
      </c>
      <c r="E3633" s="107">
        <v>41869</v>
      </c>
      <c r="F3633" s="9">
        <v>23</v>
      </c>
      <c r="G3633" s="9">
        <v>25.021730000000002</v>
      </c>
      <c r="H3633" s="9">
        <v>475</v>
      </c>
      <c r="I3633" s="9">
        <v>208.91024300000001</v>
      </c>
      <c r="J3633" s="9">
        <v>2</v>
      </c>
      <c r="K3633" s="9">
        <v>23</v>
      </c>
      <c r="L3633" s="9">
        <v>23</v>
      </c>
      <c r="M3633" s="9">
        <v>25.021730000000002</v>
      </c>
      <c r="N3633" s="9">
        <v>27.940930999999999</v>
      </c>
      <c r="O3633" s="9">
        <v>475</v>
      </c>
      <c r="P3633" s="9">
        <v>666.66666699999996</v>
      </c>
      <c r="Q3633" s="9">
        <v>208.91024300000001</v>
      </c>
      <c r="R3633" s="9">
        <v>249.26164399999999</v>
      </c>
      <c r="S3633" s="9" t="s">
        <v>2662</v>
      </c>
      <c r="T3633" s="9">
        <v>4910.4637069999999</v>
      </c>
      <c r="U3633" s="9">
        <v>484027.50063000002</v>
      </c>
      <c r="V3633" t="s">
        <v>935</v>
      </c>
    </row>
    <row r="3634" spans="1:22" x14ac:dyDescent="0.25">
      <c r="A3634" s="70" t="e">
        <f>VLOOKUP(B3634,'Lake Assessments'!$D$2:$E$52,2,0)</f>
        <v>#N/A</v>
      </c>
      <c r="B3634">
        <v>36003900</v>
      </c>
      <c r="C3634" t="s">
        <v>3139</v>
      </c>
      <c r="D3634" t="s">
        <v>878</v>
      </c>
      <c r="E3634" s="107">
        <v>38897</v>
      </c>
      <c r="F3634" s="9">
        <v>4</v>
      </c>
      <c r="G3634" s="9">
        <v>13</v>
      </c>
      <c r="H3634" s="9">
        <v>33.333333000000003</v>
      </c>
      <c r="I3634" s="9">
        <v>62.5</v>
      </c>
      <c r="J3634" s="9">
        <v>2</v>
      </c>
      <c r="K3634" s="9">
        <v>4</v>
      </c>
      <c r="L3634" s="9">
        <v>6</v>
      </c>
      <c r="M3634" s="9">
        <v>13</v>
      </c>
      <c r="N3634" s="9">
        <v>17.146428</v>
      </c>
      <c r="O3634" s="9">
        <v>33.333333000000003</v>
      </c>
      <c r="P3634" s="9">
        <v>100</v>
      </c>
      <c r="Q3634" s="9">
        <v>62.5</v>
      </c>
      <c r="R3634" s="9">
        <v>114.330352</v>
      </c>
      <c r="S3634" s="9" t="s">
        <v>2662</v>
      </c>
      <c r="T3634" s="9">
        <v>1267.2120849999999</v>
      </c>
      <c r="U3634" s="9">
        <v>75377.913610999996</v>
      </c>
      <c r="V3634" t="s">
        <v>935</v>
      </c>
    </row>
    <row r="3635" spans="1:22" x14ac:dyDescent="0.25">
      <c r="A3635" s="70" t="e">
        <f>VLOOKUP(B3635,'Lake Assessments'!$D$2:$E$52,2,0)</f>
        <v>#N/A</v>
      </c>
      <c r="B3635">
        <v>4003501</v>
      </c>
      <c r="C3635" t="s">
        <v>3140</v>
      </c>
      <c r="D3635" t="s">
        <v>878</v>
      </c>
      <c r="E3635" s="107">
        <v>40785</v>
      </c>
      <c r="F3635" s="9">
        <v>29</v>
      </c>
      <c r="G3635" s="9">
        <v>31.011120999999999</v>
      </c>
      <c r="H3635" s="9">
        <v>625</v>
      </c>
      <c r="I3635" s="9">
        <v>282.85335199999997</v>
      </c>
      <c r="J3635" s="9">
        <v>1</v>
      </c>
      <c r="K3635" s="9">
        <v>29</v>
      </c>
      <c r="L3635" s="9">
        <v>29</v>
      </c>
      <c r="M3635" s="9">
        <v>31.011120999999999</v>
      </c>
      <c r="N3635" s="9">
        <v>31.011120999999999</v>
      </c>
      <c r="O3635" s="9">
        <v>625</v>
      </c>
      <c r="P3635" s="9">
        <v>625</v>
      </c>
      <c r="Q3635" s="9">
        <v>282.85335199999997</v>
      </c>
      <c r="R3635" s="9">
        <v>282.85335199999997</v>
      </c>
      <c r="S3635" s="9" t="s">
        <v>2662</v>
      </c>
      <c r="T3635" s="9">
        <v>95274.366586000004</v>
      </c>
      <c r="U3635" s="9">
        <v>482769034.60541302</v>
      </c>
      <c r="V3635" t="s">
        <v>935</v>
      </c>
    </row>
    <row r="3636" spans="1:22" x14ac:dyDescent="0.25">
      <c r="A3636" s="70" t="e">
        <f>VLOOKUP(B3636,'Lake Assessments'!$D$2:$E$52,2,0)</f>
        <v>#N/A</v>
      </c>
      <c r="B3636">
        <v>45000100</v>
      </c>
      <c r="C3636" t="s">
        <v>3141</v>
      </c>
      <c r="D3636" t="s">
        <v>878</v>
      </c>
      <c r="E3636" s="107">
        <v>40378</v>
      </c>
      <c r="F3636" s="9">
        <v>21</v>
      </c>
      <c r="G3636" s="9">
        <v>27.059017999999998</v>
      </c>
      <c r="H3636" s="9">
        <v>425</v>
      </c>
      <c r="I3636" s="9">
        <v>222.13117099999999</v>
      </c>
      <c r="J3636" s="9">
        <v>3</v>
      </c>
      <c r="K3636" s="9">
        <v>18</v>
      </c>
      <c r="L3636" s="9">
        <v>21</v>
      </c>
      <c r="M3636" s="9">
        <v>24.149533999999999</v>
      </c>
      <c r="N3636" s="9">
        <v>27.059017999999998</v>
      </c>
      <c r="O3636" s="9">
        <v>350</v>
      </c>
      <c r="P3636" s="9">
        <v>425</v>
      </c>
      <c r="Q3636" s="9">
        <v>187.49445399999999</v>
      </c>
      <c r="R3636" s="9">
        <v>222.13117099999999</v>
      </c>
      <c r="S3636" s="9" t="s">
        <v>1751</v>
      </c>
      <c r="T3636" s="9">
        <v>22901.130967000001</v>
      </c>
      <c r="U3636" s="9">
        <v>27908379.982795998</v>
      </c>
      <c r="V3636" t="s">
        <v>935</v>
      </c>
    </row>
    <row r="3637" spans="1:22" x14ac:dyDescent="0.25">
      <c r="A3637" s="70" t="e">
        <f>VLOOKUP(B3637,'Lake Assessments'!$D$2:$E$52,2,0)</f>
        <v>#N/A</v>
      </c>
      <c r="B3637">
        <v>45011900</v>
      </c>
      <c r="C3637" t="s">
        <v>879</v>
      </c>
      <c r="D3637" t="s">
        <v>878</v>
      </c>
      <c r="E3637" s="107">
        <v>40385</v>
      </c>
      <c r="F3637" s="9">
        <v>11</v>
      </c>
      <c r="G3637" s="9">
        <v>18.090681</v>
      </c>
      <c r="H3637" s="9">
        <v>175</v>
      </c>
      <c r="I3637" s="9">
        <v>98.798688999999996</v>
      </c>
      <c r="J3637" s="9">
        <v>1</v>
      </c>
      <c r="K3637" s="9">
        <v>11</v>
      </c>
      <c r="L3637" s="9">
        <v>11</v>
      </c>
      <c r="M3637" s="9">
        <v>18.090681</v>
      </c>
      <c r="N3637" s="9">
        <v>18.090681</v>
      </c>
      <c r="O3637" s="9">
        <v>175</v>
      </c>
      <c r="P3637" s="9">
        <v>175</v>
      </c>
      <c r="Q3637" s="9">
        <v>98.798688999999996</v>
      </c>
      <c r="R3637" s="9">
        <v>98.798688999999996</v>
      </c>
      <c r="S3637" s="9" t="s">
        <v>1751</v>
      </c>
      <c r="T3637" s="9">
        <v>3847.6875239999999</v>
      </c>
      <c r="U3637" s="9">
        <v>197154.28222299999</v>
      </c>
      <c r="V3637" t="s">
        <v>935</v>
      </c>
    </row>
    <row r="3638" spans="1:22" x14ac:dyDescent="0.25">
      <c r="A3638" s="70" t="e">
        <f>VLOOKUP(B3638,'Lake Assessments'!$D$2:$E$52,2,0)</f>
        <v>#N/A</v>
      </c>
      <c r="B3638">
        <v>60040900</v>
      </c>
      <c r="C3638" t="s">
        <v>879</v>
      </c>
      <c r="D3638" t="s">
        <v>878</v>
      </c>
      <c r="E3638" s="107">
        <v>40014</v>
      </c>
      <c r="F3638" s="9">
        <v>7</v>
      </c>
      <c r="G3638" s="9">
        <v>14.740614000000001</v>
      </c>
      <c r="H3638" s="9">
        <v>75</v>
      </c>
      <c r="I3638" s="9">
        <v>75.483504999999994</v>
      </c>
      <c r="J3638" s="9">
        <v>1</v>
      </c>
      <c r="K3638" s="9">
        <v>7</v>
      </c>
      <c r="L3638" s="9">
        <v>7</v>
      </c>
      <c r="M3638" s="9">
        <v>14.740614000000001</v>
      </c>
      <c r="N3638" s="9">
        <v>14.740614000000001</v>
      </c>
      <c r="O3638" s="9">
        <v>75</v>
      </c>
      <c r="P3638" s="9">
        <v>75</v>
      </c>
      <c r="Q3638" s="9">
        <v>75.483504999999994</v>
      </c>
      <c r="R3638" s="9">
        <v>75.483504999999994</v>
      </c>
      <c r="S3638" s="9" t="s">
        <v>1751</v>
      </c>
      <c r="T3638" s="9">
        <v>1190.29214</v>
      </c>
      <c r="U3638" s="9">
        <v>41837.947279</v>
      </c>
      <c r="V3638" t="s">
        <v>935</v>
      </c>
    </row>
    <row r="3639" spans="1:22" x14ac:dyDescent="0.25">
      <c r="A3639" s="70" t="e">
        <f>VLOOKUP(B3639,'Lake Assessments'!$D$2:$E$52,2,0)</f>
        <v>#N/A</v>
      </c>
      <c r="B3639">
        <v>35000300</v>
      </c>
      <c r="C3639" t="s">
        <v>3142</v>
      </c>
      <c r="D3639" t="s">
        <v>878</v>
      </c>
      <c r="E3639" s="107">
        <v>42248</v>
      </c>
      <c r="F3639" s="9">
        <v>17</v>
      </c>
      <c r="G3639" s="9">
        <v>24.011026999999999</v>
      </c>
      <c r="H3639" s="9">
        <v>240</v>
      </c>
      <c r="I3639" s="9">
        <v>160.98942299999999</v>
      </c>
      <c r="J3639" s="9">
        <v>2</v>
      </c>
      <c r="K3639" s="9">
        <v>17</v>
      </c>
      <c r="L3639" s="9">
        <v>19</v>
      </c>
      <c r="M3639" s="9">
        <v>24.011026999999999</v>
      </c>
      <c r="N3639" s="9">
        <v>27.300471999999999</v>
      </c>
      <c r="O3639" s="9">
        <v>240</v>
      </c>
      <c r="P3639" s="9">
        <v>375</v>
      </c>
      <c r="Q3639" s="9">
        <v>160.98942299999999</v>
      </c>
      <c r="R3639" s="9">
        <v>200.00519</v>
      </c>
      <c r="S3639" s="9" t="s">
        <v>1751</v>
      </c>
      <c r="T3639" s="9">
        <v>14873.041499999999</v>
      </c>
      <c r="U3639" s="9">
        <v>1262993.90882</v>
      </c>
      <c r="V3639" t="s">
        <v>935</v>
      </c>
    </row>
    <row r="3640" spans="1:22" x14ac:dyDescent="0.25">
      <c r="A3640" s="70" t="e">
        <f>VLOOKUP(B3640,'Lake Assessments'!$D$2:$E$52,2,0)</f>
        <v>#N/A</v>
      </c>
      <c r="B3640">
        <v>68000600</v>
      </c>
      <c r="C3640" t="s">
        <v>3143</v>
      </c>
      <c r="D3640" t="s">
        <v>1485</v>
      </c>
      <c r="E3640" s="107">
        <v>41470</v>
      </c>
      <c r="F3640" s="9">
        <v>16</v>
      </c>
      <c r="G3640" s="9">
        <v>25.5</v>
      </c>
      <c r="H3640" s="9">
        <v>433.33333299999998</v>
      </c>
      <c r="I3640" s="9">
        <v>231.16883100000001</v>
      </c>
      <c r="J3640" s="9">
        <v>1</v>
      </c>
      <c r="K3640" s="9">
        <v>16</v>
      </c>
      <c r="L3640" s="9">
        <v>16</v>
      </c>
      <c r="M3640" s="9">
        <v>25.5</v>
      </c>
      <c r="N3640" s="9">
        <v>25.5</v>
      </c>
      <c r="O3640" s="9">
        <v>433.33333299999998</v>
      </c>
      <c r="P3640" s="9">
        <v>433.33333299999998</v>
      </c>
      <c r="Q3640" s="9">
        <v>231.16883100000001</v>
      </c>
      <c r="R3640" s="9">
        <v>231.16883100000001</v>
      </c>
      <c r="S3640" s="9" t="s">
        <v>2662</v>
      </c>
      <c r="T3640" s="9">
        <v>29191.147891000001</v>
      </c>
      <c r="U3640" s="9">
        <v>14733530.136415999</v>
      </c>
      <c r="V3640" t="s">
        <v>935</v>
      </c>
    </row>
    <row r="3641" spans="1:22" x14ac:dyDescent="0.25">
      <c r="A3641" s="70" t="e">
        <f>VLOOKUP(B3641,'Lake Assessments'!$D$2:$E$52,2,0)</f>
        <v>#N/A</v>
      </c>
      <c r="B3641">
        <v>68000700</v>
      </c>
      <c r="C3641" t="s">
        <v>3144</v>
      </c>
      <c r="D3641" t="s">
        <v>883</v>
      </c>
      <c r="E3641" s="107">
        <v>41471</v>
      </c>
      <c r="F3641" s="9">
        <v>15</v>
      </c>
      <c r="G3641" s="9">
        <v>25.561689999999999</v>
      </c>
      <c r="H3641" s="9">
        <v>400</v>
      </c>
      <c r="I3641" s="9">
        <v>231.970001</v>
      </c>
      <c r="J3641" s="9">
        <v>1</v>
      </c>
      <c r="K3641" s="9">
        <v>15</v>
      </c>
      <c r="L3641" s="9">
        <v>15</v>
      </c>
      <c r="M3641" s="9">
        <v>25.561689999999999</v>
      </c>
      <c r="N3641" s="9">
        <v>25.561689999999999</v>
      </c>
      <c r="O3641" s="9">
        <v>400</v>
      </c>
      <c r="P3641" s="9">
        <v>400</v>
      </c>
      <c r="Q3641" s="9">
        <v>231.970001</v>
      </c>
      <c r="R3641" s="9">
        <v>231.970001</v>
      </c>
      <c r="S3641" s="9" t="s">
        <v>2662</v>
      </c>
      <c r="T3641" s="9">
        <v>13686.622912000001</v>
      </c>
      <c r="U3641" s="9">
        <v>2331627.9402330001</v>
      </c>
      <c r="V3641" t="s">
        <v>935</v>
      </c>
    </row>
    <row r="3642" spans="1:22" x14ac:dyDescent="0.25">
      <c r="A3642" s="70" t="e">
        <f>VLOOKUP(B3642,'Lake Assessments'!$D$2:$E$52,2,0)</f>
        <v>#N/A</v>
      </c>
      <c r="B3642">
        <v>68000200</v>
      </c>
      <c r="C3642" t="s">
        <v>3145</v>
      </c>
      <c r="D3642" t="s">
        <v>878</v>
      </c>
      <c r="E3642" s="107">
        <v>39322</v>
      </c>
      <c r="F3642" s="9">
        <v>20</v>
      </c>
      <c r="G3642" s="9">
        <v>28.621670000000002</v>
      </c>
      <c r="H3642" s="9">
        <v>566.66666699999996</v>
      </c>
      <c r="I3642" s="9">
        <v>257.77087599999999</v>
      </c>
      <c r="J3642" s="9">
        <v>1</v>
      </c>
      <c r="K3642" s="9">
        <v>20</v>
      </c>
      <c r="L3642" s="9">
        <v>20</v>
      </c>
      <c r="M3642" s="9">
        <v>28.621670000000002</v>
      </c>
      <c r="N3642" s="9">
        <v>28.621670000000002</v>
      </c>
      <c r="O3642" s="9">
        <v>566.66666699999996</v>
      </c>
      <c r="P3642" s="9">
        <v>566.66666699999996</v>
      </c>
      <c r="Q3642" s="9">
        <v>257.77087599999999</v>
      </c>
      <c r="R3642" s="9">
        <v>257.77087599999999</v>
      </c>
      <c r="S3642" s="9" t="s">
        <v>2662</v>
      </c>
      <c r="T3642" s="9">
        <v>5395.412808</v>
      </c>
      <c r="U3642" s="9">
        <v>606465.64990399999</v>
      </c>
      <c r="V3642" t="s">
        <v>935</v>
      </c>
    </row>
    <row r="3643" spans="1:22" x14ac:dyDescent="0.25">
      <c r="A3643" s="70" t="e">
        <f>VLOOKUP(B3643,'Lake Assessments'!$D$2:$E$52,2,0)</f>
        <v>#N/A</v>
      </c>
      <c r="B3643">
        <v>68000400</v>
      </c>
      <c r="C3643" t="s">
        <v>3146</v>
      </c>
      <c r="D3643" t="s">
        <v>878</v>
      </c>
      <c r="E3643" s="107">
        <v>41885</v>
      </c>
      <c r="F3643" s="9">
        <v>15</v>
      </c>
      <c r="G3643" s="9">
        <v>20.914110000000001</v>
      </c>
      <c r="H3643" s="9">
        <v>275</v>
      </c>
      <c r="I3643" s="9">
        <v>158.19889000000001</v>
      </c>
      <c r="J3643" s="9">
        <v>3</v>
      </c>
      <c r="K3643" s="9">
        <v>12</v>
      </c>
      <c r="L3643" s="9">
        <v>15</v>
      </c>
      <c r="M3643" s="9">
        <v>18.859807</v>
      </c>
      <c r="N3643" s="9">
        <v>22.227985</v>
      </c>
      <c r="O3643" s="9">
        <v>275</v>
      </c>
      <c r="P3643" s="9">
        <v>333.33333299999998</v>
      </c>
      <c r="Q3643" s="9">
        <v>135.74758299999999</v>
      </c>
      <c r="R3643" s="9">
        <v>177.849817</v>
      </c>
      <c r="S3643" s="9" t="s">
        <v>2662</v>
      </c>
      <c r="T3643" s="9">
        <v>9854.1153770000001</v>
      </c>
      <c r="U3643" s="9">
        <v>734638.00738800003</v>
      </c>
      <c r="V3643" t="s">
        <v>935</v>
      </c>
    </row>
    <row r="3644" spans="1:22" x14ac:dyDescent="0.25">
      <c r="A3644" s="70" t="e">
        <f>VLOOKUP(B3644,'Lake Assessments'!$D$2:$E$52,2,0)</f>
        <v>#N/A</v>
      </c>
      <c r="B3644">
        <v>39000400</v>
      </c>
      <c r="C3644" t="s">
        <v>3147</v>
      </c>
      <c r="D3644" t="s">
        <v>878</v>
      </c>
      <c r="E3644" s="107">
        <v>41484</v>
      </c>
      <c r="F3644" s="9">
        <v>17</v>
      </c>
      <c r="G3644" s="9">
        <v>30.074418000000001</v>
      </c>
      <c r="H3644" s="9">
        <v>466.66666700000002</v>
      </c>
      <c r="I3644" s="9">
        <v>275.93021900000002</v>
      </c>
      <c r="J3644" s="9">
        <v>1</v>
      </c>
      <c r="K3644" s="9">
        <v>17</v>
      </c>
      <c r="L3644" s="9">
        <v>17</v>
      </c>
      <c r="M3644" s="9">
        <v>30.074418000000001</v>
      </c>
      <c r="N3644" s="9">
        <v>30.074418000000001</v>
      </c>
      <c r="O3644" s="9">
        <v>466.66666700000002</v>
      </c>
      <c r="P3644" s="9">
        <v>466.66666700000002</v>
      </c>
      <c r="Q3644" s="9">
        <v>275.93021900000002</v>
      </c>
      <c r="R3644" s="9">
        <v>275.93021900000002</v>
      </c>
      <c r="S3644" s="9" t="s">
        <v>2662</v>
      </c>
      <c r="T3644" s="9">
        <v>1331.4481029999999</v>
      </c>
      <c r="U3644" s="9">
        <v>69646.658626999997</v>
      </c>
      <c r="V3644" t="s">
        <v>935</v>
      </c>
    </row>
    <row r="3645" spans="1:22" x14ac:dyDescent="0.25">
      <c r="A3645" s="70" t="e">
        <f>VLOOKUP(B3645,'Lake Assessments'!$D$2:$E$52,2,0)</f>
        <v>#N/A</v>
      </c>
      <c r="B3645">
        <v>39000600</v>
      </c>
      <c r="C3645" t="s">
        <v>3148</v>
      </c>
      <c r="D3645" t="s">
        <v>878</v>
      </c>
      <c r="E3645" s="107">
        <v>41484</v>
      </c>
      <c r="F3645" s="9">
        <v>11</v>
      </c>
      <c r="G3645" s="9">
        <v>25.929976</v>
      </c>
      <c r="H3645" s="9">
        <v>266.66666700000002</v>
      </c>
      <c r="I3645" s="9">
        <v>224.124695</v>
      </c>
      <c r="J3645" s="9">
        <v>1</v>
      </c>
      <c r="K3645" s="9">
        <v>11</v>
      </c>
      <c r="L3645" s="9">
        <v>11</v>
      </c>
      <c r="M3645" s="9">
        <v>25.929976</v>
      </c>
      <c r="N3645" s="9">
        <v>25.929976</v>
      </c>
      <c r="O3645" s="9">
        <v>266.66666700000002</v>
      </c>
      <c r="P3645" s="9">
        <v>266.66666700000002</v>
      </c>
      <c r="Q3645" s="9">
        <v>224.124695</v>
      </c>
      <c r="R3645" s="9">
        <v>224.124695</v>
      </c>
      <c r="S3645" s="9" t="s">
        <v>2662</v>
      </c>
      <c r="T3645" s="9">
        <v>2045.059342</v>
      </c>
      <c r="U3645" s="9">
        <v>167763.423289</v>
      </c>
      <c r="V3645" t="s">
        <v>935</v>
      </c>
    </row>
    <row r="3646" spans="1:22" x14ac:dyDescent="0.25">
      <c r="A3646" s="70" t="e">
        <f>VLOOKUP(B3646,'Lake Assessments'!$D$2:$E$52,2,0)</f>
        <v>#N/A</v>
      </c>
      <c r="B3646">
        <v>69093600</v>
      </c>
      <c r="C3646" t="s">
        <v>3149</v>
      </c>
      <c r="D3646" t="s">
        <v>878</v>
      </c>
      <c r="E3646" s="107">
        <v>36731</v>
      </c>
      <c r="F3646" s="9">
        <v>13</v>
      </c>
      <c r="G3646" s="9">
        <v>27.457660000000001</v>
      </c>
      <c r="H3646" s="9">
        <v>333.33333299999998</v>
      </c>
      <c r="I3646" s="9">
        <v>121.43274</v>
      </c>
      <c r="J3646" s="9">
        <v>1</v>
      </c>
      <c r="K3646" s="9">
        <v>13</v>
      </c>
      <c r="L3646" s="9">
        <v>13</v>
      </c>
      <c r="M3646" s="9">
        <v>27.457660000000001</v>
      </c>
      <c r="N3646" s="9">
        <v>27.457660000000001</v>
      </c>
      <c r="O3646" s="9">
        <v>333.33333299999998</v>
      </c>
      <c r="P3646" s="9">
        <v>333.33333299999998</v>
      </c>
      <c r="Q3646" s="9">
        <v>121.43274</v>
      </c>
      <c r="R3646" s="9">
        <v>121.43274</v>
      </c>
      <c r="S3646" s="9" t="s">
        <v>2089</v>
      </c>
      <c r="T3646" s="9">
        <v>6332.5293330000004</v>
      </c>
      <c r="U3646" s="9">
        <v>537649.79487700004</v>
      </c>
      <c r="V3646" t="s">
        <v>935</v>
      </c>
    </row>
    <row r="3647" spans="1:22" x14ac:dyDescent="0.25">
      <c r="A3647" s="70" t="e">
        <f>VLOOKUP(B3647,'Lake Assessments'!$D$2:$E$52,2,0)</f>
        <v>#N/A</v>
      </c>
      <c r="B3647">
        <v>69087100</v>
      </c>
      <c r="C3647" t="s">
        <v>3150</v>
      </c>
      <c r="D3647" t="s">
        <v>878</v>
      </c>
      <c r="E3647" s="107">
        <v>37467</v>
      </c>
      <c r="F3647" s="9">
        <v>13</v>
      </c>
      <c r="G3647" s="9">
        <v>28.012360000000001</v>
      </c>
      <c r="H3647" s="9">
        <v>333.33333299999998</v>
      </c>
      <c r="I3647" s="9">
        <v>125.906128</v>
      </c>
      <c r="J3647" s="9">
        <v>1</v>
      </c>
      <c r="K3647" s="9">
        <v>13</v>
      </c>
      <c r="L3647" s="9">
        <v>13</v>
      </c>
      <c r="M3647" s="9">
        <v>28.012360000000001</v>
      </c>
      <c r="N3647" s="9">
        <v>28.012360000000001</v>
      </c>
      <c r="O3647" s="9">
        <v>333.33333299999998</v>
      </c>
      <c r="P3647" s="9">
        <v>333.33333299999998</v>
      </c>
      <c r="Q3647" s="9">
        <v>125.906128</v>
      </c>
      <c r="R3647" s="9">
        <v>125.906128</v>
      </c>
      <c r="S3647" s="9" t="s">
        <v>2089</v>
      </c>
      <c r="T3647" s="9">
        <v>4527.1252059999997</v>
      </c>
      <c r="U3647" s="9">
        <v>345230.749144</v>
      </c>
      <c r="V3647" t="s">
        <v>935</v>
      </c>
    </row>
    <row r="3648" spans="1:22" x14ac:dyDescent="0.25">
      <c r="A3648" s="70" t="e">
        <f>VLOOKUP(B3648,'Lake Assessments'!$D$2:$E$52,2,0)</f>
        <v>#N/A</v>
      </c>
      <c r="B3648">
        <v>69093700</v>
      </c>
      <c r="C3648" t="s">
        <v>3151</v>
      </c>
      <c r="D3648" t="s">
        <v>878</v>
      </c>
      <c r="E3648" s="107">
        <v>36734</v>
      </c>
      <c r="F3648" s="9">
        <v>16</v>
      </c>
      <c r="G3648" s="9">
        <v>30.5</v>
      </c>
      <c r="H3648" s="9">
        <v>433.33333299999998</v>
      </c>
      <c r="I3648" s="9">
        <v>145.96774199999999</v>
      </c>
      <c r="J3648" s="9">
        <v>1</v>
      </c>
      <c r="K3648" s="9">
        <v>16</v>
      </c>
      <c r="L3648" s="9">
        <v>16</v>
      </c>
      <c r="M3648" s="9">
        <v>30.5</v>
      </c>
      <c r="N3648" s="9">
        <v>30.5</v>
      </c>
      <c r="O3648" s="9">
        <v>433.33333299999998</v>
      </c>
      <c r="P3648" s="9">
        <v>433.33333299999998</v>
      </c>
      <c r="Q3648" s="9">
        <v>145.96774199999999</v>
      </c>
      <c r="R3648" s="9">
        <v>145.96774199999999</v>
      </c>
      <c r="S3648" s="9" t="s">
        <v>2089</v>
      </c>
      <c r="T3648" s="9">
        <v>4072.1416819999999</v>
      </c>
      <c r="U3648" s="9">
        <v>322970.75945000001</v>
      </c>
      <c r="V3648" t="s">
        <v>935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pane ySplit="1" topLeftCell="A2" activePane="bottomLeft" state="frozen"/>
      <selection pane="bottomLeft" activeCell="A32" sqref="A32:XFD32"/>
    </sheetView>
  </sheetViews>
  <sheetFormatPr defaultRowHeight="15" x14ac:dyDescent="0.25"/>
  <cols>
    <col min="1" max="1" width="39.140625" style="70" bestFit="1" customWidth="1"/>
    <col min="2" max="2" width="21.85546875" customWidth="1"/>
    <col min="3" max="3" width="39.5703125" customWidth="1"/>
    <col min="4" max="4" width="14.28515625" bestFit="1" customWidth="1"/>
    <col min="5" max="5" width="18.85546875" bestFit="1" customWidth="1"/>
    <col min="6" max="6" width="18.140625" bestFit="1" customWidth="1"/>
    <col min="7" max="7" width="16.7109375" bestFit="1" customWidth="1"/>
    <col min="8" max="8" width="27.7109375" bestFit="1" customWidth="1"/>
    <col min="9" max="9" width="23" bestFit="1" customWidth="1"/>
    <col min="10" max="10" width="12" bestFit="1" customWidth="1"/>
    <col min="11" max="11" width="19.5703125" bestFit="1" customWidth="1"/>
    <col min="12" max="12" width="17.7109375" bestFit="1" customWidth="1"/>
    <col min="13" max="13" width="9.140625" bestFit="1" customWidth="1"/>
    <col min="14" max="14" width="28.85546875" bestFit="1" customWidth="1"/>
    <col min="15" max="15" width="23.28515625" bestFit="1" customWidth="1"/>
    <col min="16" max="17" width="34.28515625" bestFit="1" customWidth="1"/>
    <col min="18" max="18" width="190.85546875" customWidth="1"/>
  </cols>
  <sheetData>
    <row r="1" spans="1:18" ht="15.75" thickBot="1" x14ac:dyDescent="0.3">
      <c r="A1" s="76" t="s">
        <v>621</v>
      </c>
      <c r="B1" s="76" t="s">
        <v>620</v>
      </c>
      <c r="C1" s="76" t="s">
        <v>0</v>
      </c>
      <c r="D1" s="76" t="s">
        <v>622</v>
      </c>
      <c r="E1" s="76" t="s">
        <v>623</v>
      </c>
      <c r="F1" s="76" t="s">
        <v>624</v>
      </c>
      <c r="G1" s="76" t="s">
        <v>625</v>
      </c>
      <c r="H1" s="76" t="s">
        <v>626</v>
      </c>
      <c r="I1" s="76" t="s">
        <v>628</v>
      </c>
      <c r="J1" s="76" t="s">
        <v>629</v>
      </c>
      <c r="K1" s="76" t="s">
        <v>631</v>
      </c>
      <c r="L1" s="76" t="s">
        <v>633</v>
      </c>
      <c r="M1" s="76" t="s">
        <v>634</v>
      </c>
      <c r="N1" s="76" t="s">
        <v>635</v>
      </c>
      <c r="O1" s="76" t="s">
        <v>636</v>
      </c>
      <c r="P1" s="76" t="s">
        <v>637</v>
      </c>
      <c r="Q1" s="76" t="s">
        <v>639</v>
      </c>
      <c r="R1" s="76"/>
    </row>
    <row r="2" spans="1:18" x14ac:dyDescent="0.25">
      <c r="A2" s="94" t="s">
        <v>585</v>
      </c>
      <c r="B2" s="95" t="s">
        <v>206</v>
      </c>
      <c r="C2" s="95" t="s">
        <v>428</v>
      </c>
      <c r="D2" s="96" t="s">
        <v>648</v>
      </c>
      <c r="E2" s="96">
        <v>1.6</v>
      </c>
      <c r="F2" s="96">
        <v>7.87</v>
      </c>
      <c r="G2" s="96">
        <v>3.73</v>
      </c>
      <c r="H2" s="96" t="s">
        <v>627</v>
      </c>
      <c r="I2" s="96">
        <v>60</v>
      </c>
      <c r="J2" s="96" t="s">
        <v>630</v>
      </c>
      <c r="K2" s="96" t="s">
        <v>632</v>
      </c>
      <c r="L2" s="96">
        <v>2.7999999999999998E-4</v>
      </c>
      <c r="M2" s="96">
        <v>1.0389999999999999</v>
      </c>
      <c r="N2" s="96">
        <v>9.8199999999999996E-2</v>
      </c>
      <c r="O2" s="96">
        <v>93</v>
      </c>
      <c r="P2" s="96" t="s">
        <v>638</v>
      </c>
      <c r="Q2" s="95" t="s">
        <v>649</v>
      </c>
      <c r="R2" s="97"/>
    </row>
    <row r="3" spans="1:18" x14ac:dyDescent="0.25">
      <c r="A3" s="98" t="s">
        <v>597</v>
      </c>
      <c r="B3" s="99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99" t="s">
        <v>650</v>
      </c>
      <c r="R3" s="101"/>
    </row>
    <row r="4" spans="1:18" x14ac:dyDescent="0.25">
      <c r="A4" s="98"/>
      <c r="B4" s="99"/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99" t="s">
        <v>651</v>
      </c>
      <c r="R4" s="101"/>
    </row>
    <row r="5" spans="1:18" x14ac:dyDescent="0.25">
      <c r="A5" s="98"/>
      <c r="B5" s="99"/>
      <c r="C5" s="9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99" t="s">
        <v>652</v>
      </c>
      <c r="R5" s="101"/>
    </row>
    <row r="6" spans="1:18" ht="15.75" thickBot="1" x14ac:dyDescent="0.3">
      <c r="A6" s="102"/>
      <c r="B6" s="103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3" t="s">
        <v>653</v>
      </c>
      <c r="R6" s="105"/>
    </row>
    <row r="7" spans="1:18" x14ac:dyDescent="0.25">
      <c r="A7" s="80" t="s">
        <v>594</v>
      </c>
      <c r="B7" s="81" t="s">
        <v>233</v>
      </c>
      <c r="C7" s="81" t="s">
        <v>545</v>
      </c>
      <c r="D7" s="89" t="s">
        <v>645</v>
      </c>
      <c r="E7" s="89">
        <v>21.12</v>
      </c>
      <c r="F7" s="89">
        <v>12.91</v>
      </c>
      <c r="G7" s="89">
        <v>1.85</v>
      </c>
      <c r="H7" s="89" t="s">
        <v>627</v>
      </c>
      <c r="I7" s="89">
        <v>232</v>
      </c>
      <c r="J7" s="89" t="s">
        <v>646</v>
      </c>
      <c r="K7" s="89" t="s">
        <v>632</v>
      </c>
      <c r="L7" s="89">
        <v>6.0000000000000002E-5</v>
      </c>
      <c r="M7" s="89">
        <v>1.1779999999999999</v>
      </c>
      <c r="N7" s="89">
        <v>4.2599999999999999E-2</v>
      </c>
      <c r="O7" s="89">
        <v>120</v>
      </c>
      <c r="P7" s="89" t="s">
        <v>647</v>
      </c>
      <c r="Q7" s="81" t="s">
        <v>640</v>
      </c>
      <c r="R7" s="82"/>
    </row>
    <row r="8" spans="1:18" x14ac:dyDescent="0.25">
      <c r="A8" s="83"/>
      <c r="B8" s="84"/>
      <c r="C8" s="84" t="s">
        <v>701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84" t="s">
        <v>641</v>
      </c>
      <c r="R8" s="85"/>
    </row>
    <row r="9" spans="1:18" x14ac:dyDescent="0.25">
      <c r="A9" s="83"/>
      <c r="B9" s="84"/>
      <c r="C9" s="84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84" t="s">
        <v>642</v>
      </c>
      <c r="R9" s="85"/>
    </row>
    <row r="10" spans="1:18" x14ac:dyDescent="0.25">
      <c r="A10" s="83"/>
      <c r="B10" s="84"/>
      <c r="C10" s="84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84" t="s">
        <v>643</v>
      </c>
      <c r="R10" s="85"/>
    </row>
    <row r="11" spans="1:18" ht="15.75" thickBot="1" x14ac:dyDescent="0.3">
      <c r="A11" s="86"/>
      <c r="B11" s="87"/>
      <c r="C11" s="87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87" t="s">
        <v>644</v>
      </c>
      <c r="R11" s="88"/>
    </row>
    <row r="12" spans="1:18" x14ac:dyDescent="0.25">
      <c r="A12" s="94" t="s">
        <v>595</v>
      </c>
      <c r="B12" s="95" t="s">
        <v>654</v>
      </c>
      <c r="C12" s="95" t="s">
        <v>557</v>
      </c>
      <c r="D12" s="96" t="s">
        <v>645</v>
      </c>
      <c r="E12" s="96">
        <v>21.68</v>
      </c>
      <c r="F12" s="96">
        <v>7.54</v>
      </c>
      <c r="G12" s="96">
        <v>1.24</v>
      </c>
      <c r="H12" s="96" t="s">
        <v>655</v>
      </c>
      <c r="I12" s="96">
        <v>41</v>
      </c>
      <c r="J12" s="96" t="s">
        <v>656</v>
      </c>
      <c r="K12" s="96" t="s">
        <v>632</v>
      </c>
      <c r="L12" s="96">
        <v>5.4000000000000001E-4</v>
      </c>
      <c r="M12" s="96">
        <v>1.256</v>
      </c>
      <c r="N12" s="96" t="s">
        <v>657</v>
      </c>
      <c r="O12" s="96">
        <v>106</v>
      </c>
      <c r="P12" s="96" t="s">
        <v>647</v>
      </c>
      <c r="Q12" s="95" t="s">
        <v>658</v>
      </c>
      <c r="R12" s="97"/>
    </row>
    <row r="13" spans="1:18" x14ac:dyDescent="0.25">
      <c r="A13" s="98"/>
      <c r="B13" s="99"/>
      <c r="C13" s="99" t="s">
        <v>700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99" t="s">
        <v>659</v>
      </c>
      <c r="R13" s="101"/>
    </row>
    <row r="14" spans="1:18" x14ac:dyDescent="0.25">
      <c r="A14" s="98"/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99" t="s">
        <v>660</v>
      </c>
      <c r="R14" s="101"/>
    </row>
    <row r="15" spans="1:18" x14ac:dyDescent="0.25">
      <c r="A15" s="98"/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99" t="s">
        <v>661</v>
      </c>
      <c r="R15" s="101"/>
    </row>
    <row r="16" spans="1:18" x14ac:dyDescent="0.25">
      <c r="A16" s="98"/>
      <c r="B16" s="99"/>
      <c r="C16" s="99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99" t="s">
        <v>662</v>
      </c>
      <c r="R16" s="101"/>
    </row>
    <row r="17" spans="1:18" x14ac:dyDescent="0.25">
      <c r="A17" s="98"/>
      <c r="B17" s="99"/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99" t="s">
        <v>663</v>
      </c>
      <c r="R17" s="101"/>
    </row>
    <row r="18" spans="1:18" x14ac:dyDescent="0.25">
      <c r="A18" s="98"/>
      <c r="B18" s="99"/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99" t="s">
        <v>664</v>
      </c>
      <c r="R18" s="101"/>
    </row>
    <row r="19" spans="1:18" ht="15.75" thickBot="1" x14ac:dyDescent="0.3">
      <c r="A19" s="102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3" t="s">
        <v>665</v>
      </c>
      <c r="R19" s="105"/>
    </row>
    <row r="20" spans="1:18" x14ac:dyDescent="0.25">
      <c r="A20" s="80" t="s">
        <v>187</v>
      </c>
      <c r="B20" s="81" t="s">
        <v>187</v>
      </c>
      <c r="C20" s="81" t="s">
        <v>564</v>
      </c>
      <c r="D20" s="89" t="s">
        <v>666</v>
      </c>
      <c r="E20" s="89">
        <v>7.23</v>
      </c>
      <c r="F20" s="89">
        <v>23.68</v>
      </c>
      <c r="G20" s="89">
        <v>1.28</v>
      </c>
      <c r="H20" s="89" t="s">
        <v>655</v>
      </c>
      <c r="I20" s="89">
        <v>373</v>
      </c>
      <c r="J20" s="89" t="s">
        <v>667</v>
      </c>
      <c r="K20" s="89" t="s">
        <v>668</v>
      </c>
      <c r="L20" s="89">
        <v>1.3600000000000001E-3</v>
      </c>
      <c r="M20" s="89">
        <v>1.1739999999999999</v>
      </c>
      <c r="N20" s="89">
        <v>9.9000000000000008E-3</v>
      </c>
      <c r="O20" s="89">
        <v>108</v>
      </c>
      <c r="P20" s="89" t="s">
        <v>669</v>
      </c>
      <c r="Q20" s="81" t="s">
        <v>673</v>
      </c>
      <c r="R20" s="82"/>
    </row>
    <row r="21" spans="1:18" x14ac:dyDescent="0.25">
      <c r="A21" s="83" t="s">
        <v>670</v>
      </c>
      <c r="B21" s="84"/>
      <c r="C21" s="84" t="s">
        <v>679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84" t="s">
        <v>674</v>
      </c>
      <c r="R21" s="85"/>
    </row>
    <row r="22" spans="1:18" x14ac:dyDescent="0.25">
      <c r="A22" s="83" t="s">
        <v>671</v>
      </c>
      <c r="B22" s="84"/>
      <c r="C22" s="84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84" t="s">
        <v>675</v>
      </c>
      <c r="R22" s="85"/>
    </row>
    <row r="23" spans="1:18" x14ac:dyDescent="0.25">
      <c r="A23" s="83" t="s">
        <v>672</v>
      </c>
      <c r="B23" s="84"/>
      <c r="C23" s="84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84" t="s">
        <v>676</v>
      </c>
      <c r="R23" s="85"/>
    </row>
    <row r="24" spans="1:18" x14ac:dyDescent="0.25">
      <c r="A24" s="83"/>
      <c r="B24" s="84"/>
      <c r="C24" s="84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84" t="s">
        <v>677</v>
      </c>
      <c r="R24" s="85"/>
    </row>
    <row r="25" spans="1:18" ht="15.75" thickBot="1" x14ac:dyDescent="0.3">
      <c r="A25" s="86"/>
      <c r="B25" s="87"/>
      <c r="C25" s="87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87" t="s">
        <v>678</v>
      </c>
      <c r="R25" s="88"/>
    </row>
    <row r="26" spans="1:18" x14ac:dyDescent="0.25">
      <c r="A26" s="94" t="s">
        <v>335</v>
      </c>
      <c r="B26" s="95" t="s">
        <v>335</v>
      </c>
      <c r="C26" s="95" t="s">
        <v>573</v>
      </c>
      <c r="D26" s="96" t="s">
        <v>666</v>
      </c>
      <c r="E26" s="96">
        <v>2.87</v>
      </c>
      <c r="F26" s="106">
        <v>21.2</v>
      </c>
      <c r="G26" s="96">
        <v>2.48</v>
      </c>
      <c r="H26" s="96" t="s">
        <v>627</v>
      </c>
      <c r="I26" s="96">
        <v>39</v>
      </c>
      <c r="J26" s="96" t="s">
        <v>646</v>
      </c>
      <c r="K26" s="96" t="s">
        <v>680</v>
      </c>
      <c r="L26" s="96">
        <v>2.7999999999999998E-4</v>
      </c>
      <c r="M26" s="96">
        <v>1.4239999999999999</v>
      </c>
      <c r="N26" s="96">
        <v>2.4799999999999999E-2</v>
      </c>
      <c r="O26" s="96">
        <v>95</v>
      </c>
      <c r="P26" s="96" t="s">
        <v>669</v>
      </c>
      <c r="Q26" s="95" t="s">
        <v>681</v>
      </c>
      <c r="R26" s="97"/>
    </row>
    <row r="27" spans="1:18" x14ac:dyDescent="0.25">
      <c r="A27" s="98"/>
      <c r="B27" s="99"/>
      <c r="C27" s="99" t="s">
        <v>699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99" t="s">
        <v>682</v>
      </c>
      <c r="R27" s="101"/>
    </row>
    <row r="28" spans="1:18" x14ac:dyDescent="0.25">
      <c r="A28" s="98"/>
      <c r="B28" s="99"/>
      <c r="C28" s="99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99" t="s">
        <v>683</v>
      </c>
      <c r="R28" s="101"/>
    </row>
    <row r="29" spans="1:18" x14ac:dyDescent="0.25">
      <c r="A29" s="98"/>
      <c r="B29" s="99"/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99" t="s">
        <v>684</v>
      </c>
      <c r="R29" s="101"/>
    </row>
    <row r="30" spans="1:18" x14ac:dyDescent="0.25">
      <c r="A30" s="98"/>
      <c r="B30" s="99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99" t="s">
        <v>685</v>
      </c>
      <c r="R30" s="101"/>
    </row>
    <row r="31" spans="1:18" ht="15.75" thickBot="1" x14ac:dyDescent="0.3">
      <c r="A31" s="102"/>
      <c r="B31" s="103"/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3" t="s">
        <v>689</v>
      </c>
      <c r="R31" s="105"/>
    </row>
    <row r="32" spans="1:18" x14ac:dyDescent="0.25">
      <c r="A32" s="80" t="s">
        <v>696</v>
      </c>
      <c r="B32" s="81" t="s">
        <v>582</v>
      </c>
      <c r="C32" s="81" t="s">
        <v>538</v>
      </c>
      <c r="D32" s="89" t="s">
        <v>698</v>
      </c>
      <c r="E32" s="89">
        <v>6.97</v>
      </c>
      <c r="F32" s="89">
        <v>33.39</v>
      </c>
      <c r="G32" s="92">
        <v>1.2</v>
      </c>
      <c r="H32" s="89" t="s">
        <v>655</v>
      </c>
      <c r="I32" s="93">
        <v>1155</v>
      </c>
      <c r="J32" s="89" t="s">
        <v>646</v>
      </c>
      <c r="K32" s="89" t="s">
        <v>668</v>
      </c>
      <c r="L32" s="89">
        <v>9.0000000000000006E-5</v>
      </c>
      <c r="M32" s="89">
        <v>1.3959999999999999</v>
      </c>
      <c r="N32" s="89" t="s">
        <v>657</v>
      </c>
      <c r="O32" s="89">
        <v>126</v>
      </c>
      <c r="P32" s="89" t="s">
        <v>647</v>
      </c>
      <c r="Q32" s="81" t="s">
        <v>695</v>
      </c>
      <c r="R32" s="82"/>
    </row>
    <row r="33" spans="1:18" x14ac:dyDescent="0.25">
      <c r="A33" s="83" t="s">
        <v>697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5"/>
    </row>
    <row r="34" spans="1:18" ht="15.75" thickBot="1" x14ac:dyDescent="0.3">
      <c r="A34" s="86" t="s">
        <v>582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8"/>
    </row>
    <row r="36" spans="1:18" x14ac:dyDescent="0.25">
      <c r="A36" s="13" t="s">
        <v>686</v>
      </c>
    </row>
    <row r="37" spans="1:18" x14ac:dyDescent="0.25">
      <c r="A37" t="s">
        <v>687</v>
      </c>
    </row>
    <row r="38" spans="1:18" x14ac:dyDescent="0.25">
      <c r="A38" t="s">
        <v>688</v>
      </c>
    </row>
    <row r="39" spans="1:18" x14ac:dyDescent="0.25">
      <c r="A39" t="s">
        <v>691</v>
      </c>
    </row>
    <row r="40" spans="1:18" x14ac:dyDescent="0.25">
      <c r="A40"/>
      <c r="B40" t="s">
        <v>3163</v>
      </c>
    </row>
    <row r="41" spans="1:18" x14ac:dyDescent="0.25">
      <c r="A41"/>
      <c r="B41" t="s">
        <v>690</v>
      </c>
    </row>
    <row r="42" spans="1:18" x14ac:dyDescent="0.25">
      <c r="A42"/>
      <c r="B42" t="s">
        <v>692</v>
      </c>
    </row>
    <row r="43" spans="1:18" x14ac:dyDescent="0.25">
      <c r="A43"/>
      <c r="B43" t="s">
        <v>693</v>
      </c>
    </row>
    <row r="44" spans="1:18" x14ac:dyDescent="0.25">
      <c r="A44"/>
      <c r="B44" t="s">
        <v>694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workbookViewId="0">
      <pane ySplit="2" topLeftCell="A3" activePane="bottomLeft" state="frozen"/>
      <selection activeCell="AP1" sqref="AP1"/>
      <selection pane="bottomLeft" activeCell="C18" sqref="C18"/>
    </sheetView>
  </sheetViews>
  <sheetFormatPr defaultColWidth="9.140625" defaultRowHeight="15" x14ac:dyDescent="0.25"/>
  <cols>
    <col min="1" max="1" width="40" style="37" bestFit="1" customWidth="1"/>
    <col min="2" max="2" width="25.85546875" style="9" bestFit="1" customWidth="1"/>
    <col min="3" max="3" width="24.5703125" style="9" bestFit="1" customWidth="1"/>
    <col min="4" max="4" width="30.7109375" style="9" bestFit="1" customWidth="1"/>
    <col min="5" max="5" width="7" style="34" customWidth="1"/>
    <col min="6" max="6" width="40" style="37" bestFit="1" customWidth="1"/>
    <col min="7" max="8" width="19.7109375" style="37" bestFit="1" customWidth="1"/>
    <col min="9" max="9" width="28.28515625" style="37" bestFit="1" customWidth="1"/>
    <col min="10" max="10" width="7.28515625" style="36" customWidth="1"/>
    <col min="11" max="11" width="40" style="37" bestFit="1" customWidth="1"/>
    <col min="12" max="12" width="25.7109375" style="37" bestFit="1" customWidth="1"/>
    <col min="13" max="13" width="24.42578125" style="9" bestFit="1" customWidth="1"/>
    <col min="14" max="14" width="30.5703125" style="9" bestFit="1" customWidth="1"/>
    <col min="15" max="15" width="11.85546875" style="34" customWidth="1"/>
    <col min="16" max="16" width="40" style="37" bestFit="1" customWidth="1"/>
    <col min="17" max="17" width="28.140625" style="37" bestFit="1" customWidth="1"/>
    <col min="18" max="18" width="27" style="37" bestFit="1" customWidth="1"/>
    <col min="19" max="19" width="33" style="37" bestFit="1" customWidth="1"/>
    <col min="20" max="20" width="11" style="36" customWidth="1"/>
    <col min="21" max="21" width="40" style="37" bestFit="1" customWidth="1"/>
    <col min="22" max="22" width="22.85546875" style="37" bestFit="1" customWidth="1"/>
    <col min="23" max="23" width="21.7109375" style="37" bestFit="1" customWidth="1"/>
    <col min="24" max="24" width="27.7109375" style="37" bestFit="1" customWidth="1"/>
    <col min="25" max="25" width="11.85546875" style="36" customWidth="1"/>
    <col min="26" max="26" width="40" style="37" bestFit="1" customWidth="1"/>
    <col min="27" max="27" width="21.42578125" style="37" bestFit="1" customWidth="1"/>
    <col min="28" max="28" width="20.140625" style="37" bestFit="1" customWidth="1"/>
    <col min="29" max="29" width="26.28515625" style="37" bestFit="1" customWidth="1"/>
    <col min="30" max="30" width="12.28515625" style="36" customWidth="1"/>
    <col min="31" max="31" width="40" style="37" bestFit="1" customWidth="1"/>
    <col min="32" max="32" width="21.7109375" style="37" bestFit="1" customWidth="1"/>
    <col min="33" max="33" width="20.42578125" style="37" bestFit="1" customWidth="1"/>
    <col min="34" max="34" width="26.5703125" style="37" bestFit="1" customWidth="1"/>
    <col min="35" max="35" width="13.140625" style="36" customWidth="1"/>
    <col min="36" max="36" width="40" style="37" bestFit="1" customWidth="1"/>
    <col min="37" max="37" width="26.28515625" style="37" bestFit="1" customWidth="1"/>
    <col min="38" max="38" width="25.7109375" style="37" bestFit="1" customWidth="1"/>
    <col min="39" max="39" width="31.7109375" style="37" bestFit="1" customWidth="1"/>
    <col min="40" max="40" width="14.28515625" style="36" customWidth="1"/>
    <col min="41" max="41" width="40" style="37" bestFit="1" customWidth="1"/>
    <col min="42" max="42" width="30.42578125" style="37" bestFit="1" customWidth="1"/>
    <col min="43" max="43" width="29.140625" style="37" bestFit="1" customWidth="1"/>
    <col min="44" max="44" width="35.28515625" style="37" bestFit="1" customWidth="1"/>
    <col min="45" max="45" width="14.5703125" style="36" customWidth="1"/>
    <col min="46" max="46" width="40" style="37" bestFit="1" customWidth="1"/>
    <col min="47" max="47" width="18.85546875" style="37" bestFit="1" customWidth="1"/>
    <col min="48" max="48" width="17.7109375" style="37" bestFit="1" customWidth="1"/>
    <col min="49" max="49" width="23.7109375" style="37" bestFit="1" customWidth="1"/>
    <col min="50" max="50" width="20.42578125" style="37" customWidth="1"/>
    <col min="51" max="16384" width="9.140625" style="37"/>
  </cols>
  <sheetData>
    <row r="1" spans="1:51" x14ac:dyDescent="0.25">
      <c r="A1" s="76"/>
      <c r="B1" s="76" t="s">
        <v>740</v>
      </c>
      <c r="C1" s="76" t="s">
        <v>740</v>
      </c>
      <c r="D1" s="76" t="s">
        <v>740</v>
      </c>
      <c r="F1" s="76"/>
      <c r="G1" s="76" t="s">
        <v>729</v>
      </c>
      <c r="H1" s="76" t="s">
        <v>729</v>
      </c>
      <c r="I1" s="76" t="s">
        <v>729</v>
      </c>
      <c r="J1" s="34"/>
      <c r="K1" s="76"/>
      <c r="L1" s="76" t="s">
        <v>734</v>
      </c>
      <c r="M1" s="76" t="s">
        <v>734</v>
      </c>
      <c r="N1" s="76" t="s">
        <v>734</v>
      </c>
      <c r="P1" s="76"/>
      <c r="Q1" s="76" t="s">
        <v>740</v>
      </c>
      <c r="R1" s="76" t="s">
        <v>740</v>
      </c>
      <c r="S1" s="76" t="s">
        <v>740</v>
      </c>
      <c r="T1" s="34"/>
      <c r="U1" s="76"/>
      <c r="V1" s="76" t="s">
        <v>740</v>
      </c>
      <c r="W1" s="76" t="s">
        <v>740</v>
      </c>
      <c r="X1" s="76" t="s">
        <v>740</v>
      </c>
      <c r="Y1" s="34"/>
      <c r="Z1" s="76"/>
      <c r="AA1" s="76" t="s">
        <v>740</v>
      </c>
      <c r="AB1" s="76" t="s">
        <v>740</v>
      </c>
      <c r="AC1" s="76" t="s">
        <v>740</v>
      </c>
      <c r="AD1" s="34"/>
      <c r="AE1" s="76"/>
      <c r="AF1" s="76" t="s">
        <v>729</v>
      </c>
      <c r="AG1" s="76" t="s">
        <v>729</v>
      </c>
      <c r="AH1" s="76" t="s">
        <v>729</v>
      </c>
      <c r="AI1" s="34"/>
      <c r="AJ1" s="76"/>
      <c r="AK1" s="76" t="s">
        <v>734</v>
      </c>
      <c r="AL1" s="76" t="s">
        <v>734</v>
      </c>
      <c r="AM1" s="76" t="s">
        <v>734</v>
      </c>
      <c r="AN1" s="34"/>
      <c r="AO1" s="76"/>
      <c r="AP1" s="76" t="s">
        <v>764</v>
      </c>
      <c r="AQ1" s="76" t="s">
        <v>764</v>
      </c>
      <c r="AR1" s="76" t="s">
        <v>764</v>
      </c>
      <c r="AS1" s="34"/>
      <c r="AT1" s="76"/>
      <c r="AU1" s="76" t="s">
        <v>740</v>
      </c>
      <c r="AV1" s="76" t="s">
        <v>740</v>
      </c>
      <c r="AW1" s="76" t="s">
        <v>740</v>
      </c>
      <c r="AX1" s="15"/>
      <c r="AY1" s="9"/>
    </row>
    <row r="2" spans="1:51" x14ac:dyDescent="0.25">
      <c r="A2" s="77" t="s">
        <v>702</v>
      </c>
      <c r="B2" s="79" t="s">
        <v>708</v>
      </c>
      <c r="C2" s="76" t="s">
        <v>705</v>
      </c>
      <c r="D2" s="76" t="s">
        <v>725</v>
      </c>
      <c r="F2" s="77" t="s">
        <v>702</v>
      </c>
      <c r="G2" s="79" t="s">
        <v>706</v>
      </c>
      <c r="H2" s="76" t="s">
        <v>707</v>
      </c>
      <c r="I2" s="76" t="s">
        <v>730</v>
      </c>
      <c r="J2" s="34"/>
      <c r="K2" s="77" t="s">
        <v>702</v>
      </c>
      <c r="L2" s="79" t="s">
        <v>709</v>
      </c>
      <c r="M2" s="76" t="s">
        <v>710</v>
      </c>
      <c r="N2" s="76" t="s">
        <v>735</v>
      </c>
      <c r="P2" s="77" t="s">
        <v>702</v>
      </c>
      <c r="Q2" s="79" t="s">
        <v>711</v>
      </c>
      <c r="R2" s="76" t="s">
        <v>712</v>
      </c>
      <c r="S2" s="76" t="s">
        <v>741</v>
      </c>
      <c r="T2" s="34"/>
      <c r="U2" s="77" t="s">
        <v>702</v>
      </c>
      <c r="V2" s="79" t="s">
        <v>713</v>
      </c>
      <c r="W2" s="76" t="s">
        <v>714</v>
      </c>
      <c r="X2" s="76" t="s">
        <v>745</v>
      </c>
      <c r="Y2" s="31"/>
      <c r="Z2" s="77" t="s">
        <v>702</v>
      </c>
      <c r="AA2" s="79" t="s">
        <v>715</v>
      </c>
      <c r="AB2" s="76" t="s">
        <v>716</v>
      </c>
      <c r="AC2" s="76" t="s">
        <v>751</v>
      </c>
      <c r="AD2" s="31"/>
      <c r="AE2" s="77" t="s">
        <v>702</v>
      </c>
      <c r="AF2" s="79" t="s">
        <v>717</v>
      </c>
      <c r="AG2" s="76" t="s">
        <v>718</v>
      </c>
      <c r="AH2" s="76" t="s">
        <v>756</v>
      </c>
      <c r="AI2" s="31"/>
      <c r="AJ2" s="77" t="s">
        <v>702</v>
      </c>
      <c r="AK2" s="79" t="s">
        <v>719</v>
      </c>
      <c r="AL2" s="76" t="s">
        <v>720</v>
      </c>
      <c r="AM2" s="76" t="s">
        <v>761</v>
      </c>
      <c r="AN2" s="31"/>
      <c r="AO2" s="77" t="s">
        <v>702</v>
      </c>
      <c r="AP2" s="79" t="s">
        <v>721</v>
      </c>
      <c r="AQ2" s="76" t="s">
        <v>722</v>
      </c>
      <c r="AR2" s="76" t="s">
        <v>765</v>
      </c>
      <c r="AS2" s="31"/>
      <c r="AT2" s="77" t="s">
        <v>702</v>
      </c>
      <c r="AU2" s="79" t="s">
        <v>723</v>
      </c>
      <c r="AV2" s="76" t="s">
        <v>724</v>
      </c>
      <c r="AW2" s="76" t="s">
        <v>768</v>
      </c>
    </row>
    <row r="3" spans="1:51" x14ac:dyDescent="0.25">
      <c r="A3" s="38" t="s">
        <v>600</v>
      </c>
      <c r="B3" s="14">
        <v>33.467911671300001</v>
      </c>
      <c r="C3" s="9">
        <f>RANK(B3,B$3:B$42)</f>
        <v>6</v>
      </c>
      <c r="D3" s="9" t="s">
        <v>726</v>
      </c>
      <c r="F3" s="38" t="s">
        <v>600</v>
      </c>
      <c r="G3" s="17">
        <v>85.625905104099999</v>
      </c>
      <c r="H3" s="72">
        <f>41-RANK(G3,G$3:G$42)</f>
        <v>31</v>
      </c>
      <c r="I3" s="9" t="s">
        <v>733</v>
      </c>
      <c r="J3" s="34"/>
      <c r="K3" s="38" t="s">
        <v>600</v>
      </c>
      <c r="L3" s="17">
        <v>58.380182517800002</v>
      </c>
      <c r="M3" s="9">
        <f>RANK(L3,L$3:L$42)</f>
        <v>33</v>
      </c>
      <c r="N3" s="9" t="s">
        <v>736</v>
      </c>
      <c r="P3" s="38" t="s">
        <v>600</v>
      </c>
      <c r="Q3" s="17">
        <v>44.052182783900001</v>
      </c>
      <c r="R3" s="72">
        <f>41-RANK(Q3,Q$3:Q$42)</f>
        <v>30</v>
      </c>
      <c r="S3" s="9" t="s">
        <v>743</v>
      </c>
      <c r="T3" s="34"/>
      <c r="U3" s="38" t="s">
        <v>600</v>
      </c>
      <c r="V3" s="17">
        <v>66.816040717199996</v>
      </c>
      <c r="W3" s="72">
        <f>41-RANK(V3,V$3:V$42)</f>
        <v>19</v>
      </c>
      <c r="X3" s="9" t="s">
        <v>749</v>
      </c>
      <c r="Y3" s="34"/>
      <c r="Z3" s="38" t="s">
        <v>600</v>
      </c>
      <c r="AA3" s="17">
        <v>14.6779215595</v>
      </c>
      <c r="AB3" s="9">
        <f>RANK(AA3,AA$3:AA$42)</f>
        <v>21</v>
      </c>
      <c r="AC3" s="9" t="s">
        <v>755</v>
      </c>
      <c r="AD3" s="34"/>
      <c r="AE3" s="38" t="s">
        <v>600</v>
      </c>
      <c r="AF3" s="17">
        <v>25.881341272699999</v>
      </c>
      <c r="AG3" s="72">
        <f>41-RANK(AF3,AF$3:AF$42)</f>
        <v>23</v>
      </c>
      <c r="AH3" s="9" t="s">
        <v>758</v>
      </c>
      <c r="AI3" s="34"/>
      <c r="AJ3" s="38" t="s">
        <v>600</v>
      </c>
      <c r="AK3" s="17">
        <v>49.778749875300001</v>
      </c>
      <c r="AL3" s="9">
        <f>RANK(AK3,AK$3:AK$42)</f>
        <v>8</v>
      </c>
      <c r="AM3" s="9" t="s">
        <v>736</v>
      </c>
      <c r="AN3" s="34"/>
      <c r="AO3" s="38" t="s">
        <v>600</v>
      </c>
      <c r="AP3" s="17">
        <v>6.8063160462600001</v>
      </c>
      <c r="AQ3" s="9">
        <f>RANK(AP3,AP$3:AP$42)</f>
        <v>11</v>
      </c>
      <c r="AR3" s="9" t="s">
        <v>767</v>
      </c>
      <c r="AS3" s="34"/>
      <c r="AT3" s="38" t="s">
        <v>600</v>
      </c>
      <c r="AU3" s="17">
        <v>52.110120532700002</v>
      </c>
      <c r="AV3" s="72">
        <f>41-RANK(AU3,AU$3:AU$42)</f>
        <v>24</v>
      </c>
      <c r="AW3" s="16" t="s">
        <v>770</v>
      </c>
    </row>
    <row r="4" spans="1:51" x14ac:dyDescent="0.25">
      <c r="A4" s="38" t="s">
        <v>315</v>
      </c>
      <c r="B4" s="14">
        <v>6.0074491859099997</v>
      </c>
      <c r="C4" s="9">
        <f t="shared" ref="C4:C42" si="0">RANK(B4,B$3:B$42)</f>
        <v>19</v>
      </c>
      <c r="D4" s="9" t="s">
        <v>728</v>
      </c>
      <c r="F4" s="38" t="s">
        <v>315</v>
      </c>
      <c r="G4" s="17">
        <v>74.624513745200005</v>
      </c>
      <c r="H4" s="72">
        <f t="shared" ref="H4:H42" si="1">41-RANK(G4,G$3:G$42)</f>
        <v>19</v>
      </c>
      <c r="I4" s="9" t="s">
        <v>732</v>
      </c>
      <c r="J4" s="34"/>
      <c r="K4" s="38" t="s">
        <v>315</v>
      </c>
      <c r="L4" s="17">
        <v>55.198574086400001</v>
      </c>
      <c r="M4" s="9">
        <f t="shared" ref="M4:M42" si="2">RANK(L4,L$3:L$42)</f>
        <v>35</v>
      </c>
      <c r="N4" s="9" t="s">
        <v>736</v>
      </c>
      <c r="P4" s="38" t="s">
        <v>315</v>
      </c>
      <c r="Q4" s="17">
        <v>38.502543486500002</v>
      </c>
      <c r="R4" s="72">
        <f t="shared" ref="R4:R42" si="3">41-RANK(Q4,Q$3:Q$42)</f>
        <v>26</v>
      </c>
      <c r="S4" s="9" t="s">
        <v>806</v>
      </c>
      <c r="T4" s="34"/>
      <c r="U4" s="38" t="s">
        <v>315</v>
      </c>
      <c r="V4" s="17">
        <v>66.430857499699997</v>
      </c>
      <c r="W4" s="72">
        <f t="shared" ref="W4:W42" si="4">41-RANK(V4,V$3:V$42)</f>
        <v>18</v>
      </c>
      <c r="X4" s="9" t="s">
        <v>749</v>
      </c>
      <c r="Y4" s="34"/>
      <c r="Z4" s="38" t="s">
        <v>315</v>
      </c>
      <c r="AA4" s="17">
        <v>21.828448017900001</v>
      </c>
      <c r="AB4" s="9">
        <f t="shared" ref="AB4:AB42" si="5">RANK(AA4,AA$3:AA$42)</f>
        <v>11</v>
      </c>
      <c r="AC4" s="9" t="s">
        <v>753</v>
      </c>
      <c r="AD4" s="34"/>
      <c r="AE4" s="38" t="s">
        <v>315</v>
      </c>
      <c r="AF4" s="17">
        <v>30.507838622000001</v>
      </c>
      <c r="AG4" s="72">
        <f t="shared" ref="AG4:AG42" si="6">41-RANK(AF4,AF$3:AF$42)</f>
        <v>27</v>
      </c>
      <c r="AH4" s="9" t="s">
        <v>758</v>
      </c>
      <c r="AI4" s="34"/>
      <c r="AJ4" s="38" t="s">
        <v>315</v>
      </c>
      <c r="AK4" s="17">
        <v>31.542406619600001</v>
      </c>
      <c r="AL4" s="9">
        <f t="shared" ref="AL4:AL42" si="7">RANK(AK4,AK$3:AK$42)</f>
        <v>26</v>
      </c>
      <c r="AM4" s="9" t="s">
        <v>762</v>
      </c>
      <c r="AN4" s="34"/>
      <c r="AO4" s="38" t="s">
        <v>315</v>
      </c>
      <c r="AP4" s="17">
        <v>2.2329339213899999</v>
      </c>
      <c r="AQ4" s="9">
        <f t="shared" ref="AQ4:AQ42" si="8">RANK(AP4,AP$3:AP$42)</f>
        <v>25</v>
      </c>
      <c r="AR4" s="9" t="s">
        <v>767</v>
      </c>
      <c r="AS4" s="34"/>
      <c r="AT4" s="38" t="s">
        <v>315</v>
      </c>
      <c r="AU4" s="17">
        <v>60.249508866399999</v>
      </c>
      <c r="AV4" s="72">
        <f t="shared" ref="AV4:AV42" si="9">41-RANK(AU4,AU$3:AU$42)</f>
        <v>29</v>
      </c>
      <c r="AW4" s="9" t="s">
        <v>771</v>
      </c>
    </row>
    <row r="5" spans="1:51" x14ac:dyDescent="0.25">
      <c r="A5" s="38" t="s">
        <v>603</v>
      </c>
      <c r="B5" s="14">
        <v>0</v>
      </c>
      <c r="C5" s="9">
        <f t="shared" si="0"/>
        <v>28</v>
      </c>
      <c r="D5" s="9" t="s">
        <v>728</v>
      </c>
      <c r="F5" s="38" t="s">
        <v>603</v>
      </c>
      <c r="G5" s="17">
        <v>29.997954173499998</v>
      </c>
      <c r="H5" s="72">
        <f t="shared" si="1"/>
        <v>1</v>
      </c>
      <c r="I5" s="9" t="s">
        <v>805</v>
      </c>
      <c r="J5" s="34"/>
      <c r="K5" s="38" t="s">
        <v>603</v>
      </c>
      <c r="L5" s="17">
        <v>82.7583878887</v>
      </c>
      <c r="M5" s="9">
        <f t="shared" si="2"/>
        <v>19</v>
      </c>
      <c r="N5" s="9" t="s">
        <v>738</v>
      </c>
      <c r="P5" s="38" t="s">
        <v>603</v>
      </c>
      <c r="Q5" s="17">
        <v>30.959901800299999</v>
      </c>
      <c r="R5" s="72">
        <f t="shared" si="3"/>
        <v>19</v>
      </c>
      <c r="S5" s="9" t="s">
        <v>806</v>
      </c>
      <c r="T5" s="34"/>
      <c r="U5" s="38" t="s">
        <v>603</v>
      </c>
      <c r="V5" s="17">
        <v>74.048445171799997</v>
      </c>
      <c r="W5" s="72">
        <f t="shared" si="4"/>
        <v>26</v>
      </c>
      <c r="X5" s="9" t="s">
        <v>749</v>
      </c>
      <c r="Y5" s="34"/>
      <c r="Z5" s="38" t="s">
        <v>603</v>
      </c>
      <c r="AA5" s="17">
        <v>15.234642662300001</v>
      </c>
      <c r="AB5" s="9">
        <f t="shared" si="5"/>
        <v>18</v>
      </c>
      <c r="AC5" s="9" t="s">
        <v>755</v>
      </c>
      <c r="AD5" s="34"/>
      <c r="AE5" s="38" t="s">
        <v>603</v>
      </c>
      <c r="AF5" s="17">
        <v>34.171522094899998</v>
      </c>
      <c r="AG5" s="72">
        <f t="shared" si="6"/>
        <v>33</v>
      </c>
      <c r="AH5" s="9" t="s">
        <v>758</v>
      </c>
      <c r="AI5" s="34"/>
      <c r="AJ5" s="38" t="s">
        <v>603</v>
      </c>
      <c r="AK5" s="17">
        <v>40.047954173500003</v>
      </c>
      <c r="AL5" s="9">
        <f t="shared" si="7"/>
        <v>14</v>
      </c>
      <c r="AM5" s="9" t="s">
        <v>736</v>
      </c>
      <c r="AN5" s="34"/>
      <c r="AO5" s="38" t="s">
        <v>603</v>
      </c>
      <c r="AP5" s="17">
        <v>13.2734860884</v>
      </c>
      <c r="AQ5" s="9">
        <f t="shared" si="8"/>
        <v>6</v>
      </c>
      <c r="AR5" s="9" t="s">
        <v>767</v>
      </c>
      <c r="AS5" s="34"/>
      <c r="AT5" s="38" t="s">
        <v>603</v>
      </c>
      <c r="AU5" s="17">
        <v>61.249468085099998</v>
      </c>
      <c r="AV5" s="72">
        <f t="shared" si="9"/>
        <v>31</v>
      </c>
      <c r="AW5" s="9" t="s">
        <v>771</v>
      </c>
    </row>
    <row r="6" spans="1:51" x14ac:dyDescent="0.25">
      <c r="A6" s="38" t="s">
        <v>589</v>
      </c>
      <c r="B6" s="14">
        <v>0.95880566497300002</v>
      </c>
      <c r="C6" s="9">
        <f t="shared" si="0"/>
        <v>27</v>
      </c>
      <c r="D6" s="9" t="s">
        <v>728</v>
      </c>
      <c r="F6" s="38" t="s">
        <v>589</v>
      </c>
      <c r="G6" s="17">
        <v>82.876416994899998</v>
      </c>
      <c r="H6" s="72">
        <f t="shared" si="1"/>
        <v>28</v>
      </c>
      <c r="I6" s="9" t="s">
        <v>733</v>
      </c>
      <c r="J6" s="34"/>
      <c r="K6" s="38" t="s">
        <v>589</v>
      </c>
      <c r="L6" s="17">
        <v>83.220900862999997</v>
      </c>
      <c r="M6" s="9">
        <f t="shared" si="2"/>
        <v>18</v>
      </c>
      <c r="N6" s="9" t="s">
        <v>738</v>
      </c>
      <c r="P6" s="38" t="s">
        <v>589</v>
      </c>
      <c r="Q6" s="17">
        <v>20.958805665</v>
      </c>
      <c r="R6" s="72">
        <f t="shared" si="3"/>
        <v>11</v>
      </c>
      <c r="S6" s="9" t="s">
        <v>806</v>
      </c>
      <c r="T6" s="34"/>
      <c r="U6" s="38" t="s">
        <v>589</v>
      </c>
      <c r="V6" s="17">
        <v>67.958805665</v>
      </c>
      <c r="W6" s="72">
        <f t="shared" si="4"/>
        <v>21</v>
      </c>
      <c r="X6" s="9" t="s">
        <v>749</v>
      </c>
      <c r="Y6" s="34"/>
      <c r="Z6" s="38" t="s">
        <v>589</v>
      </c>
      <c r="AA6" s="17">
        <v>9.9149051327500004</v>
      </c>
      <c r="AB6" s="9">
        <f t="shared" si="5"/>
        <v>28</v>
      </c>
      <c r="AC6" s="9" t="s">
        <v>755</v>
      </c>
      <c r="AD6" s="34"/>
      <c r="AE6" s="38" t="s">
        <v>589</v>
      </c>
      <c r="AF6" s="17">
        <v>21.4382084975</v>
      </c>
      <c r="AG6" s="72">
        <f t="shared" si="6"/>
        <v>15</v>
      </c>
      <c r="AH6" s="9" t="s">
        <v>758</v>
      </c>
      <c r="AI6" s="34"/>
      <c r="AJ6" s="38" t="s">
        <v>589</v>
      </c>
      <c r="AK6" s="17">
        <v>24.767763177700001</v>
      </c>
      <c r="AL6" s="9">
        <f t="shared" si="7"/>
        <v>30</v>
      </c>
      <c r="AM6" s="9" t="s">
        <v>762</v>
      </c>
      <c r="AN6" s="34"/>
      <c r="AO6" s="38" t="s">
        <v>589</v>
      </c>
      <c r="AP6" s="17">
        <v>2</v>
      </c>
      <c r="AQ6" s="9">
        <f t="shared" si="8"/>
        <v>26</v>
      </c>
      <c r="AR6" s="9" t="s">
        <v>767</v>
      </c>
      <c r="AS6" s="34"/>
      <c r="AT6" s="38" t="s">
        <v>589</v>
      </c>
      <c r="AU6" s="17">
        <v>40.4794028325</v>
      </c>
      <c r="AV6" s="72">
        <f t="shared" si="9"/>
        <v>11</v>
      </c>
      <c r="AW6" s="16" t="s">
        <v>770</v>
      </c>
    </row>
    <row r="7" spans="1:51" x14ac:dyDescent="0.25">
      <c r="A7" s="38" t="s">
        <v>187</v>
      </c>
      <c r="B7" s="14">
        <v>25.830453177199999</v>
      </c>
      <c r="C7" s="9">
        <f t="shared" si="0"/>
        <v>10</v>
      </c>
      <c r="D7" s="9" t="s">
        <v>726</v>
      </c>
      <c r="F7" s="38" t="s">
        <v>187</v>
      </c>
      <c r="G7" s="17">
        <v>55.956313556600001</v>
      </c>
      <c r="H7" s="72">
        <f t="shared" si="1"/>
        <v>3</v>
      </c>
      <c r="I7" s="9" t="s">
        <v>731</v>
      </c>
      <c r="J7" s="34"/>
      <c r="K7" s="38" t="s">
        <v>187</v>
      </c>
      <c r="L7" s="17">
        <v>51.958901296199997</v>
      </c>
      <c r="M7" s="9">
        <f t="shared" si="2"/>
        <v>38</v>
      </c>
      <c r="N7" s="9" t="s">
        <v>736</v>
      </c>
      <c r="P7" s="38" t="s">
        <v>187</v>
      </c>
      <c r="Q7" s="17">
        <v>35.7104606881</v>
      </c>
      <c r="R7" s="72">
        <f t="shared" si="3"/>
        <v>24</v>
      </c>
      <c r="S7" s="9" t="s">
        <v>806</v>
      </c>
      <c r="T7" s="34"/>
      <c r="U7" s="38" t="s">
        <v>187</v>
      </c>
      <c r="V7" s="17">
        <v>53.860144702200003</v>
      </c>
      <c r="W7" s="72">
        <f t="shared" si="4"/>
        <v>8</v>
      </c>
      <c r="X7" s="9" t="s">
        <v>748</v>
      </c>
      <c r="Y7" s="34"/>
      <c r="Z7" s="38" t="s">
        <v>187</v>
      </c>
      <c r="AA7" s="17">
        <v>16.939472711400001</v>
      </c>
      <c r="AB7" s="9">
        <f t="shared" si="5"/>
        <v>15</v>
      </c>
      <c r="AC7" s="9" t="s">
        <v>755</v>
      </c>
      <c r="AD7" s="34"/>
      <c r="AE7" s="38" t="s">
        <v>187</v>
      </c>
      <c r="AF7" s="17">
        <v>25.9114241957</v>
      </c>
      <c r="AG7" s="72">
        <f t="shared" si="6"/>
        <v>24</v>
      </c>
      <c r="AH7" s="9" t="s">
        <v>758</v>
      </c>
      <c r="AI7" s="34"/>
      <c r="AJ7" s="38" t="s">
        <v>187</v>
      </c>
      <c r="AK7" s="17">
        <v>34.043991573699998</v>
      </c>
      <c r="AL7" s="9">
        <f t="shared" si="7"/>
        <v>24</v>
      </c>
      <c r="AM7" s="9" t="s">
        <v>762</v>
      </c>
      <c r="AN7" s="34"/>
      <c r="AO7" s="38" t="s">
        <v>187</v>
      </c>
      <c r="AP7" s="17">
        <v>2.4806388958999999</v>
      </c>
      <c r="AQ7" s="9">
        <f t="shared" si="8"/>
        <v>24</v>
      </c>
      <c r="AR7" s="9" t="s">
        <v>767</v>
      </c>
      <c r="AS7" s="34"/>
      <c r="AT7" s="38" t="s">
        <v>187</v>
      </c>
      <c r="AU7" s="17">
        <v>44.788239574199999</v>
      </c>
      <c r="AV7" s="72">
        <f t="shared" si="9"/>
        <v>18</v>
      </c>
      <c r="AW7" s="16" t="s">
        <v>770</v>
      </c>
    </row>
    <row r="8" spans="1:51" x14ac:dyDescent="0.25">
      <c r="A8" s="38" t="s">
        <v>607</v>
      </c>
      <c r="B8" s="14">
        <v>0</v>
      </c>
      <c r="C8" s="9">
        <f t="shared" si="0"/>
        <v>28</v>
      </c>
      <c r="D8" s="9" t="s">
        <v>728</v>
      </c>
      <c r="F8" s="38" t="s">
        <v>607</v>
      </c>
      <c r="G8" s="17">
        <v>68.942285149100002</v>
      </c>
      <c r="H8" s="72">
        <f t="shared" si="1"/>
        <v>10</v>
      </c>
      <c r="I8" s="9" t="s">
        <v>732</v>
      </c>
      <c r="J8" s="34"/>
      <c r="K8" s="38" t="s">
        <v>607</v>
      </c>
      <c r="L8" s="17">
        <v>96.837130925300002</v>
      </c>
      <c r="M8" s="9">
        <f t="shared" si="2"/>
        <v>8</v>
      </c>
      <c r="N8" s="9" t="s">
        <v>738</v>
      </c>
      <c r="P8" s="38" t="s">
        <v>607</v>
      </c>
      <c r="Q8" s="17">
        <v>50.738021100399997</v>
      </c>
      <c r="R8" s="72">
        <f t="shared" si="3"/>
        <v>35</v>
      </c>
      <c r="S8" s="9" t="s">
        <v>743</v>
      </c>
      <c r="T8" s="34"/>
      <c r="U8" s="38" t="s">
        <v>607</v>
      </c>
      <c r="V8" s="17">
        <v>68.6844823797</v>
      </c>
      <c r="W8" s="72">
        <f t="shared" si="4"/>
        <v>22</v>
      </c>
      <c r="X8" s="9" t="s">
        <v>749</v>
      </c>
      <c r="Y8" s="34"/>
      <c r="Z8" s="38" t="s">
        <v>607</v>
      </c>
      <c r="AA8" s="17">
        <v>32.585409187499998</v>
      </c>
      <c r="AB8" s="9">
        <f t="shared" si="5"/>
        <v>5</v>
      </c>
      <c r="AC8" s="9" t="s">
        <v>753</v>
      </c>
      <c r="AD8" s="34"/>
      <c r="AE8" s="38" t="s">
        <v>607</v>
      </c>
      <c r="AF8" s="17">
        <v>43.892684445699999</v>
      </c>
      <c r="AG8" s="72">
        <f t="shared" si="6"/>
        <v>37</v>
      </c>
      <c r="AH8" s="9" t="s">
        <v>759</v>
      </c>
      <c r="AI8" s="34"/>
      <c r="AJ8" s="38" t="s">
        <v>607</v>
      </c>
      <c r="AK8" s="17">
        <v>54.501776686900001</v>
      </c>
      <c r="AL8" s="9">
        <f t="shared" si="7"/>
        <v>4</v>
      </c>
      <c r="AM8" s="9" t="s">
        <v>736</v>
      </c>
      <c r="AN8" s="34"/>
      <c r="AO8" s="38" t="s">
        <v>607</v>
      </c>
      <c r="AP8" s="17">
        <v>18.501245512499999</v>
      </c>
      <c r="AQ8" s="9">
        <f t="shared" si="8"/>
        <v>4</v>
      </c>
      <c r="AR8" s="9" t="s">
        <v>767</v>
      </c>
      <c r="AS8" s="34"/>
      <c r="AT8" s="38" t="s">
        <v>607</v>
      </c>
      <c r="AU8" s="17">
        <v>78.636566781400006</v>
      </c>
      <c r="AV8" s="72">
        <f t="shared" si="9"/>
        <v>37</v>
      </c>
      <c r="AW8" s="9" t="s">
        <v>771</v>
      </c>
    </row>
    <row r="9" spans="1:51" x14ac:dyDescent="0.25">
      <c r="A9" s="38" t="s">
        <v>608</v>
      </c>
      <c r="B9" s="14">
        <v>37.669275683800002</v>
      </c>
      <c r="C9" s="9">
        <f t="shared" si="0"/>
        <v>4</v>
      </c>
      <c r="D9" s="9" t="s">
        <v>726</v>
      </c>
      <c r="F9" s="38" t="s">
        <v>608</v>
      </c>
      <c r="G9" s="17">
        <v>67.873818443100006</v>
      </c>
      <c r="H9" s="72">
        <f t="shared" si="1"/>
        <v>8</v>
      </c>
      <c r="I9" s="9" t="s">
        <v>732</v>
      </c>
      <c r="J9" s="34"/>
      <c r="K9" s="38" t="s">
        <v>608</v>
      </c>
      <c r="L9" s="17">
        <v>54.454352663800002</v>
      </c>
      <c r="M9" s="9">
        <f t="shared" si="2"/>
        <v>36</v>
      </c>
      <c r="N9" s="9" t="s">
        <v>736</v>
      </c>
      <c r="P9" s="38" t="s">
        <v>608</v>
      </c>
      <c r="Q9" s="17">
        <v>44.227563498899997</v>
      </c>
      <c r="R9" s="72">
        <f t="shared" si="3"/>
        <v>31</v>
      </c>
      <c r="S9" s="9" t="s">
        <v>743</v>
      </c>
      <c r="T9" s="34"/>
      <c r="U9" s="38" t="s">
        <v>608</v>
      </c>
      <c r="V9" s="17">
        <v>58.930498294400003</v>
      </c>
      <c r="W9" s="72">
        <f t="shared" si="4"/>
        <v>13</v>
      </c>
      <c r="X9" s="9" t="s">
        <v>748</v>
      </c>
      <c r="Y9" s="34"/>
      <c r="Z9" s="38" t="s">
        <v>608</v>
      </c>
      <c r="AA9" s="17">
        <v>16.239827274700001</v>
      </c>
      <c r="AB9" s="9">
        <f t="shared" si="5"/>
        <v>16</v>
      </c>
      <c r="AC9" s="9" t="s">
        <v>755</v>
      </c>
      <c r="AD9" s="34"/>
      <c r="AE9" s="38" t="s">
        <v>608</v>
      </c>
      <c r="AF9" s="17">
        <v>33.360414094299998</v>
      </c>
      <c r="AG9" s="72">
        <f t="shared" si="6"/>
        <v>32</v>
      </c>
      <c r="AH9" s="9" t="s">
        <v>758</v>
      </c>
      <c r="AI9" s="34"/>
      <c r="AJ9" s="38" t="s">
        <v>608</v>
      </c>
      <c r="AK9" s="17">
        <v>40.754110597199997</v>
      </c>
      <c r="AL9" s="9">
        <f t="shared" si="7"/>
        <v>13</v>
      </c>
      <c r="AM9" s="9" t="s">
        <v>736</v>
      </c>
      <c r="AN9" s="34"/>
      <c r="AO9" s="38" t="s">
        <v>608</v>
      </c>
      <c r="AP9" s="17">
        <v>5.8088092696800002</v>
      </c>
      <c r="AQ9" s="9">
        <f t="shared" si="8"/>
        <v>13</v>
      </c>
      <c r="AR9" s="9" t="s">
        <v>767</v>
      </c>
      <c r="AS9" s="34"/>
      <c r="AT9" s="38" t="s">
        <v>608</v>
      </c>
      <c r="AU9" s="17">
        <v>50.470641581000002</v>
      </c>
      <c r="AV9" s="72">
        <f t="shared" si="9"/>
        <v>22</v>
      </c>
      <c r="AW9" s="16" t="s">
        <v>770</v>
      </c>
    </row>
    <row r="10" spans="1:51" x14ac:dyDescent="0.25">
      <c r="A10" s="38" t="s">
        <v>596</v>
      </c>
      <c r="B10" s="14">
        <v>45.372874428700001</v>
      </c>
      <c r="C10" s="9">
        <f t="shared" si="0"/>
        <v>2</v>
      </c>
      <c r="D10" s="9" t="s">
        <v>727</v>
      </c>
      <c r="F10" s="38" t="s">
        <v>596</v>
      </c>
      <c r="G10" s="17">
        <v>68.650062544099995</v>
      </c>
      <c r="H10" s="72">
        <f t="shared" si="1"/>
        <v>9</v>
      </c>
      <c r="I10" s="9" t="s">
        <v>732</v>
      </c>
      <c r="J10" s="34"/>
      <c r="K10" s="38" t="s">
        <v>596</v>
      </c>
      <c r="L10" s="17">
        <v>52.804354557099998</v>
      </c>
      <c r="M10" s="9">
        <f t="shared" si="2"/>
        <v>37</v>
      </c>
      <c r="N10" s="9" t="s">
        <v>736</v>
      </c>
      <c r="P10" s="38" t="s">
        <v>596</v>
      </c>
      <c r="Q10" s="17">
        <v>52.076601067600002</v>
      </c>
      <c r="R10" s="72">
        <f t="shared" si="3"/>
        <v>36</v>
      </c>
      <c r="S10" s="9" t="s">
        <v>743</v>
      </c>
      <c r="T10" s="34"/>
      <c r="U10" s="38" t="s">
        <v>596</v>
      </c>
      <c r="V10" s="17">
        <v>54.928501541899998</v>
      </c>
      <c r="W10" s="72">
        <f t="shared" si="4"/>
        <v>9</v>
      </c>
      <c r="X10" s="9" t="s">
        <v>748</v>
      </c>
      <c r="Y10" s="34"/>
      <c r="Z10" s="38" t="s">
        <v>596</v>
      </c>
      <c r="AA10" s="17">
        <v>24.0290179954</v>
      </c>
      <c r="AB10" s="9">
        <f t="shared" si="5"/>
        <v>9</v>
      </c>
      <c r="AC10" s="9" t="s">
        <v>753</v>
      </c>
      <c r="AD10" s="34"/>
      <c r="AE10" s="38" t="s">
        <v>596</v>
      </c>
      <c r="AF10" s="17">
        <v>32.823043483600003</v>
      </c>
      <c r="AG10" s="72">
        <f t="shared" si="6"/>
        <v>30</v>
      </c>
      <c r="AH10" s="9" t="s">
        <v>758</v>
      </c>
      <c r="AI10" s="34"/>
      <c r="AJ10" s="38" t="s">
        <v>596</v>
      </c>
      <c r="AK10" s="17">
        <v>41.842500278700001</v>
      </c>
      <c r="AL10" s="9">
        <f t="shared" si="7"/>
        <v>12</v>
      </c>
      <c r="AM10" s="9" t="s">
        <v>736</v>
      </c>
      <c r="AN10" s="34"/>
      <c r="AO10" s="38" t="s">
        <v>596</v>
      </c>
      <c r="AP10" s="17">
        <v>3.2365777838300001</v>
      </c>
      <c r="AQ10" s="9">
        <f t="shared" si="8"/>
        <v>21</v>
      </c>
      <c r="AR10" s="9" t="s">
        <v>767</v>
      </c>
      <c r="AS10" s="34"/>
      <c r="AT10" s="38" t="s">
        <v>596</v>
      </c>
      <c r="AU10" s="17">
        <v>58.432582390999997</v>
      </c>
      <c r="AV10" s="72">
        <f t="shared" si="9"/>
        <v>26</v>
      </c>
      <c r="AW10" s="16" t="s">
        <v>770</v>
      </c>
    </row>
    <row r="11" spans="1:51" x14ac:dyDescent="0.25">
      <c r="A11" s="38" t="s">
        <v>583</v>
      </c>
      <c r="B11" s="14">
        <v>25.803739856899998</v>
      </c>
      <c r="C11" s="9">
        <f t="shared" si="0"/>
        <v>11</v>
      </c>
      <c r="D11" s="9" t="s">
        <v>726</v>
      </c>
      <c r="F11" s="38" t="s">
        <v>583</v>
      </c>
      <c r="G11" s="17">
        <v>62.507231188399999</v>
      </c>
      <c r="H11" s="72">
        <f t="shared" si="1"/>
        <v>5</v>
      </c>
      <c r="I11" s="9" t="s">
        <v>732</v>
      </c>
      <c r="J11" s="34"/>
      <c r="K11" s="38" t="s">
        <v>583</v>
      </c>
      <c r="L11" s="17">
        <v>69.425607090499994</v>
      </c>
      <c r="M11" s="9">
        <f t="shared" si="2"/>
        <v>27</v>
      </c>
      <c r="N11" s="9" t="s">
        <v>737</v>
      </c>
      <c r="P11" s="38" t="s">
        <v>583</v>
      </c>
      <c r="Q11" s="17">
        <v>44.936266730500002</v>
      </c>
      <c r="R11" s="72">
        <f t="shared" si="3"/>
        <v>32</v>
      </c>
      <c r="S11" s="9" t="s">
        <v>743</v>
      </c>
      <c r="T11" s="34"/>
      <c r="U11" s="38" t="s">
        <v>583</v>
      </c>
      <c r="V11" s="17">
        <v>57.628260023400003</v>
      </c>
      <c r="W11" s="72">
        <f t="shared" si="4"/>
        <v>10</v>
      </c>
      <c r="X11" s="9" t="s">
        <v>748</v>
      </c>
      <c r="Y11" s="34"/>
      <c r="Z11" s="38" t="s">
        <v>583</v>
      </c>
      <c r="AA11" s="17">
        <v>31.730432374199999</v>
      </c>
      <c r="AB11" s="9">
        <f t="shared" si="5"/>
        <v>6</v>
      </c>
      <c r="AC11" s="9" t="s">
        <v>753</v>
      </c>
      <c r="AD11" s="34"/>
      <c r="AE11" s="38" t="s">
        <v>583</v>
      </c>
      <c r="AF11" s="17">
        <v>36.656563463799998</v>
      </c>
      <c r="AG11" s="72">
        <f t="shared" si="6"/>
        <v>35</v>
      </c>
      <c r="AH11" s="9" t="s">
        <v>758</v>
      </c>
      <c r="AI11" s="34"/>
      <c r="AJ11" s="38" t="s">
        <v>583</v>
      </c>
      <c r="AK11" s="17">
        <v>47.913465281299999</v>
      </c>
      <c r="AL11" s="9">
        <f t="shared" si="7"/>
        <v>10</v>
      </c>
      <c r="AM11" s="9" t="s">
        <v>736</v>
      </c>
      <c r="AN11" s="34"/>
      <c r="AO11" s="38" t="s">
        <v>583</v>
      </c>
      <c r="AP11" s="17">
        <v>4.0609635596000002</v>
      </c>
      <c r="AQ11" s="9">
        <f t="shared" si="8"/>
        <v>18</v>
      </c>
      <c r="AR11" s="9" t="s">
        <v>767</v>
      </c>
      <c r="AS11" s="34"/>
      <c r="AT11" s="38" t="s">
        <v>583</v>
      </c>
      <c r="AU11" s="17">
        <v>63.646592508300003</v>
      </c>
      <c r="AV11" s="72">
        <f t="shared" si="9"/>
        <v>34</v>
      </c>
      <c r="AW11" s="9" t="s">
        <v>771</v>
      </c>
    </row>
    <row r="12" spans="1:51" x14ac:dyDescent="0.25">
      <c r="A12" s="38" t="s">
        <v>584</v>
      </c>
      <c r="B12" s="14">
        <v>30.759478730600001</v>
      </c>
      <c r="C12" s="9">
        <f t="shared" si="0"/>
        <v>9</v>
      </c>
      <c r="D12" s="9" t="s">
        <v>726</v>
      </c>
      <c r="F12" s="38" t="s">
        <v>584</v>
      </c>
      <c r="G12" s="17">
        <v>73.083654440299995</v>
      </c>
      <c r="H12" s="72">
        <f t="shared" si="1"/>
        <v>16</v>
      </c>
      <c r="I12" s="9" t="s">
        <v>732</v>
      </c>
      <c r="J12" s="34"/>
      <c r="K12" s="38" t="s">
        <v>584</v>
      </c>
      <c r="L12" s="17">
        <v>63.612338839000003</v>
      </c>
      <c r="M12" s="9">
        <f t="shared" si="2"/>
        <v>29</v>
      </c>
      <c r="N12" s="9" t="s">
        <v>737</v>
      </c>
      <c r="P12" s="38" t="s">
        <v>584</v>
      </c>
      <c r="Q12" s="17">
        <v>47.671901578099998</v>
      </c>
      <c r="R12" s="72">
        <f t="shared" si="3"/>
        <v>33</v>
      </c>
      <c r="S12" s="9" t="s">
        <v>743</v>
      </c>
      <c r="T12" s="34"/>
      <c r="U12" s="38" t="s">
        <v>584</v>
      </c>
      <c r="V12" s="17">
        <v>49.899516083100004</v>
      </c>
      <c r="W12" s="72">
        <f t="shared" si="4"/>
        <v>6</v>
      </c>
      <c r="X12" s="9" t="s">
        <v>748</v>
      </c>
      <c r="Y12" s="34"/>
      <c r="Z12" s="38" t="s">
        <v>584</v>
      </c>
      <c r="AA12" s="17">
        <v>37.202779918499999</v>
      </c>
      <c r="AB12" s="9">
        <f t="shared" si="5"/>
        <v>4</v>
      </c>
      <c r="AC12" s="9" t="s">
        <v>753</v>
      </c>
      <c r="AD12" s="34"/>
      <c r="AE12" s="38" t="s">
        <v>584</v>
      </c>
      <c r="AF12" s="17">
        <v>41.329389792599997</v>
      </c>
      <c r="AG12" s="72">
        <f t="shared" si="6"/>
        <v>36</v>
      </c>
      <c r="AH12" s="9" t="s">
        <v>759</v>
      </c>
      <c r="AI12" s="34"/>
      <c r="AJ12" s="38" t="s">
        <v>584</v>
      </c>
      <c r="AK12" s="17">
        <v>54.033867238799999</v>
      </c>
      <c r="AL12" s="9">
        <f t="shared" si="7"/>
        <v>5</v>
      </c>
      <c r="AM12" s="9" t="s">
        <v>736</v>
      </c>
      <c r="AN12" s="34"/>
      <c r="AO12" s="38" t="s">
        <v>584</v>
      </c>
      <c r="AP12" s="17">
        <v>1.34903112481</v>
      </c>
      <c r="AQ12" s="9">
        <f t="shared" si="8"/>
        <v>27</v>
      </c>
      <c r="AR12" s="9" t="s">
        <v>767</v>
      </c>
      <c r="AS12" s="34"/>
      <c r="AT12" s="38" t="s">
        <v>584</v>
      </c>
      <c r="AU12" s="17">
        <v>63.584324425699997</v>
      </c>
      <c r="AV12" s="72">
        <f t="shared" si="9"/>
        <v>33</v>
      </c>
      <c r="AW12" s="9" t="s">
        <v>771</v>
      </c>
    </row>
    <row r="13" spans="1:51" x14ac:dyDescent="0.25">
      <c r="A13" s="38" t="s">
        <v>602</v>
      </c>
      <c r="B13" s="14">
        <v>0</v>
      </c>
      <c r="C13" s="9">
        <f t="shared" si="0"/>
        <v>28</v>
      </c>
      <c r="D13" s="9" t="s">
        <v>728</v>
      </c>
      <c r="F13" s="38" t="s">
        <v>602</v>
      </c>
      <c r="G13" s="17">
        <v>71</v>
      </c>
      <c r="H13" s="72">
        <f t="shared" si="1"/>
        <v>13</v>
      </c>
      <c r="I13" s="9" t="s">
        <v>732</v>
      </c>
      <c r="J13" s="34"/>
      <c r="K13" s="38" t="s">
        <v>602</v>
      </c>
      <c r="L13" s="17">
        <v>93</v>
      </c>
      <c r="M13" s="9">
        <f t="shared" si="2"/>
        <v>10</v>
      </c>
      <c r="N13" s="9" t="s">
        <v>738</v>
      </c>
      <c r="P13" s="38" t="s">
        <v>602</v>
      </c>
      <c r="Q13" s="17">
        <v>16</v>
      </c>
      <c r="R13" s="72">
        <f t="shared" si="3"/>
        <v>6</v>
      </c>
      <c r="S13" s="9" t="s">
        <v>742</v>
      </c>
      <c r="T13" s="34"/>
      <c r="U13" s="38" t="s">
        <v>602</v>
      </c>
      <c r="V13" s="17">
        <v>83</v>
      </c>
      <c r="W13" s="72">
        <f t="shared" si="4"/>
        <v>35</v>
      </c>
      <c r="X13" s="9" t="s">
        <v>750</v>
      </c>
      <c r="Y13" s="34"/>
      <c r="Z13" s="38" t="s">
        <v>602</v>
      </c>
      <c r="AA13" s="17">
        <v>3.0510661103199999</v>
      </c>
      <c r="AB13" s="9">
        <f t="shared" si="5"/>
        <v>38</v>
      </c>
      <c r="AC13" s="9" t="s">
        <v>755</v>
      </c>
      <c r="AD13" s="34"/>
      <c r="AE13" s="38" t="s">
        <v>602</v>
      </c>
      <c r="AF13" s="17">
        <v>14</v>
      </c>
      <c r="AG13" s="72">
        <f t="shared" si="6"/>
        <v>4</v>
      </c>
      <c r="AH13" s="9" t="s">
        <v>757</v>
      </c>
      <c r="AI13" s="34"/>
      <c r="AJ13" s="38" t="s">
        <v>602</v>
      </c>
      <c r="AK13" s="17">
        <v>15</v>
      </c>
      <c r="AL13" s="9">
        <f t="shared" si="7"/>
        <v>32</v>
      </c>
      <c r="AM13" s="9" t="s">
        <v>739</v>
      </c>
      <c r="AN13" s="34"/>
      <c r="AO13" s="38" t="s">
        <v>602</v>
      </c>
      <c r="AP13" s="17">
        <v>1</v>
      </c>
      <c r="AQ13" s="9">
        <f t="shared" si="8"/>
        <v>29</v>
      </c>
      <c r="AR13" s="9" t="s">
        <v>767</v>
      </c>
      <c r="AS13" s="34"/>
      <c r="AT13" s="38" t="s">
        <v>602</v>
      </c>
      <c r="AU13" s="17">
        <v>31</v>
      </c>
      <c r="AV13" s="72">
        <f t="shared" si="9"/>
        <v>6</v>
      </c>
      <c r="AW13" s="9" t="s">
        <v>769</v>
      </c>
    </row>
    <row r="14" spans="1:51" x14ac:dyDescent="0.25">
      <c r="A14" s="38" t="s">
        <v>588</v>
      </c>
      <c r="B14" s="14">
        <v>2.6227987930699999</v>
      </c>
      <c r="C14" s="9">
        <f t="shared" si="0"/>
        <v>23</v>
      </c>
      <c r="D14" s="9" t="s">
        <v>728</v>
      </c>
      <c r="F14" s="38" t="s">
        <v>588</v>
      </c>
      <c r="G14" s="17">
        <v>82.341758385199995</v>
      </c>
      <c r="H14" s="72">
        <f t="shared" si="1"/>
        <v>26</v>
      </c>
      <c r="I14" s="9" t="s">
        <v>733</v>
      </c>
      <c r="J14" s="34"/>
      <c r="K14" s="38" t="s">
        <v>588</v>
      </c>
      <c r="L14" s="17">
        <v>98.326706399299994</v>
      </c>
      <c r="M14" s="9">
        <f t="shared" si="2"/>
        <v>6</v>
      </c>
      <c r="N14" s="9" t="s">
        <v>738</v>
      </c>
      <c r="P14" s="38" t="s">
        <v>588</v>
      </c>
      <c r="Q14" s="17">
        <v>27.694537492199998</v>
      </c>
      <c r="R14" s="72">
        <f t="shared" si="3"/>
        <v>16</v>
      </c>
      <c r="S14" s="9" t="s">
        <v>806</v>
      </c>
      <c r="T14" s="34"/>
      <c r="U14" s="38" t="s">
        <v>588</v>
      </c>
      <c r="V14" s="17">
        <v>63.804686707000002</v>
      </c>
      <c r="W14" s="72">
        <f t="shared" si="4"/>
        <v>16</v>
      </c>
      <c r="X14" s="9" t="s">
        <v>749</v>
      </c>
      <c r="Y14" s="34"/>
      <c r="Z14" s="38" t="s">
        <v>588</v>
      </c>
      <c r="AA14" s="17">
        <v>13.418700424900001</v>
      </c>
      <c r="AB14" s="9">
        <f t="shared" si="5"/>
        <v>23</v>
      </c>
      <c r="AC14" s="9" t="s">
        <v>755</v>
      </c>
      <c r="AD14" s="34"/>
      <c r="AE14" s="38" t="s">
        <v>588</v>
      </c>
      <c r="AF14" s="17">
        <v>33.166035875299997</v>
      </c>
      <c r="AG14" s="72">
        <f t="shared" si="6"/>
        <v>31</v>
      </c>
      <c r="AH14" s="9" t="s">
        <v>758</v>
      </c>
      <c r="AI14" s="34"/>
      <c r="AJ14" s="38" t="s">
        <v>588</v>
      </c>
      <c r="AK14" s="17">
        <v>38.634996592299998</v>
      </c>
      <c r="AL14" s="9">
        <f t="shared" si="7"/>
        <v>16</v>
      </c>
      <c r="AM14" s="9" t="s">
        <v>762</v>
      </c>
      <c r="AN14" s="34"/>
      <c r="AO14" s="38" t="s">
        <v>588</v>
      </c>
      <c r="AP14" s="17">
        <v>11.2641493018</v>
      </c>
      <c r="AQ14" s="9">
        <f t="shared" si="8"/>
        <v>8</v>
      </c>
      <c r="AR14" s="9" t="s">
        <v>767</v>
      </c>
      <c r="AS14" s="34"/>
      <c r="AT14" s="38" t="s">
        <v>588</v>
      </c>
      <c r="AU14" s="17">
        <v>44.4911471701</v>
      </c>
      <c r="AV14" s="72">
        <f t="shared" si="9"/>
        <v>15</v>
      </c>
      <c r="AW14" s="16" t="s">
        <v>770</v>
      </c>
    </row>
    <row r="15" spans="1:51" x14ac:dyDescent="0.25">
      <c r="A15" s="38" t="s">
        <v>587</v>
      </c>
      <c r="B15" s="14">
        <v>36.829348182099999</v>
      </c>
      <c r="C15" s="9">
        <f t="shared" si="0"/>
        <v>5</v>
      </c>
      <c r="D15" s="9" t="s">
        <v>726</v>
      </c>
      <c r="F15" s="38" t="s">
        <v>587</v>
      </c>
      <c r="G15" s="17">
        <v>83.631400807899993</v>
      </c>
      <c r="H15" s="72">
        <f t="shared" si="1"/>
        <v>29</v>
      </c>
      <c r="I15" s="9" t="s">
        <v>733</v>
      </c>
      <c r="J15" s="34"/>
      <c r="K15" s="38" t="s">
        <v>587</v>
      </c>
      <c r="L15" s="17">
        <v>18.157004039699999</v>
      </c>
      <c r="M15" s="9">
        <f t="shared" si="2"/>
        <v>40</v>
      </c>
      <c r="N15" s="9" t="s">
        <v>739</v>
      </c>
      <c r="P15" s="38" t="s">
        <v>587</v>
      </c>
      <c r="Q15" s="17">
        <v>40.823889070900002</v>
      </c>
      <c r="R15" s="72">
        <f t="shared" si="3"/>
        <v>29</v>
      </c>
      <c r="S15" s="9" t="s">
        <v>743</v>
      </c>
      <c r="T15" s="34"/>
      <c r="U15" s="38" t="s">
        <v>587</v>
      </c>
      <c r="V15" s="17">
        <v>71.823889070899995</v>
      </c>
      <c r="W15" s="72">
        <f t="shared" si="4"/>
        <v>24</v>
      </c>
      <c r="X15" s="9" t="s">
        <v>749</v>
      </c>
      <c r="Y15" s="34"/>
      <c r="Z15" s="38" t="s">
        <v>587</v>
      </c>
      <c r="AA15" s="17">
        <v>10.982288216800001</v>
      </c>
      <c r="AB15" s="9">
        <f t="shared" si="5"/>
        <v>26</v>
      </c>
      <c r="AC15" s="9" t="s">
        <v>755</v>
      </c>
      <c r="AD15" s="34"/>
      <c r="AE15" s="38" t="s">
        <v>587</v>
      </c>
      <c r="AF15" s="17">
        <v>22.907850201999999</v>
      </c>
      <c r="AG15" s="72">
        <f t="shared" si="6"/>
        <v>16</v>
      </c>
      <c r="AH15" s="9" t="s">
        <v>758</v>
      </c>
      <c r="AI15" s="34"/>
      <c r="AJ15" s="38" t="s">
        <v>587</v>
      </c>
      <c r="AK15" s="17">
        <v>35.0976089093</v>
      </c>
      <c r="AL15" s="9">
        <f t="shared" si="7"/>
        <v>23</v>
      </c>
      <c r="AM15" s="9" t="s">
        <v>762</v>
      </c>
      <c r="AN15" s="34"/>
      <c r="AO15" s="38" t="s">
        <v>587</v>
      </c>
      <c r="AP15" s="17">
        <v>4.7262801615900001</v>
      </c>
      <c r="AQ15" s="9">
        <f t="shared" si="8"/>
        <v>15</v>
      </c>
      <c r="AR15" s="9" t="s">
        <v>767</v>
      </c>
      <c r="AS15" s="34"/>
      <c r="AT15" s="38" t="s">
        <v>587</v>
      </c>
      <c r="AU15" s="17">
        <v>43.818429959600003</v>
      </c>
      <c r="AV15" s="72">
        <f t="shared" si="9"/>
        <v>14</v>
      </c>
      <c r="AW15" s="16" t="s">
        <v>770</v>
      </c>
    </row>
    <row r="16" spans="1:51" x14ac:dyDescent="0.25">
      <c r="A16" s="38" t="s">
        <v>611</v>
      </c>
      <c r="B16" s="14">
        <v>0</v>
      </c>
      <c r="C16" s="9">
        <f t="shared" si="0"/>
        <v>28</v>
      </c>
      <c r="D16" s="9" t="s">
        <v>728</v>
      </c>
      <c r="F16" s="38" t="s">
        <v>611</v>
      </c>
      <c r="G16" s="17">
        <v>78</v>
      </c>
      <c r="H16" s="72">
        <f t="shared" si="1"/>
        <v>21</v>
      </c>
      <c r="I16" s="9" t="s">
        <v>732</v>
      </c>
      <c r="J16" s="34"/>
      <c r="K16" s="38" t="s">
        <v>611</v>
      </c>
      <c r="L16" s="17">
        <v>58</v>
      </c>
      <c r="M16" s="9">
        <f t="shared" si="2"/>
        <v>34</v>
      </c>
      <c r="N16" s="9" t="s">
        <v>736</v>
      </c>
      <c r="P16" s="38" t="s">
        <v>611</v>
      </c>
      <c r="Q16" s="17">
        <v>12</v>
      </c>
      <c r="R16" s="72">
        <f t="shared" si="3"/>
        <v>1</v>
      </c>
      <c r="S16" s="9" t="s">
        <v>742</v>
      </c>
      <c r="T16" s="34"/>
      <c r="U16" s="38" t="s">
        <v>611</v>
      </c>
      <c r="V16" s="17">
        <v>86</v>
      </c>
      <c r="W16" s="72">
        <f t="shared" si="4"/>
        <v>38</v>
      </c>
      <c r="X16" s="9" t="s">
        <v>750</v>
      </c>
      <c r="Y16" s="34"/>
      <c r="Z16" s="38" t="s">
        <v>611</v>
      </c>
      <c r="AA16" s="17">
        <v>4.9938236710400004</v>
      </c>
      <c r="AB16" s="9">
        <f t="shared" si="5"/>
        <v>34</v>
      </c>
      <c r="AC16" s="9" t="s">
        <v>755</v>
      </c>
      <c r="AD16" s="34"/>
      <c r="AE16" s="38" t="s">
        <v>611</v>
      </c>
      <c r="AF16" s="17">
        <v>17</v>
      </c>
      <c r="AG16" s="72">
        <f t="shared" si="6"/>
        <v>10</v>
      </c>
      <c r="AH16" s="9" t="s">
        <v>757</v>
      </c>
      <c r="AI16" s="34"/>
      <c r="AJ16" s="38" t="s">
        <v>611</v>
      </c>
      <c r="AK16" s="17">
        <v>4</v>
      </c>
      <c r="AL16" s="9">
        <f t="shared" si="7"/>
        <v>38</v>
      </c>
      <c r="AM16" s="9" t="s">
        <v>739</v>
      </c>
      <c r="AN16" s="34"/>
      <c r="AO16" s="38" t="s">
        <v>611</v>
      </c>
      <c r="AP16" s="17">
        <v>1</v>
      </c>
      <c r="AQ16" s="9">
        <f t="shared" si="8"/>
        <v>29</v>
      </c>
      <c r="AR16" s="9" t="s">
        <v>767</v>
      </c>
      <c r="AS16" s="34"/>
      <c r="AT16" s="38" t="s">
        <v>611</v>
      </c>
      <c r="AU16" s="17">
        <v>23</v>
      </c>
      <c r="AV16" s="72">
        <f t="shared" si="9"/>
        <v>1</v>
      </c>
      <c r="AW16" s="9" t="s">
        <v>769</v>
      </c>
    </row>
    <row r="17" spans="1:49" x14ac:dyDescent="0.25">
      <c r="A17" s="38" t="s">
        <v>606</v>
      </c>
      <c r="B17" s="14">
        <v>2.7315022925500001</v>
      </c>
      <c r="C17" s="9">
        <f t="shared" si="0"/>
        <v>22</v>
      </c>
      <c r="D17" s="9" t="s">
        <v>728</v>
      </c>
      <c r="F17" s="38" t="s">
        <v>606</v>
      </c>
      <c r="G17" s="17">
        <v>73.565707959899996</v>
      </c>
      <c r="H17" s="72">
        <f t="shared" si="1"/>
        <v>18</v>
      </c>
      <c r="I17" s="9" t="s">
        <v>732</v>
      </c>
      <c r="J17" s="34"/>
      <c r="K17" s="38" t="s">
        <v>606</v>
      </c>
      <c r="L17" s="17">
        <v>95.342984267600002</v>
      </c>
      <c r="M17" s="9">
        <f t="shared" si="2"/>
        <v>9</v>
      </c>
      <c r="N17" s="9" t="s">
        <v>738</v>
      </c>
      <c r="P17" s="38" t="s">
        <v>606</v>
      </c>
      <c r="Q17" s="17">
        <v>33.338300725899998</v>
      </c>
      <c r="R17" s="72">
        <f t="shared" si="3"/>
        <v>22</v>
      </c>
      <c r="S17" s="9" t="s">
        <v>806</v>
      </c>
      <c r="T17" s="34"/>
      <c r="U17" s="38" t="s">
        <v>606</v>
      </c>
      <c r="V17" s="17">
        <v>73.614778702699994</v>
      </c>
      <c r="W17" s="72">
        <f t="shared" si="4"/>
        <v>25</v>
      </c>
      <c r="X17" s="9" t="s">
        <v>749</v>
      </c>
      <c r="Y17" s="34"/>
      <c r="Z17" s="38" t="s">
        <v>606</v>
      </c>
      <c r="AA17" s="17">
        <v>14.9392204032</v>
      </c>
      <c r="AB17" s="9">
        <f t="shared" si="5"/>
        <v>20</v>
      </c>
      <c r="AC17" s="9" t="s">
        <v>755</v>
      </c>
      <c r="AD17" s="34"/>
      <c r="AE17" s="38" t="s">
        <v>606</v>
      </c>
      <c r="AF17" s="17">
        <v>18.910225022900001</v>
      </c>
      <c r="AG17" s="72">
        <f t="shared" si="6"/>
        <v>11</v>
      </c>
      <c r="AH17" s="9" t="s">
        <v>757</v>
      </c>
      <c r="AI17" s="34"/>
      <c r="AJ17" s="38" t="s">
        <v>606</v>
      </c>
      <c r="AK17" s="17">
        <v>25.929044344600001</v>
      </c>
      <c r="AL17" s="9">
        <f t="shared" si="7"/>
        <v>29</v>
      </c>
      <c r="AM17" s="9" t="s">
        <v>762</v>
      </c>
      <c r="AN17" s="34"/>
      <c r="AO17" s="38" t="s">
        <v>606</v>
      </c>
      <c r="AP17" s="17">
        <v>3.4869180167299998</v>
      </c>
      <c r="AQ17" s="9">
        <f t="shared" si="8"/>
        <v>20</v>
      </c>
      <c r="AR17" s="9" t="s">
        <v>767</v>
      </c>
      <c r="AS17" s="34"/>
      <c r="AT17" s="38" t="s">
        <v>606</v>
      </c>
      <c r="AU17" s="17">
        <v>59.9052647265</v>
      </c>
      <c r="AV17" s="72">
        <f t="shared" si="9"/>
        <v>28</v>
      </c>
      <c r="AW17" s="16" t="s">
        <v>770</v>
      </c>
    </row>
    <row r="18" spans="1:49" x14ac:dyDescent="0.25">
      <c r="A18" s="38" t="s">
        <v>595</v>
      </c>
      <c r="B18" s="14">
        <v>25.1085652111</v>
      </c>
      <c r="C18" s="9">
        <f t="shared" si="0"/>
        <v>12</v>
      </c>
      <c r="D18" s="9" t="s">
        <v>726</v>
      </c>
      <c r="F18" s="38" t="s">
        <v>595</v>
      </c>
      <c r="G18" s="17">
        <v>89.237115381500004</v>
      </c>
      <c r="H18" s="72">
        <f t="shared" si="1"/>
        <v>35</v>
      </c>
      <c r="I18" s="9" t="s">
        <v>733</v>
      </c>
      <c r="J18" s="34"/>
      <c r="K18" s="38" t="s">
        <v>595</v>
      </c>
      <c r="L18" s="17">
        <v>99.302286509799998</v>
      </c>
      <c r="M18" s="9">
        <f t="shared" si="2"/>
        <v>4</v>
      </c>
      <c r="N18" s="9" t="s">
        <v>738</v>
      </c>
      <c r="P18" s="38" t="s">
        <v>595</v>
      </c>
      <c r="Q18" s="17">
        <v>49.010192489200001</v>
      </c>
      <c r="R18" s="72">
        <f t="shared" si="3"/>
        <v>34</v>
      </c>
      <c r="S18" s="9" t="s">
        <v>743</v>
      </c>
      <c r="T18" s="34"/>
      <c r="U18" s="38" t="s">
        <v>595</v>
      </c>
      <c r="V18" s="17">
        <v>61.682256748299999</v>
      </c>
      <c r="W18" s="72">
        <f t="shared" si="4"/>
        <v>15</v>
      </c>
      <c r="X18" s="9" t="s">
        <v>749</v>
      </c>
      <c r="Y18" s="34"/>
      <c r="Z18" s="38" t="s">
        <v>595</v>
      </c>
      <c r="AA18" s="17">
        <v>25.929068595299999</v>
      </c>
      <c r="AB18" s="9">
        <f t="shared" si="5"/>
        <v>8</v>
      </c>
      <c r="AC18" s="9" t="s">
        <v>753</v>
      </c>
      <c r="AD18" s="34"/>
      <c r="AE18" s="38" t="s">
        <v>595</v>
      </c>
      <c r="AF18" s="17">
        <v>35.161879770200002</v>
      </c>
      <c r="AG18" s="72">
        <f t="shared" si="6"/>
        <v>34</v>
      </c>
      <c r="AH18" s="9" t="s">
        <v>758</v>
      </c>
      <c r="AI18" s="34"/>
      <c r="AJ18" s="38" t="s">
        <v>595</v>
      </c>
      <c r="AK18" s="17">
        <v>48.510696513399999</v>
      </c>
      <c r="AL18" s="9">
        <f t="shared" si="7"/>
        <v>9</v>
      </c>
      <c r="AM18" s="9" t="s">
        <v>736</v>
      </c>
      <c r="AN18" s="34"/>
      <c r="AO18" s="38" t="s">
        <v>595</v>
      </c>
      <c r="AP18" s="17">
        <v>21.408147591100001</v>
      </c>
      <c r="AQ18" s="9">
        <f t="shared" si="8"/>
        <v>3</v>
      </c>
      <c r="AR18" s="9" t="s">
        <v>766</v>
      </c>
      <c r="AS18" s="34"/>
      <c r="AT18" s="38" t="s">
        <v>595</v>
      </c>
      <c r="AU18" s="17">
        <v>72.459078035700003</v>
      </c>
      <c r="AV18" s="72">
        <f t="shared" si="9"/>
        <v>35</v>
      </c>
      <c r="AW18" s="9" t="s">
        <v>771</v>
      </c>
    </row>
    <row r="19" spans="1:49" x14ac:dyDescent="0.25">
      <c r="A19" s="38" t="s">
        <v>803</v>
      </c>
      <c r="B19" s="14">
        <v>5.1667560000000003</v>
      </c>
      <c r="C19" s="9">
        <f t="shared" si="0"/>
        <v>21</v>
      </c>
      <c r="D19" s="9" t="s">
        <v>728</v>
      </c>
      <c r="F19" s="38" t="s">
        <v>803</v>
      </c>
      <c r="G19" s="17">
        <v>56.271999999999998</v>
      </c>
      <c r="H19" s="72">
        <f t="shared" si="1"/>
        <v>4</v>
      </c>
      <c r="I19" s="9" t="s">
        <v>731</v>
      </c>
      <c r="J19" s="34"/>
      <c r="K19" s="38" t="s">
        <v>803</v>
      </c>
      <c r="L19" s="17">
        <v>89.264499999999998</v>
      </c>
      <c r="M19" s="9">
        <f t="shared" si="2"/>
        <v>14</v>
      </c>
      <c r="N19" s="9" t="s">
        <v>738</v>
      </c>
      <c r="P19" s="38" t="s">
        <v>803</v>
      </c>
      <c r="Q19" s="17">
        <v>33.808211999999997</v>
      </c>
      <c r="R19" s="72">
        <f t="shared" si="3"/>
        <v>23</v>
      </c>
      <c r="S19" s="9" t="s">
        <v>806</v>
      </c>
      <c r="T19" s="34"/>
      <c r="U19" s="38" t="s">
        <v>803</v>
      </c>
      <c r="V19" s="17">
        <v>64.324409000000003</v>
      </c>
      <c r="W19" s="72">
        <f t="shared" si="4"/>
        <v>17</v>
      </c>
      <c r="X19" s="9" t="s">
        <v>749</v>
      </c>
      <c r="Y19" s="34"/>
      <c r="Z19" s="38" t="s">
        <v>803</v>
      </c>
      <c r="AA19" s="17">
        <v>26.583897</v>
      </c>
      <c r="AB19" s="9">
        <f t="shared" si="5"/>
        <v>7</v>
      </c>
      <c r="AC19" s="9" t="s">
        <v>753</v>
      </c>
      <c r="AD19" s="34"/>
      <c r="AE19" s="38" t="s">
        <v>803</v>
      </c>
      <c r="AF19" s="17">
        <v>31.635570999999999</v>
      </c>
      <c r="AG19" s="72">
        <f t="shared" si="6"/>
        <v>29</v>
      </c>
      <c r="AH19" s="9" t="s">
        <v>758</v>
      </c>
      <c r="AI19" s="34"/>
      <c r="AJ19" s="38" t="s">
        <v>803</v>
      </c>
      <c r="AK19" s="17">
        <v>52.447660999999997</v>
      </c>
      <c r="AL19" s="9">
        <f t="shared" si="7"/>
        <v>6</v>
      </c>
      <c r="AM19" s="9" t="s">
        <v>736</v>
      </c>
      <c r="AN19" s="34"/>
      <c r="AO19" s="38" t="s">
        <v>803</v>
      </c>
      <c r="AP19" s="17">
        <v>0.63794799999999996</v>
      </c>
      <c r="AQ19" s="9">
        <f t="shared" si="8"/>
        <v>34</v>
      </c>
      <c r="AR19" s="9" t="s">
        <v>767</v>
      </c>
      <c r="AS19" s="34"/>
      <c r="AT19" s="38" t="s">
        <v>803</v>
      </c>
      <c r="AU19" s="17">
        <v>59.618622999999999</v>
      </c>
      <c r="AV19" s="72">
        <f t="shared" si="9"/>
        <v>27</v>
      </c>
      <c r="AW19" s="16" t="s">
        <v>770</v>
      </c>
    </row>
    <row r="20" spans="1:49" x14ac:dyDescent="0.25">
      <c r="A20" s="38" t="s">
        <v>802</v>
      </c>
      <c r="B20" s="14">
        <v>0</v>
      </c>
      <c r="C20" s="9">
        <f t="shared" si="0"/>
        <v>28</v>
      </c>
      <c r="D20" s="9" t="s">
        <v>728</v>
      </c>
      <c r="F20" s="38" t="s">
        <v>802</v>
      </c>
      <c r="G20" s="17">
        <v>93.660585999999995</v>
      </c>
      <c r="H20" s="72">
        <f t="shared" si="1"/>
        <v>38</v>
      </c>
      <c r="I20" s="9" t="s">
        <v>733</v>
      </c>
      <c r="J20" s="34"/>
      <c r="K20" s="38" t="s">
        <v>802</v>
      </c>
      <c r="L20" s="17">
        <v>30.784700000000001</v>
      </c>
      <c r="M20" s="9">
        <f>RANK(L20,L$3:L$42)</f>
        <v>39</v>
      </c>
      <c r="N20" s="9" t="s">
        <v>762</v>
      </c>
      <c r="P20" s="38" t="s">
        <v>802</v>
      </c>
      <c r="Q20" s="17">
        <v>20.458406</v>
      </c>
      <c r="R20" s="72">
        <f t="shared" si="3"/>
        <v>10</v>
      </c>
      <c r="S20" s="9" t="s">
        <v>806</v>
      </c>
      <c r="T20" s="34"/>
      <c r="U20" s="38" t="s">
        <v>802</v>
      </c>
      <c r="V20" s="17">
        <v>76.193601999999998</v>
      </c>
      <c r="W20" s="72">
        <f t="shared" si="4"/>
        <v>28</v>
      </c>
      <c r="X20" s="9" t="s">
        <v>749</v>
      </c>
      <c r="Y20" s="34"/>
      <c r="Z20" s="38" t="s">
        <v>802</v>
      </c>
      <c r="AA20" s="17">
        <v>10.517384</v>
      </c>
      <c r="AB20" s="9">
        <f t="shared" si="5"/>
        <v>27</v>
      </c>
      <c r="AC20" s="9" t="s">
        <v>755</v>
      </c>
      <c r="AD20" s="34"/>
      <c r="AE20" s="38" t="s">
        <v>802</v>
      </c>
      <c r="AF20" s="17">
        <v>21.278290999999999</v>
      </c>
      <c r="AG20" s="72">
        <f t="shared" si="6"/>
        <v>13</v>
      </c>
      <c r="AH20" s="9" t="s">
        <v>758</v>
      </c>
      <c r="AI20" s="34"/>
      <c r="AJ20" s="38" t="s">
        <v>802</v>
      </c>
      <c r="AK20" s="17">
        <v>20.097331000000001</v>
      </c>
      <c r="AL20" s="9">
        <f t="shared" si="7"/>
        <v>31</v>
      </c>
      <c r="AM20" s="9" t="s">
        <v>762</v>
      </c>
      <c r="AN20" s="34"/>
      <c r="AO20" s="38" t="s">
        <v>802</v>
      </c>
      <c r="AP20" s="17">
        <v>6.0794110000000003</v>
      </c>
      <c r="AQ20" s="9">
        <f t="shared" si="8"/>
        <v>12</v>
      </c>
      <c r="AR20" s="9" t="s">
        <v>767</v>
      </c>
      <c r="AS20" s="34"/>
      <c r="AT20" s="38" t="s">
        <v>802</v>
      </c>
      <c r="AU20" s="17">
        <v>40.265376000000003</v>
      </c>
      <c r="AV20" s="72">
        <f t="shared" si="9"/>
        <v>10</v>
      </c>
      <c r="AW20" s="16" t="s">
        <v>770</v>
      </c>
    </row>
    <row r="21" spans="1:49" x14ac:dyDescent="0.25">
      <c r="A21" s="38" t="s">
        <v>591</v>
      </c>
      <c r="B21" s="14">
        <v>1.28378914416</v>
      </c>
      <c r="C21" s="9">
        <f t="shared" si="0"/>
        <v>26</v>
      </c>
      <c r="D21" s="9" t="s">
        <v>728</v>
      </c>
      <c r="F21" s="38" t="s">
        <v>591</v>
      </c>
      <c r="G21" s="17">
        <v>71.120524079500001</v>
      </c>
      <c r="H21" s="72">
        <f t="shared" si="1"/>
        <v>14</v>
      </c>
      <c r="I21" s="9" t="s">
        <v>732</v>
      </c>
      <c r="J21" s="34"/>
      <c r="K21" s="38" t="s">
        <v>591</v>
      </c>
      <c r="L21" s="17">
        <v>92.120270558100003</v>
      </c>
      <c r="M21" s="9">
        <f t="shared" si="2"/>
        <v>11</v>
      </c>
      <c r="N21" s="9" t="s">
        <v>738</v>
      </c>
      <c r="P21" s="38" t="s">
        <v>591</v>
      </c>
      <c r="Q21" s="17">
        <v>22.9745768728</v>
      </c>
      <c r="R21" s="72">
        <f t="shared" si="3"/>
        <v>14</v>
      </c>
      <c r="S21" s="9" t="s">
        <v>806</v>
      </c>
      <c r="T21" s="34"/>
      <c r="U21" s="38" t="s">
        <v>591</v>
      </c>
      <c r="V21" s="17">
        <v>77.450700226099997</v>
      </c>
      <c r="W21" s="72">
        <f t="shared" si="4"/>
        <v>30</v>
      </c>
      <c r="X21" s="9" t="s">
        <v>749</v>
      </c>
      <c r="Y21" s="34"/>
      <c r="Z21" s="38" t="s">
        <v>591</v>
      </c>
      <c r="AA21" s="17">
        <v>8.7869710275700008</v>
      </c>
      <c r="AB21" s="9">
        <f t="shared" si="5"/>
        <v>30</v>
      </c>
      <c r="AC21" s="9" t="s">
        <v>755</v>
      </c>
      <c r="AD21" s="34"/>
      <c r="AE21" s="38" t="s">
        <v>591</v>
      </c>
      <c r="AF21" s="17">
        <v>16.568486274400001</v>
      </c>
      <c r="AG21" s="72">
        <f t="shared" si="6"/>
        <v>8</v>
      </c>
      <c r="AH21" s="9" t="s">
        <v>757</v>
      </c>
      <c r="AI21" s="34"/>
      <c r="AJ21" s="38" t="s">
        <v>591</v>
      </c>
      <c r="AK21" s="17">
        <v>32.1109152752</v>
      </c>
      <c r="AL21" s="9">
        <f t="shared" si="7"/>
        <v>25</v>
      </c>
      <c r="AM21" s="9" t="s">
        <v>762</v>
      </c>
      <c r="AN21" s="34"/>
      <c r="AO21" s="38" t="s">
        <v>591</v>
      </c>
      <c r="AP21" s="17">
        <v>4.3557513867599997</v>
      </c>
      <c r="AQ21" s="9">
        <f t="shared" si="8"/>
        <v>17</v>
      </c>
      <c r="AR21" s="9" t="s">
        <v>767</v>
      </c>
      <c r="AS21" s="34"/>
      <c r="AT21" s="38" t="s">
        <v>591</v>
      </c>
      <c r="AU21" s="17">
        <v>41.042824836999998</v>
      </c>
      <c r="AV21" s="72">
        <f t="shared" si="9"/>
        <v>12</v>
      </c>
      <c r="AW21" s="16" t="s">
        <v>770</v>
      </c>
    </row>
    <row r="22" spans="1:49" x14ac:dyDescent="0.25">
      <c r="A22" s="38" t="s">
        <v>609</v>
      </c>
      <c r="B22" s="14">
        <v>0</v>
      </c>
      <c r="C22" s="9">
        <f t="shared" si="0"/>
        <v>28</v>
      </c>
      <c r="D22" s="9" t="s">
        <v>728</v>
      </c>
      <c r="F22" s="38" t="s">
        <v>609</v>
      </c>
      <c r="G22" s="17">
        <v>80.0689012773</v>
      </c>
      <c r="H22" s="72">
        <f t="shared" si="1"/>
        <v>22</v>
      </c>
      <c r="I22" s="9" t="s">
        <v>733</v>
      </c>
      <c r="J22" s="34"/>
      <c r="K22" s="38" t="s">
        <v>609</v>
      </c>
      <c r="L22" s="17">
        <v>76.405857032</v>
      </c>
      <c r="M22" s="9">
        <f t="shared" si="2"/>
        <v>23</v>
      </c>
      <c r="N22" s="9" t="s">
        <v>737</v>
      </c>
      <c r="P22" s="38" t="s">
        <v>609</v>
      </c>
      <c r="Q22" s="17">
        <v>15.7105144309</v>
      </c>
      <c r="R22" s="72">
        <f t="shared" si="3"/>
        <v>5</v>
      </c>
      <c r="S22" s="9" t="s">
        <v>742</v>
      </c>
      <c r="T22" s="34"/>
      <c r="U22" s="38" t="s">
        <v>609</v>
      </c>
      <c r="V22" s="17">
        <v>90.024373721000003</v>
      </c>
      <c r="W22" s="72">
        <f t="shared" si="4"/>
        <v>40</v>
      </c>
      <c r="X22" s="9" t="s">
        <v>750</v>
      </c>
      <c r="Y22" s="34"/>
      <c r="Z22" s="38" t="s">
        <v>609</v>
      </c>
      <c r="AA22" s="17">
        <v>3.9532001975900002</v>
      </c>
      <c r="AB22" s="9">
        <f t="shared" si="5"/>
        <v>35</v>
      </c>
      <c r="AC22" s="9" t="s">
        <v>755</v>
      </c>
      <c r="AD22" s="34"/>
      <c r="AE22" s="38" t="s">
        <v>609</v>
      </c>
      <c r="AF22" s="17">
        <v>13.0704537436</v>
      </c>
      <c r="AG22" s="72">
        <f t="shared" si="6"/>
        <v>1</v>
      </c>
      <c r="AH22" s="9" t="s">
        <v>757</v>
      </c>
      <c r="AI22" s="34"/>
      <c r="AJ22" s="38" t="s">
        <v>609</v>
      </c>
      <c r="AK22" s="17">
        <v>7.7606661491800004</v>
      </c>
      <c r="AL22" s="9">
        <f t="shared" si="7"/>
        <v>36</v>
      </c>
      <c r="AM22" s="9" t="s">
        <v>739</v>
      </c>
      <c r="AN22" s="34"/>
      <c r="AO22" s="38" t="s">
        <v>609</v>
      </c>
      <c r="AP22" s="17">
        <v>0.49625996753899998</v>
      </c>
      <c r="AQ22" s="9">
        <f t="shared" si="8"/>
        <v>35</v>
      </c>
      <c r="AR22" s="9" t="s">
        <v>767</v>
      </c>
      <c r="AS22" s="34"/>
      <c r="AT22" s="38" t="s">
        <v>609</v>
      </c>
      <c r="AU22" s="17">
        <v>30.927344577</v>
      </c>
      <c r="AV22" s="72">
        <f t="shared" si="9"/>
        <v>5</v>
      </c>
      <c r="AW22" s="9" t="s">
        <v>769</v>
      </c>
    </row>
    <row r="23" spans="1:49" x14ac:dyDescent="0.25">
      <c r="A23" s="38" t="s">
        <v>610</v>
      </c>
      <c r="B23" s="14">
        <v>0</v>
      </c>
      <c r="C23" s="9">
        <f t="shared" si="0"/>
        <v>28</v>
      </c>
      <c r="D23" s="9" t="s">
        <v>728</v>
      </c>
      <c r="F23" s="38" t="s">
        <v>610</v>
      </c>
      <c r="G23" s="17">
        <v>81.746144766399993</v>
      </c>
      <c r="H23" s="72">
        <f t="shared" si="1"/>
        <v>24</v>
      </c>
      <c r="I23" s="9" t="s">
        <v>733</v>
      </c>
      <c r="J23" s="34"/>
      <c r="K23" s="38" t="s">
        <v>610</v>
      </c>
      <c r="L23" s="17">
        <v>66.308761375299994</v>
      </c>
      <c r="M23" s="9">
        <f t="shared" si="2"/>
        <v>28</v>
      </c>
      <c r="N23" s="9" t="s">
        <v>737</v>
      </c>
      <c r="P23" s="38" t="s">
        <v>610</v>
      </c>
      <c r="Q23" s="17">
        <v>18</v>
      </c>
      <c r="R23" s="72">
        <f t="shared" si="3"/>
        <v>8</v>
      </c>
      <c r="S23" s="9" t="s">
        <v>742</v>
      </c>
      <c r="T23" s="34"/>
      <c r="U23" s="38" t="s">
        <v>610</v>
      </c>
      <c r="V23" s="17">
        <v>88.802745307099997</v>
      </c>
      <c r="W23" s="72">
        <f t="shared" si="4"/>
        <v>39</v>
      </c>
      <c r="X23" s="9" t="s">
        <v>750</v>
      </c>
      <c r="Y23" s="34"/>
      <c r="Z23" s="38" t="s">
        <v>610</v>
      </c>
      <c r="AA23" s="17">
        <v>5.0695274721099999</v>
      </c>
      <c r="AB23" s="9">
        <f t="shared" si="5"/>
        <v>32</v>
      </c>
      <c r="AC23" s="9" t="s">
        <v>755</v>
      </c>
      <c r="AD23" s="34"/>
      <c r="AE23" s="38" t="s">
        <v>610</v>
      </c>
      <c r="AF23" s="17">
        <v>15.464836461899999</v>
      </c>
      <c r="AG23" s="72">
        <f t="shared" si="6"/>
        <v>7</v>
      </c>
      <c r="AH23" s="9" t="s">
        <v>757</v>
      </c>
      <c r="AI23" s="34"/>
      <c r="AJ23" s="38" t="s">
        <v>610</v>
      </c>
      <c r="AK23" s="17">
        <v>12.9296729239</v>
      </c>
      <c r="AL23" s="9">
        <f t="shared" si="7"/>
        <v>33</v>
      </c>
      <c r="AM23" s="9" t="s">
        <v>739</v>
      </c>
      <c r="AN23" s="34"/>
      <c r="AO23" s="38" t="s">
        <v>610</v>
      </c>
      <c r="AP23" s="17">
        <v>1</v>
      </c>
      <c r="AQ23" s="9">
        <f t="shared" si="8"/>
        <v>29</v>
      </c>
      <c r="AR23" s="9" t="s">
        <v>767</v>
      </c>
      <c r="AS23" s="34"/>
      <c r="AT23" s="38" t="s">
        <v>610</v>
      </c>
      <c r="AU23" s="17">
        <v>35.732418230999997</v>
      </c>
      <c r="AV23" s="72">
        <f t="shared" si="9"/>
        <v>8</v>
      </c>
      <c r="AW23" s="9" t="s">
        <v>769</v>
      </c>
    </row>
    <row r="24" spans="1:49" x14ac:dyDescent="0.25">
      <c r="A24" s="38" t="s">
        <v>612</v>
      </c>
      <c r="B24" s="14">
        <v>1.2895276222900001</v>
      </c>
      <c r="C24" s="9">
        <f t="shared" si="0"/>
        <v>25</v>
      </c>
      <c r="D24" s="9" t="s">
        <v>728</v>
      </c>
      <c r="F24" s="38" t="s">
        <v>612</v>
      </c>
      <c r="G24" s="17">
        <v>98.446990854500001</v>
      </c>
      <c r="H24" s="72">
        <f t="shared" si="1"/>
        <v>40</v>
      </c>
      <c r="I24" s="9" t="s">
        <v>733</v>
      </c>
      <c r="J24" s="34"/>
      <c r="K24" s="38" t="s">
        <v>612</v>
      </c>
      <c r="L24" s="17">
        <v>58.735116086700003</v>
      </c>
      <c r="M24" s="9">
        <f t="shared" si="2"/>
        <v>32</v>
      </c>
      <c r="N24" s="9" t="s">
        <v>736</v>
      </c>
      <c r="P24" s="38" t="s">
        <v>612</v>
      </c>
      <c r="Q24" s="17">
        <v>19.906159728599999</v>
      </c>
      <c r="R24" s="72">
        <f t="shared" si="3"/>
        <v>9</v>
      </c>
      <c r="S24" s="9" t="s">
        <v>742</v>
      </c>
      <c r="T24" s="34"/>
      <c r="U24" s="38" t="s">
        <v>612</v>
      </c>
      <c r="V24" s="17">
        <v>77.144242409699999</v>
      </c>
      <c r="W24" s="72">
        <f t="shared" si="4"/>
        <v>29</v>
      </c>
      <c r="X24" s="9" t="s">
        <v>749</v>
      </c>
      <c r="Y24" s="34"/>
      <c r="Z24" s="38" t="s">
        <v>612</v>
      </c>
      <c r="AA24" s="17">
        <v>4.9953253664800004</v>
      </c>
      <c r="AB24" s="9">
        <f t="shared" si="5"/>
        <v>33</v>
      </c>
      <c r="AC24" s="9" t="s">
        <v>755</v>
      </c>
      <c r="AD24" s="34"/>
      <c r="AE24" s="38" t="s">
        <v>612</v>
      </c>
      <c r="AF24" s="17">
        <v>16.958647472700001</v>
      </c>
      <c r="AG24" s="72">
        <f t="shared" si="6"/>
        <v>9</v>
      </c>
      <c r="AH24" s="9" t="s">
        <v>757</v>
      </c>
      <c r="AI24" s="34"/>
      <c r="AJ24" s="38" t="s">
        <v>612</v>
      </c>
      <c r="AK24" s="17">
        <v>12.866497261099999</v>
      </c>
      <c r="AL24" s="9">
        <f t="shared" si="7"/>
        <v>34</v>
      </c>
      <c r="AM24" s="9" t="s">
        <v>739</v>
      </c>
      <c r="AN24" s="34"/>
      <c r="AO24" s="38" t="s">
        <v>612</v>
      </c>
      <c r="AP24" s="17">
        <v>0.80222704335399997</v>
      </c>
      <c r="AQ24" s="9">
        <f t="shared" si="8"/>
        <v>32</v>
      </c>
      <c r="AR24" s="9" t="s">
        <v>767</v>
      </c>
      <c r="AS24" s="34"/>
      <c r="AT24" s="38" t="s">
        <v>612</v>
      </c>
      <c r="AU24" s="17">
        <v>37.522791835</v>
      </c>
      <c r="AV24" s="72">
        <f t="shared" si="9"/>
        <v>9</v>
      </c>
      <c r="AW24" s="9" t="s">
        <v>769</v>
      </c>
    </row>
    <row r="25" spans="1:49" x14ac:dyDescent="0.25">
      <c r="A25" s="38" t="s">
        <v>605</v>
      </c>
      <c r="B25" s="14">
        <v>0</v>
      </c>
      <c r="C25" s="9">
        <f t="shared" si="0"/>
        <v>28</v>
      </c>
      <c r="D25" s="9" t="s">
        <v>728</v>
      </c>
      <c r="F25" s="38" t="s">
        <v>605</v>
      </c>
      <c r="G25" s="17">
        <v>70</v>
      </c>
      <c r="H25" s="72">
        <f t="shared" si="1"/>
        <v>12</v>
      </c>
      <c r="I25" s="9" t="s">
        <v>732</v>
      </c>
      <c r="J25" s="34"/>
      <c r="K25" s="38" t="s">
        <v>605</v>
      </c>
      <c r="L25" s="17">
        <v>78</v>
      </c>
      <c r="M25" s="9">
        <f t="shared" si="2"/>
        <v>22</v>
      </c>
      <c r="N25" s="9" t="s">
        <v>737</v>
      </c>
      <c r="P25" s="38" t="s">
        <v>605</v>
      </c>
      <c r="Q25" s="17">
        <v>14</v>
      </c>
      <c r="R25" s="72">
        <f t="shared" si="3"/>
        <v>3</v>
      </c>
      <c r="S25" s="9" t="s">
        <v>742</v>
      </c>
      <c r="T25" s="34"/>
      <c r="U25" s="38" t="s">
        <v>605</v>
      </c>
      <c r="V25" s="17">
        <v>80</v>
      </c>
      <c r="W25" s="72">
        <f t="shared" si="4"/>
        <v>33</v>
      </c>
      <c r="X25" s="9" t="s">
        <v>750</v>
      </c>
      <c r="Y25" s="34"/>
      <c r="Z25" s="38" t="s">
        <v>605</v>
      </c>
      <c r="AA25" s="17">
        <v>3.0055872042099998</v>
      </c>
      <c r="AB25" s="9">
        <f t="shared" si="5"/>
        <v>39</v>
      </c>
      <c r="AC25" s="9" t="s">
        <v>755</v>
      </c>
      <c r="AD25" s="34"/>
      <c r="AE25" s="38" t="s">
        <v>605</v>
      </c>
      <c r="AF25" s="17">
        <v>14</v>
      </c>
      <c r="AG25" s="72">
        <f t="shared" si="6"/>
        <v>4</v>
      </c>
      <c r="AH25" s="9" t="s">
        <v>757</v>
      </c>
      <c r="AI25" s="34"/>
      <c r="AJ25" s="38" t="s">
        <v>605</v>
      </c>
      <c r="AK25" s="17">
        <v>3</v>
      </c>
      <c r="AL25" s="9">
        <f t="shared" si="7"/>
        <v>39</v>
      </c>
      <c r="AM25" s="9" t="s">
        <v>739</v>
      </c>
      <c r="AN25" s="34"/>
      <c r="AO25" s="38" t="s">
        <v>605</v>
      </c>
      <c r="AP25" s="17">
        <v>0</v>
      </c>
      <c r="AQ25" s="9">
        <f t="shared" si="8"/>
        <v>39</v>
      </c>
      <c r="AR25" s="9" t="s">
        <v>767</v>
      </c>
      <c r="AS25" s="34"/>
      <c r="AT25" s="38" t="s">
        <v>605</v>
      </c>
      <c r="AU25" s="17">
        <v>27</v>
      </c>
      <c r="AV25" s="72">
        <f t="shared" si="9"/>
        <v>3</v>
      </c>
      <c r="AW25" s="9" t="s">
        <v>769</v>
      </c>
    </row>
    <row r="26" spans="1:49" x14ac:dyDescent="0.25">
      <c r="A26" s="38" t="s">
        <v>234</v>
      </c>
      <c r="B26" s="14">
        <v>7.1266646070800004</v>
      </c>
      <c r="C26" s="9">
        <f t="shared" si="0"/>
        <v>18</v>
      </c>
      <c r="D26" s="9" t="s">
        <v>728</v>
      </c>
      <c r="F26" s="38" t="s">
        <v>234</v>
      </c>
      <c r="G26" s="17">
        <v>82.752310141899997</v>
      </c>
      <c r="H26" s="72">
        <f t="shared" si="1"/>
        <v>27</v>
      </c>
      <c r="I26" s="9" t="s">
        <v>733</v>
      </c>
      <c r="J26" s="34"/>
      <c r="K26" s="38" t="s">
        <v>234</v>
      </c>
      <c r="L26" s="17">
        <v>100</v>
      </c>
      <c r="M26" s="9">
        <f t="shared" si="2"/>
        <v>1</v>
      </c>
      <c r="N26" s="9" t="s">
        <v>738</v>
      </c>
      <c r="P26" s="38" t="s">
        <v>234</v>
      </c>
      <c r="Q26" s="17">
        <v>38.790807767799997</v>
      </c>
      <c r="R26" s="72">
        <f t="shared" si="3"/>
        <v>28</v>
      </c>
      <c r="S26" s="9" t="s">
        <v>806</v>
      </c>
      <c r="T26" s="34"/>
      <c r="U26" s="38" t="s">
        <v>234</v>
      </c>
      <c r="V26" s="17">
        <v>79.745671149499998</v>
      </c>
      <c r="W26" s="72">
        <f t="shared" si="4"/>
        <v>32</v>
      </c>
      <c r="X26" s="9" t="s">
        <v>749</v>
      </c>
      <c r="Y26" s="34"/>
      <c r="Z26" s="38" t="s">
        <v>234</v>
      </c>
      <c r="AA26" s="17">
        <v>15.7780984334</v>
      </c>
      <c r="AB26" s="9">
        <f t="shared" si="5"/>
        <v>17</v>
      </c>
      <c r="AC26" s="9" t="s">
        <v>755</v>
      </c>
      <c r="AD26" s="34"/>
      <c r="AE26" s="38" t="s">
        <v>234</v>
      </c>
      <c r="AF26" s="17">
        <v>21.344644735700001</v>
      </c>
      <c r="AG26" s="72">
        <f t="shared" si="6"/>
        <v>14</v>
      </c>
      <c r="AH26" s="9" t="s">
        <v>758</v>
      </c>
      <c r="AI26" s="34"/>
      <c r="AJ26" s="38" t="s">
        <v>234</v>
      </c>
      <c r="AK26" s="17">
        <v>37.381024139200001</v>
      </c>
      <c r="AL26" s="9">
        <f t="shared" si="7"/>
        <v>19</v>
      </c>
      <c r="AM26" s="9" t="s">
        <v>762</v>
      </c>
      <c r="AN26" s="34"/>
      <c r="AO26" s="38" t="s">
        <v>234</v>
      </c>
      <c r="AP26" s="17">
        <v>5.2811833612900001</v>
      </c>
      <c r="AQ26" s="9">
        <f t="shared" si="8"/>
        <v>14</v>
      </c>
      <c r="AR26" s="9" t="s">
        <v>767</v>
      </c>
      <c r="AS26" s="34"/>
      <c r="AT26" s="38" t="s">
        <v>234</v>
      </c>
      <c r="AU26" s="17">
        <v>61.672855477500001</v>
      </c>
      <c r="AV26" s="72">
        <f t="shared" si="9"/>
        <v>32</v>
      </c>
      <c r="AW26" s="9" t="s">
        <v>771</v>
      </c>
    </row>
    <row r="27" spans="1:49" x14ac:dyDescent="0.25">
      <c r="A27" s="38" t="s">
        <v>604</v>
      </c>
      <c r="B27" s="14">
        <v>7.7274528369400004</v>
      </c>
      <c r="C27" s="9">
        <f t="shared" si="0"/>
        <v>17</v>
      </c>
      <c r="D27" s="9" t="s">
        <v>728</v>
      </c>
      <c r="F27" s="38" t="s">
        <v>604</v>
      </c>
      <c r="G27" s="17">
        <v>89.867312403400007</v>
      </c>
      <c r="H27" s="72">
        <f t="shared" si="1"/>
        <v>36</v>
      </c>
      <c r="I27" s="9" t="s">
        <v>733</v>
      </c>
      <c r="J27" s="34"/>
      <c r="K27" s="38" t="s">
        <v>604</v>
      </c>
      <c r="L27" s="17">
        <v>84.090566464399998</v>
      </c>
      <c r="M27" s="9">
        <f t="shared" si="2"/>
        <v>16</v>
      </c>
      <c r="N27" s="9" t="s">
        <v>738</v>
      </c>
      <c r="P27" s="38" t="s">
        <v>604</v>
      </c>
      <c r="Q27" s="17">
        <v>33.189816454999999</v>
      </c>
      <c r="R27" s="72">
        <f t="shared" si="3"/>
        <v>21</v>
      </c>
      <c r="S27" s="9" t="s">
        <v>806</v>
      </c>
      <c r="T27" s="34"/>
      <c r="U27" s="38" t="s">
        <v>604</v>
      </c>
      <c r="V27" s="17">
        <v>84.379836430099999</v>
      </c>
      <c r="W27" s="72">
        <f t="shared" si="4"/>
        <v>37</v>
      </c>
      <c r="X27" s="9" t="s">
        <v>750</v>
      </c>
      <c r="Y27" s="34"/>
      <c r="Z27" s="38" t="s">
        <v>604</v>
      </c>
      <c r="AA27" s="17">
        <v>14.955828590799999</v>
      </c>
      <c r="AB27" s="9">
        <f t="shared" si="5"/>
        <v>19</v>
      </c>
      <c r="AC27" s="9" t="s">
        <v>755</v>
      </c>
      <c r="AD27" s="34"/>
      <c r="AE27" s="38" t="s">
        <v>604</v>
      </c>
      <c r="AF27" s="17">
        <v>24.044367391600002</v>
      </c>
      <c r="AG27" s="72">
        <f t="shared" si="6"/>
        <v>18</v>
      </c>
      <c r="AH27" s="9" t="s">
        <v>758</v>
      </c>
      <c r="AI27" s="34"/>
      <c r="AJ27" s="38" t="s">
        <v>604</v>
      </c>
      <c r="AK27" s="17">
        <v>39.200957298500001</v>
      </c>
      <c r="AL27" s="9">
        <f t="shared" si="7"/>
        <v>15</v>
      </c>
      <c r="AM27" s="9" t="s">
        <v>762</v>
      </c>
      <c r="AN27" s="34"/>
      <c r="AO27" s="38" t="s">
        <v>604</v>
      </c>
      <c r="AP27" s="17">
        <v>11.6863000791</v>
      </c>
      <c r="AQ27" s="9">
        <f t="shared" si="8"/>
        <v>7</v>
      </c>
      <c r="AR27" s="9" t="s">
        <v>767</v>
      </c>
      <c r="AS27" s="34"/>
      <c r="AT27" s="38" t="s">
        <v>604</v>
      </c>
      <c r="AU27" s="17">
        <v>54.302174650399998</v>
      </c>
      <c r="AV27" s="72">
        <f t="shared" si="9"/>
        <v>25</v>
      </c>
      <c r="AW27" s="16" t="s">
        <v>770</v>
      </c>
    </row>
    <row r="28" spans="1:49" x14ac:dyDescent="0.25">
      <c r="A28" s="38" t="s">
        <v>613</v>
      </c>
      <c r="B28" s="14">
        <v>12.874642834799999</v>
      </c>
      <c r="C28" s="9">
        <f t="shared" si="0"/>
        <v>15</v>
      </c>
      <c r="D28" s="9" t="s">
        <v>728</v>
      </c>
      <c r="F28" s="38" t="s">
        <v>613</v>
      </c>
      <c r="G28" s="17">
        <v>86.315827893299996</v>
      </c>
      <c r="H28" s="72">
        <f t="shared" si="1"/>
        <v>32</v>
      </c>
      <c r="I28" s="9" t="s">
        <v>733</v>
      </c>
      <c r="J28" s="34"/>
      <c r="K28" s="38" t="s">
        <v>613</v>
      </c>
      <c r="L28" s="17">
        <v>98.9732204309</v>
      </c>
      <c r="M28" s="9">
        <f t="shared" si="2"/>
        <v>5</v>
      </c>
      <c r="N28" s="9" t="s">
        <v>738</v>
      </c>
      <c r="P28" s="38" t="s">
        <v>613</v>
      </c>
      <c r="Q28" s="17">
        <v>29.3002481907</v>
      </c>
      <c r="R28" s="72">
        <f t="shared" si="3"/>
        <v>17</v>
      </c>
      <c r="S28" s="9" t="s">
        <v>806</v>
      </c>
      <c r="T28" s="34"/>
      <c r="U28" s="38" t="s">
        <v>613</v>
      </c>
      <c r="V28" s="17">
        <v>52.994754624899997</v>
      </c>
      <c r="W28" s="72">
        <f t="shared" si="4"/>
        <v>7</v>
      </c>
      <c r="X28" s="9" t="s">
        <v>748</v>
      </c>
      <c r="Y28" s="34"/>
      <c r="Z28" s="38" t="s">
        <v>613</v>
      </c>
      <c r="AA28" s="17">
        <v>9.0286357853499997</v>
      </c>
      <c r="AB28" s="9">
        <f t="shared" si="5"/>
        <v>29</v>
      </c>
      <c r="AC28" s="9" t="s">
        <v>755</v>
      </c>
      <c r="AD28" s="34"/>
      <c r="AE28" s="38" t="s">
        <v>613</v>
      </c>
      <c r="AF28" s="17">
        <v>22.976703443400002</v>
      </c>
      <c r="AG28" s="72">
        <f t="shared" si="6"/>
        <v>17</v>
      </c>
      <c r="AH28" s="9" t="s">
        <v>758</v>
      </c>
      <c r="AI28" s="34"/>
      <c r="AJ28" s="38" t="s">
        <v>613</v>
      </c>
      <c r="AK28" s="17">
        <v>37.056145327099998</v>
      </c>
      <c r="AL28" s="9">
        <f t="shared" si="7"/>
        <v>21</v>
      </c>
      <c r="AM28" s="9" t="s">
        <v>762</v>
      </c>
      <c r="AN28" s="34"/>
      <c r="AO28" s="38" t="s">
        <v>613</v>
      </c>
      <c r="AP28" s="17">
        <v>3.0072058731500002</v>
      </c>
      <c r="AQ28" s="9">
        <f t="shared" si="8"/>
        <v>22</v>
      </c>
      <c r="AR28" s="9" t="s">
        <v>767</v>
      </c>
      <c r="AS28" s="34"/>
      <c r="AT28" s="38" t="s">
        <v>613</v>
      </c>
      <c r="AU28" s="17">
        <v>45.020324524999999</v>
      </c>
      <c r="AV28" s="72">
        <f t="shared" si="9"/>
        <v>19</v>
      </c>
      <c r="AW28" s="16" t="s">
        <v>770</v>
      </c>
    </row>
    <row r="29" spans="1:49" x14ac:dyDescent="0.25">
      <c r="A29" s="38" t="s">
        <v>599</v>
      </c>
      <c r="B29" s="14">
        <v>40.4137349708</v>
      </c>
      <c r="C29" s="9">
        <f t="shared" si="0"/>
        <v>3</v>
      </c>
      <c r="D29" s="9" t="s">
        <v>727</v>
      </c>
      <c r="F29" s="38" t="s">
        <v>599</v>
      </c>
      <c r="G29" s="17">
        <v>81.951145556499995</v>
      </c>
      <c r="H29" s="72">
        <f t="shared" si="1"/>
        <v>25</v>
      </c>
      <c r="I29" s="9" t="s">
        <v>733</v>
      </c>
      <c r="J29" s="34"/>
      <c r="K29" s="38" t="s">
        <v>599</v>
      </c>
      <c r="L29" s="17">
        <v>97.862158586700005</v>
      </c>
      <c r="M29" s="9">
        <f t="shared" si="2"/>
        <v>7</v>
      </c>
      <c r="N29" s="9" t="s">
        <v>738</v>
      </c>
      <c r="P29" s="38" t="s">
        <v>599</v>
      </c>
      <c r="Q29" s="17">
        <v>57.293313977300002</v>
      </c>
      <c r="R29" s="72">
        <f t="shared" si="3"/>
        <v>37</v>
      </c>
      <c r="S29" s="9" t="s">
        <v>743</v>
      </c>
      <c r="T29" s="34"/>
      <c r="U29" s="38" t="s">
        <v>599</v>
      </c>
      <c r="V29" s="17">
        <v>81.2822857277</v>
      </c>
      <c r="W29" s="72">
        <f t="shared" si="4"/>
        <v>34</v>
      </c>
      <c r="X29" s="9" t="s">
        <v>750</v>
      </c>
      <c r="Y29" s="34"/>
      <c r="Z29" s="38" t="s">
        <v>599</v>
      </c>
      <c r="AA29" s="17">
        <v>19.615287355</v>
      </c>
      <c r="AB29" s="9">
        <f t="shared" si="5"/>
        <v>12</v>
      </c>
      <c r="AC29" s="9" t="s">
        <v>755</v>
      </c>
      <c r="AD29" s="34"/>
      <c r="AE29" s="38" t="s">
        <v>599</v>
      </c>
      <c r="AF29" s="17">
        <v>25.4035496447</v>
      </c>
      <c r="AG29" s="72">
        <f t="shared" si="6"/>
        <v>21</v>
      </c>
      <c r="AH29" s="9" t="s">
        <v>758</v>
      </c>
      <c r="AI29" s="34"/>
      <c r="AJ29" s="38" t="s">
        <v>599</v>
      </c>
      <c r="AK29" s="17">
        <v>50.573117763399999</v>
      </c>
      <c r="AL29" s="9">
        <f t="shared" si="7"/>
        <v>7</v>
      </c>
      <c r="AM29" s="9" t="s">
        <v>736</v>
      </c>
      <c r="AN29" s="34"/>
      <c r="AO29" s="38" t="s">
        <v>599</v>
      </c>
      <c r="AP29" s="17">
        <v>14.780090614300001</v>
      </c>
      <c r="AQ29" s="9">
        <f t="shared" si="8"/>
        <v>5</v>
      </c>
      <c r="AR29" s="9" t="s">
        <v>767</v>
      </c>
      <c r="AS29" s="34"/>
      <c r="AT29" s="38" t="s">
        <v>599</v>
      </c>
      <c r="AU29" s="17">
        <v>73.736797124700004</v>
      </c>
      <c r="AV29" s="72">
        <f t="shared" si="9"/>
        <v>36</v>
      </c>
      <c r="AW29" s="9" t="s">
        <v>771</v>
      </c>
    </row>
    <row r="30" spans="1:49" x14ac:dyDescent="0.25">
      <c r="A30" s="38" t="s">
        <v>586</v>
      </c>
      <c r="B30" s="14">
        <v>0</v>
      </c>
      <c r="C30" s="9">
        <f t="shared" si="0"/>
        <v>28</v>
      </c>
      <c r="D30" s="9" t="s">
        <v>728</v>
      </c>
      <c r="F30" s="38" t="s">
        <v>586</v>
      </c>
      <c r="G30" s="17">
        <v>77.913721273999997</v>
      </c>
      <c r="H30" s="72">
        <f t="shared" si="1"/>
        <v>20</v>
      </c>
      <c r="I30" s="9" t="s">
        <v>732</v>
      </c>
      <c r="J30" s="34"/>
      <c r="K30" s="38" t="s">
        <v>586</v>
      </c>
      <c r="L30" s="17">
        <v>60.774313488300002</v>
      </c>
      <c r="M30" s="9">
        <f t="shared" si="2"/>
        <v>30</v>
      </c>
      <c r="N30" s="9" t="s">
        <v>737</v>
      </c>
      <c r="P30" s="38" t="s">
        <v>586</v>
      </c>
      <c r="Q30" s="17">
        <v>16.628320566199999</v>
      </c>
      <c r="R30" s="72">
        <f t="shared" si="3"/>
        <v>7</v>
      </c>
      <c r="S30" s="9" t="s">
        <v>742</v>
      </c>
      <c r="T30" s="34"/>
      <c r="U30" s="38" t="s">
        <v>586</v>
      </c>
      <c r="V30" s="17">
        <v>66.9734354701</v>
      </c>
      <c r="W30" s="72">
        <f t="shared" si="4"/>
        <v>20</v>
      </c>
      <c r="X30" s="9" t="s">
        <v>749</v>
      </c>
      <c r="Y30" s="34"/>
      <c r="Z30" s="38" t="s">
        <v>586</v>
      </c>
      <c r="AA30" s="17">
        <v>3.31715271245</v>
      </c>
      <c r="AB30" s="9">
        <f t="shared" si="5"/>
        <v>37</v>
      </c>
      <c r="AC30" s="9" t="s">
        <v>755</v>
      </c>
      <c r="AD30" s="34"/>
      <c r="AE30" s="38" t="s">
        <v>586</v>
      </c>
      <c r="AF30" s="17">
        <v>14.971240424699999</v>
      </c>
      <c r="AG30" s="72">
        <f t="shared" si="6"/>
        <v>6</v>
      </c>
      <c r="AH30" s="9" t="s">
        <v>757</v>
      </c>
      <c r="AI30" s="34"/>
      <c r="AJ30" s="38" t="s">
        <v>586</v>
      </c>
      <c r="AK30" s="17">
        <v>9.2566411324600004</v>
      </c>
      <c r="AL30" s="9">
        <f t="shared" si="7"/>
        <v>35</v>
      </c>
      <c r="AM30" s="9" t="s">
        <v>739</v>
      </c>
      <c r="AN30" s="34"/>
      <c r="AO30" s="38" t="s">
        <v>586</v>
      </c>
      <c r="AP30" s="17">
        <v>0.65708014155799999</v>
      </c>
      <c r="AQ30" s="9">
        <f t="shared" si="8"/>
        <v>33</v>
      </c>
      <c r="AR30" s="9" t="s">
        <v>767</v>
      </c>
      <c r="AS30" s="34"/>
      <c r="AT30" s="38" t="s">
        <v>586</v>
      </c>
      <c r="AU30" s="17">
        <v>32.913721273999997</v>
      </c>
      <c r="AV30" s="72">
        <f t="shared" si="9"/>
        <v>7</v>
      </c>
      <c r="AW30" s="9" t="s">
        <v>769</v>
      </c>
    </row>
    <row r="31" spans="1:49" x14ac:dyDescent="0.25">
      <c r="A31" s="38" t="s">
        <v>323</v>
      </c>
      <c r="B31" s="14">
        <v>0</v>
      </c>
      <c r="C31" s="9">
        <f t="shared" si="0"/>
        <v>28</v>
      </c>
      <c r="D31" s="9" t="s">
        <v>728</v>
      </c>
      <c r="F31" s="38" t="s">
        <v>323</v>
      </c>
      <c r="G31" s="17">
        <v>80.523032427000004</v>
      </c>
      <c r="H31" s="72">
        <f t="shared" si="1"/>
        <v>23</v>
      </c>
      <c r="I31" s="9" t="s">
        <v>733</v>
      </c>
      <c r="J31" s="34"/>
      <c r="K31" s="38" t="s">
        <v>323</v>
      </c>
      <c r="L31" s="17">
        <v>100</v>
      </c>
      <c r="M31" s="9">
        <f t="shared" si="2"/>
        <v>1</v>
      </c>
      <c r="N31" s="9" t="s">
        <v>738</v>
      </c>
      <c r="P31" s="38" t="s">
        <v>323</v>
      </c>
      <c r="Q31" s="17">
        <v>22.267459044100001</v>
      </c>
      <c r="R31" s="72">
        <f t="shared" si="3"/>
        <v>12</v>
      </c>
      <c r="S31" s="9" t="s">
        <v>806</v>
      </c>
      <c r="T31" s="34"/>
      <c r="U31" s="38" t="s">
        <v>323</v>
      </c>
      <c r="V31" s="17">
        <v>17.117378821100001</v>
      </c>
      <c r="W31" s="72">
        <f t="shared" si="4"/>
        <v>1</v>
      </c>
      <c r="X31" s="9" t="s">
        <v>746</v>
      </c>
      <c r="Y31" s="34"/>
      <c r="Z31" s="38" t="s">
        <v>323</v>
      </c>
      <c r="AA31" s="17">
        <v>11.487375443299999</v>
      </c>
      <c r="AB31" s="9">
        <f t="shared" si="5"/>
        <v>25</v>
      </c>
      <c r="AC31" s="9" t="s">
        <v>755</v>
      </c>
      <c r="AD31" s="34"/>
      <c r="AE31" s="38" t="s">
        <v>323</v>
      </c>
      <c r="AF31" s="17">
        <v>24.604754264499999</v>
      </c>
      <c r="AG31" s="72">
        <f t="shared" si="6"/>
        <v>19</v>
      </c>
      <c r="AH31" s="9" t="s">
        <v>758</v>
      </c>
      <c r="AI31" s="34"/>
      <c r="AJ31" s="38" t="s">
        <v>323</v>
      </c>
      <c r="AK31" s="17">
        <v>30.895984631000001</v>
      </c>
      <c r="AL31" s="9">
        <f t="shared" si="7"/>
        <v>27</v>
      </c>
      <c r="AM31" s="9" t="s">
        <v>762</v>
      </c>
      <c r="AN31" s="34"/>
      <c r="AO31" s="38" t="s">
        <v>323</v>
      </c>
      <c r="AP31" s="17">
        <v>1.3372952203999999</v>
      </c>
      <c r="AQ31" s="9">
        <f t="shared" si="8"/>
        <v>28</v>
      </c>
      <c r="AR31" s="9" t="s">
        <v>767</v>
      </c>
      <c r="AS31" s="34"/>
      <c r="AT31" s="38" t="s">
        <v>323</v>
      </c>
      <c r="AU31" s="17">
        <v>43.8023771322</v>
      </c>
      <c r="AV31" s="72">
        <f t="shared" si="9"/>
        <v>13</v>
      </c>
      <c r="AW31" s="16" t="s">
        <v>770</v>
      </c>
    </row>
    <row r="32" spans="1:49" x14ac:dyDescent="0.25">
      <c r="A32" s="38" t="s">
        <v>585</v>
      </c>
      <c r="B32" s="14">
        <v>0</v>
      </c>
      <c r="C32" s="9">
        <f t="shared" si="0"/>
        <v>28</v>
      </c>
      <c r="D32" s="9" t="s">
        <v>728</v>
      </c>
      <c r="F32" s="38" t="s">
        <v>585</v>
      </c>
      <c r="G32" s="17">
        <v>84.8617242718</v>
      </c>
      <c r="H32" s="72">
        <f t="shared" si="1"/>
        <v>30</v>
      </c>
      <c r="I32" s="9" t="s">
        <v>733</v>
      </c>
      <c r="J32" s="34"/>
      <c r="K32" s="38" t="s">
        <v>585</v>
      </c>
      <c r="L32" s="17">
        <v>83.533828043200003</v>
      </c>
      <c r="M32" s="9">
        <f t="shared" si="2"/>
        <v>17</v>
      </c>
      <c r="N32" s="9" t="s">
        <v>738</v>
      </c>
      <c r="P32" s="38" t="s">
        <v>585</v>
      </c>
      <c r="Q32" s="17">
        <v>14.465595709900001</v>
      </c>
      <c r="R32" s="72">
        <f t="shared" si="3"/>
        <v>4</v>
      </c>
      <c r="S32" s="9" t="s">
        <v>742</v>
      </c>
      <c r="T32" s="34"/>
      <c r="U32" s="38" t="s">
        <v>585</v>
      </c>
      <c r="V32" s="17">
        <v>60.511930662200001</v>
      </c>
      <c r="W32" s="72">
        <f t="shared" si="4"/>
        <v>14</v>
      </c>
      <c r="X32" s="9" t="s">
        <v>749</v>
      </c>
      <c r="Y32" s="34"/>
      <c r="Z32" s="38" t="s">
        <v>585</v>
      </c>
      <c r="AA32" s="17">
        <v>2.8749779497399999</v>
      </c>
      <c r="AB32" s="9">
        <f t="shared" si="5"/>
        <v>40</v>
      </c>
      <c r="AC32" s="9" t="s">
        <v>755</v>
      </c>
      <c r="AD32" s="34"/>
      <c r="AE32" s="38" t="s">
        <v>585</v>
      </c>
      <c r="AF32" s="17">
        <v>14.926593205</v>
      </c>
      <c r="AG32" s="72">
        <f t="shared" si="6"/>
        <v>5</v>
      </c>
      <c r="AH32" s="9" t="s">
        <v>757</v>
      </c>
      <c r="AI32" s="34"/>
      <c r="AJ32" s="38" t="s">
        <v>585</v>
      </c>
      <c r="AK32" s="17">
        <v>5.9082003457500001</v>
      </c>
      <c r="AL32" s="9">
        <f t="shared" si="7"/>
        <v>37</v>
      </c>
      <c r="AM32" s="9" t="s">
        <v>739</v>
      </c>
      <c r="AN32" s="34"/>
      <c r="AO32" s="38" t="s">
        <v>585</v>
      </c>
      <c r="AP32" s="17">
        <v>0.29403878494199998</v>
      </c>
      <c r="AQ32" s="9">
        <f t="shared" si="8"/>
        <v>37</v>
      </c>
      <c r="AR32" s="9" t="s">
        <v>767</v>
      </c>
      <c r="AS32" s="34"/>
      <c r="AT32" s="38" t="s">
        <v>585</v>
      </c>
      <c r="AU32" s="17">
        <v>28.637152634900001</v>
      </c>
      <c r="AV32" s="72">
        <f t="shared" si="9"/>
        <v>4</v>
      </c>
      <c r="AW32" s="9" t="s">
        <v>769</v>
      </c>
    </row>
    <row r="33" spans="1:49" x14ac:dyDescent="0.25">
      <c r="A33" s="38" t="s">
        <v>335</v>
      </c>
      <c r="B33" s="14">
        <v>9.2625512479300003</v>
      </c>
      <c r="C33" s="9">
        <f t="shared" si="0"/>
        <v>16</v>
      </c>
      <c r="D33" s="9" t="s">
        <v>728</v>
      </c>
      <c r="F33" s="38" t="s">
        <v>335</v>
      </c>
      <c r="G33" s="17">
        <v>67.028357189100007</v>
      </c>
      <c r="H33" s="72">
        <f t="shared" si="1"/>
        <v>7</v>
      </c>
      <c r="I33" s="9" t="s">
        <v>732</v>
      </c>
      <c r="J33" s="34"/>
      <c r="K33" s="38" t="s">
        <v>335</v>
      </c>
      <c r="L33" s="17">
        <v>100</v>
      </c>
      <c r="M33" s="9">
        <f t="shared" si="2"/>
        <v>1</v>
      </c>
      <c r="N33" s="9" t="s">
        <v>738</v>
      </c>
      <c r="P33" s="38" t="s">
        <v>335</v>
      </c>
      <c r="Q33" s="17">
        <v>30.935706322400002</v>
      </c>
      <c r="R33" s="72">
        <f t="shared" si="3"/>
        <v>18</v>
      </c>
      <c r="S33" s="9" t="s">
        <v>806</v>
      </c>
      <c r="T33" s="34"/>
      <c r="U33" s="38" t="s">
        <v>335</v>
      </c>
      <c r="V33" s="17">
        <v>57.765599151300002</v>
      </c>
      <c r="W33" s="72">
        <f t="shared" si="4"/>
        <v>12</v>
      </c>
      <c r="X33" s="9" t="s">
        <v>748</v>
      </c>
      <c r="Y33" s="34"/>
      <c r="Z33" s="38" t="s">
        <v>335</v>
      </c>
      <c r="AA33" s="17">
        <v>23.452932820299999</v>
      </c>
      <c r="AB33" s="9">
        <f t="shared" si="5"/>
        <v>10</v>
      </c>
      <c r="AC33" s="9" t="s">
        <v>753</v>
      </c>
      <c r="AD33" s="34"/>
      <c r="AE33" s="38" t="s">
        <v>335</v>
      </c>
      <c r="AF33" s="17">
        <v>27.613716464100001</v>
      </c>
      <c r="AG33" s="72">
        <f t="shared" si="6"/>
        <v>26</v>
      </c>
      <c r="AH33" s="9" t="s">
        <v>758</v>
      </c>
      <c r="AI33" s="34"/>
      <c r="AJ33" s="38" t="s">
        <v>335</v>
      </c>
      <c r="AK33" s="17">
        <v>35.3412673363</v>
      </c>
      <c r="AL33" s="9">
        <f t="shared" si="7"/>
        <v>22</v>
      </c>
      <c r="AM33" s="9" t="s">
        <v>762</v>
      </c>
      <c r="AN33" s="34"/>
      <c r="AO33" s="38" t="s">
        <v>335</v>
      </c>
      <c r="AP33" s="17">
        <v>0.16250089908699999</v>
      </c>
      <c r="AQ33" s="9">
        <f t="shared" si="8"/>
        <v>38</v>
      </c>
      <c r="AR33" s="9" t="s">
        <v>767</v>
      </c>
      <c r="AS33" s="34"/>
      <c r="AT33" s="38" t="s">
        <v>335</v>
      </c>
      <c r="AU33" s="17">
        <v>51.642873840199996</v>
      </c>
      <c r="AV33" s="72">
        <f t="shared" si="9"/>
        <v>23</v>
      </c>
      <c r="AW33" s="16" t="s">
        <v>770</v>
      </c>
    </row>
    <row r="34" spans="1:49" x14ac:dyDescent="0.25">
      <c r="A34" s="38" t="s">
        <v>601</v>
      </c>
      <c r="B34" s="14">
        <v>23.4620330457</v>
      </c>
      <c r="C34" s="9">
        <f t="shared" si="0"/>
        <v>13</v>
      </c>
      <c r="D34" s="9" t="s">
        <v>726</v>
      </c>
      <c r="F34" s="38" t="s">
        <v>601</v>
      </c>
      <c r="G34" s="17">
        <v>73.434858912899998</v>
      </c>
      <c r="H34" s="72">
        <f t="shared" si="1"/>
        <v>17</v>
      </c>
      <c r="I34" s="9" t="s">
        <v>732</v>
      </c>
      <c r="J34" s="34"/>
      <c r="K34" s="38" t="s">
        <v>601</v>
      </c>
      <c r="L34" s="17">
        <v>60.678835717799998</v>
      </c>
      <c r="M34" s="9">
        <f t="shared" si="2"/>
        <v>31</v>
      </c>
      <c r="N34" s="9" t="s">
        <v>737</v>
      </c>
      <c r="P34" s="38" t="s">
        <v>601</v>
      </c>
      <c r="Q34" s="17">
        <v>36.935962861999997</v>
      </c>
      <c r="R34" s="72">
        <f t="shared" si="3"/>
        <v>25</v>
      </c>
      <c r="S34" s="9" t="s">
        <v>806</v>
      </c>
      <c r="T34" s="34"/>
      <c r="U34" s="38" t="s">
        <v>601</v>
      </c>
      <c r="V34" s="17">
        <v>34.407280403100003</v>
      </c>
      <c r="W34" s="72">
        <f t="shared" si="4"/>
        <v>5</v>
      </c>
      <c r="X34" s="9" t="s">
        <v>747</v>
      </c>
      <c r="Y34" s="34"/>
      <c r="Z34" s="38" t="s">
        <v>601</v>
      </c>
      <c r="AA34" s="17">
        <v>14.088477682400001</v>
      </c>
      <c r="AB34" s="9">
        <f t="shared" si="5"/>
        <v>22</v>
      </c>
      <c r="AC34" s="9" t="s">
        <v>755</v>
      </c>
      <c r="AD34" s="34"/>
      <c r="AE34" s="38" t="s">
        <v>601</v>
      </c>
      <c r="AF34" s="17">
        <v>26.577506935100001</v>
      </c>
      <c r="AG34" s="72">
        <f t="shared" si="6"/>
        <v>25</v>
      </c>
      <c r="AH34" s="9" t="s">
        <v>758</v>
      </c>
      <c r="AI34" s="34"/>
      <c r="AJ34" s="38" t="s">
        <v>601</v>
      </c>
      <c r="AK34" s="17">
        <v>30.055383470700001</v>
      </c>
      <c r="AL34" s="9">
        <f t="shared" si="7"/>
        <v>28</v>
      </c>
      <c r="AM34" s="9" t="s">
        <v>762</v>
      </c>
      <c r="AN34" s="34"/>
      <c r="AO34" s="38" t="s">
        <v>601</v>
      </c>
      <c r="AP34" s="17">
        <v>3.72801604568</v>
      </c>
      <c r="AQ34" s="9">
        <f t="shared" si="8"/>
        <v>19</v>
      </c>
      <c r="AR34" s="9" t="s">
        <v>767</v>
      </c>
      <c r="AS34" s="34"/>
      <c r="AT34" s="38" t="s">
        <v>601</v>
      </c>
      <c r="AU34" s="17">
        <v>50.030142259800002</v>
      </c>
      <c r="AV34" s="72">
        <f t="shared" si="9"/>
        <v>21</v>
      </c>
      <c r="AW34" s="16" t="s">
        <v>770</v>
      </c>
    </row>
    <row r="35" spans="1:49" x14ac:dyDescent="0.25">
      <c r="A35" s="38" t="s">
        <v>380</v>
      </c>
      <c r="B35" s="14">
        <v>31.305557254499998</v>
      </c>
      <c r="C35" s="9">
        <f t="shared" si="0"/>
        <v>8</v>
      </c>
      <c r="D35" s="9" t="s">
        <v>726</v>
      </c>
      <c r="F35" s="38" t="s">
        <v>380</v>
      </c>
      <c r="G35" s="17">
        <v>98.036868952500001</v>
      </c>
      <c r="H35" s="72">
        <f t="shared" si="1"/>
        <v>39</v>
      </c>
      <c r="I35" s="9" t="s">
        <v>733</v>
      </c>
      <c r="J35" s="34"/>
      <c r="K35" s="38" t="s">
        <v>380</v>
      </c>
      <c r="L35" s="17">
        <v>70.389656142600003</v>
      </c>
      <c r="M35" s="9">
        <f t="shared" si="2"/>
        <v>26</v>
      </c>
      <c r="N35" s="9" t="s">
        <v>737</v>
      </c>
      <c r="P35" s="38" t="s">
        <v>380</v>
      </c>
      <c r="Q35" s="17">
        <v>58.089603542600003</v>
      </c>
      <c r="R35" s="72">
        <f t="shared" si="3"/>
        <v>38</v>
      </c>
      <c r="S35" s="9" t="s">
        <v>743</v>
      </c>
      <c r="T35" s="34"/>
      <c r="U35" s="38" t="s">
        <v>380</v>
      </c>
      <c r="V35" s="17">
        <v>24.578270070599999</v>
      </c>
      <c r="W35" s="72">
        <f t="shared" si="4"/>
        <v>3</v>
      </c>
      <c r="X35" s="9" t="s">
        <v>747</v>
      </c>
      <c r="Y35" s="34"/>
      <c r="Z35" s="38" t="s">
        <v>380</v>
      </c>
      <c r="AA35" s="17">
        <v>62.999253813499998</v>
      </c>
      <c r="AB35" s="9">
        <f t="shared" si="5"/>
        <v>2</v>
      </c>
      <c r="AC35" s="9" t="s">
        <v>752</v>
      </c>
      <c r="AD35" s="34"/>
      <c r="AE35" s="38" t="s">
        <v>380</v>
      </c>
      <c r="AF35" s="17">
        <v>64.405900989599999</v>
      </c>
      <c r="AG35" s="72">
        <f t="shared" si="6"/>
        <v>40</v>
      </c>
      <c r="AH35" s="9" t="s">
        <v>760</v>
      </c>
      <c r="AI35" s="34"/>
      <c r="AJ35" s="38" t="s">
        <v>380</v>
      </c>
      <c r="AK35" s="17">
        <v>80.236920329300006</v>
      </c>
      <c r="AL35" s="9">
        <f t="shared" si="7"/>
        <v>1</v>
      </c>
      <c r="AM35" s="9" t="s">
        <v>763</v>
      </c>
      <c r="AN35" s="34"/>
      <c r="AO35" s="38" t="s">
        <v>380</v>
      </c>
      <c r="AP35" s="17">
        <v>24.455614136000001</v>
      </c>
      <c r="AQ35" s="9">
        <f t="shared" si="8"/>
        <v>1</v>
      </c>
      <c r="AR35" s="9" t="s">
        <v>766</v>
      </c>
      <c r="AS35" s="34"/>
      <c r="AT35" s="38" t="s">
        <v>380</v>
      </c>
      <c r="AU35" s="17">
        <v>84.612802603099993</v>
      </c>
      <c r="AV35" s="72">
        <f t="shared" si="9"/>
        <v>39</v>
      </c>
      <c r="AW35" s="16" t="s">
        <v>772</v>
      </c>
    </row>
    <row r="36" spans="1:49" x14ac:dyDescent="0.25">
      <c r="A36" s="38" t="s">
        <v>593</v>
      </c>
      <c r="B36" s="14">
        <v>0</v>
      </c>
      <c r="C36" s="9">
        <f t="shared" si="0"/>
        <v>28</v>
      </c>
      <c r="D36" s="9" t="s">
        <v>728</v>
      </c>
      <c r="F36" s="38" t="s">
        <v>593</v>
      </c>
      <c r="G36" s="17">
        <v>89.105539048699995</v>
      </c>
      <c r="H36" s="72">
        <f t="shared" si="1"/>
        <v>34</v>
      </c>
      <c r="I36" s="9" t="s">
        <v>733</v>
      </c>
      <c r="J36" s="34"/>
      <c r="K36" s="38" t="s">
        <v>593</v>
      </c>
      <c r="L36" s="17">
        <v>90.841848443100005</v>
      </c>
      <c r="M36" s="9">
        <f t="shared" si="2"/>
        <v>12</v>
      </c>
      <c r="N36" s="9" t="s">
        <v>738</v>
      </c>
      <c r="P36" s="38" t="s">
        <v>593</v>
      </c>
      <c r="Q36" s="17">
        <v>22.839481121799999</v>
      </c>
      <c r="R36" s="72">
        <f t="shared" si="3"/>
        <v>13</v>
      </c>
      <c r="S36" s="9" t="s">
        <v>806</v>
      </c>
      <c r="T36" s="34"/>
      <c r="U36" s="38" t="s">
        <v>593</v>
      </c>
      <c r="V36" s="17">
        <v>57.661231490200002</v>
      </c>
      <c r="W36" s="72">
        <f t="shared" si="4"/>
        <v>11</v>
      </c>
      <c r="X36" s="9" t="s">
        <v>748</v>
      </c>
      <c r="Y36" s="34"/>
      <c r="Z36" s="38" t="s">
        <v>593</v>
      </c>
      <c r="AA36" s="17">
        <v>6.4476411334200003</v>
      </c>
      <c r="AB36" s="9">
        <f t="shared" si="5"/>
        <v>31</v>
      </c>
      <c r="AC36" s="9" t="s">
        <v>755</v>
      </c>
      <c r="AD36" s="34"/>
      <c r="AE36" s="38" t="s">
        <v>593</v>
      </c>
      <c r="AF36" s="17">
        <v>19.028117979600001</v>
      </c>
      <c r="AG36" s="72">
        <f t="shared" si="6"/>
        <v>12</v>
      </c>
      <c r="AH36" s="9" t="s">
        <v>757</v>
      </c>
      <c r="AI36" s="34"/>
      <c r="AJ36" s="38" t="s">
        <v>593</v>
      </c>
      <c r="AK36" s="17">
        <v>38.5531560258</v>
      </c>
      <c r="AL36" s="9">
        <f t="shared" si="7"/>
        <v>17</v>
      </c>
      <c r="AM36" s="9" t="s">
        <v>762</v>
      </c>
      <c r="AN36" s="34"/>
      <c r="AO36" s="38" t="s">
        <v>593</v>
      </c>
      <c r="AP36" s="17">
        <v>0.43882406937700003</v>
      </c>
      <c r="AQ36" s="9">
        <f t="shared" si="8"/>
        <v>36</v>
      </c>
      <c r="AR36" s="9" t="s">
        <v>767</v>
      </c>
      <c r="AS36" s="34"/>
      <c r="AT36" s="38" t="s">
        <v>593</v>
      </c>
      <c r="AU36" s="17">
        <v>44.678962243599997</v>
      </c>
      <c r="AV36" s="72">
        <f t="shared" si="9"/>
        <v>17</v>
      </c>
      <c r="AW36" s="16" t="s">
        <v>770</v>
      </c>
    </row>
    <row r="37" spans="1:49" x14ac:dyDescent="0.25">
      <c r="A37" s="38" t="s">
        <v>592</v>
      </c>
      <c r="B37" s="14">
        <v>16.896201373</v>
      </c>
      <c r="C37" s="9">
        <f t="shared" si="0"/>
        <v>14</v>
      </c>
      <c r="D37" s="9" t="s">
        <v>728</v>
      </c>
      <c r="F37" s="38" t="s">
        <v>592</v>
      </c>
      <c r="G37" s="17">
        <v>92.8121593722</v>
      </c>
      <c r="H37" s="72">
        <f t="shared" si="1"/>
        <v>37</v>
      </c>
      <c r="I37" s="9" t="s">
        <v>733</v>
      </c>
      <c r="J37" s="34"/>
      <c r="K37" s="38" t="s">
        <v>592</v>
      </c>
      <c r="L37" s="17">
        <v>85.5532116798</v>
      </c>
      <c r="M37" s="9">
        <f t="shared" si="2"/>
        <v>15</v>
      </c>
      <c r="N37" s="9" t="s">
        <v>738</v>
      </c>
      <c r="P37" s="38" t="s">
        <v>592</v>
      </c>
      <c r="Q37" s="17">
        <v>64.403021248800002</v>
      </c>
      <c r="R37" s="72">
        <f t="shared" si="3"/>
        <v>39</v>
      </c>
      <c r="S37" s="9" t="s">
        <v>744</v>
      </c>
      <c r="T37" s="34"/>
      <c r="U37" s="38" t="s">
        <v>592</v>
      </c>
      <c r="V37" s="17">
        <v>69.570215821800005</v>
      </c>
      <c r="W37" s="72">
        <f t="shared" si="4"/>
        <v>23</v>
      </c>
      <c r="X37" s="9" t="s">
        <v>749</v>
      </c>
      <c r="Y37" s="34"/>
      <c r="Z37" s="38" t="s">
        <v>592</v>
      </c>
      <c r="AA37" s="17">
        <v>67.805132019300004</v>
      </c>
      <c r="AB37" s="9">
        <f t="shared" si="5"/>
        <v>1</v>
      </c>
      <c r="AC37" s="9" t="s">
        <v>752</v>
      </c>
      <c r="AD37" s="34"/>
      <c r="AE37" s="38" t="s">
        <v>592</v>
      </c>
      <c r="AF37" s="17">
        <v>59.354483784499998</v>
      </c>
      <c r="AG37" s="72">
        <f t="shared" si="6"/>
        <v>38</v>
      </c>
      <c r="AH37" s="9" t="s">
        <v>759</v>
      </c>
      <c r="AI37" s="34"/>
      <c r="AJ37" s="38" t="s">
        <v>592</v>
      </c>
      <c r="AK37" s="17">
        <v>77.389376899499993</v>
      </c>
      <c r="AL37" s="9">
        <f t="shared" si="7"/>
        <v>2</v>
      </c>
      <c r="AM37" s="9" t="s">
        <v>737</v>
      </c>
      <c r="AN37" s="34"/>
      <c r="AO37" s="38" t="s">
        <v>592</v>
      </c>
      <c r="AP37" s="17">
        <v>23.348289968100001</v>
      </c>
      <c r="AQ37" s="9">
        <f t="shared" si="8"/>
        <v>2</v>
      </c>
      <c r="AR37" s="9" t="s">
        <v>766</v>
      </c>
      <c r="AS37" s="34"/>
      <c r="AT37" s="38" t="s">
        <v>592</v>
      </c>
      <c r="AU37" s="17">
        <v>88.444877598399998</v>
      </c>
      <c r="AV37" s="72">
        <f t="shared" si="9"/>
        <v>40</v>
      </c>
      <c r="AW37" s="16" t="s">
        <v>772</v>
      </c>
    </row>
    <row r="38" spans="1:49" x14ac:dyDescent="0.25">
      <c r="A38" s="38" t="s">
        <v>598</v>
      </c>
      <c r="B38" s="14">
        <v>32.742430706900002</v>
      </c>
      <c r="C38" s="9">
        <f t="shared" si="0"/>
        <v>7</v>
      </c>
      <c r="D38" s="9" t="s">
        <v>726</v>
      </c>
      <c r="F38" s="38" t="s">
        <v>598</v>
      </c>
      <c r="G38" s="17">
        <v>72.348168087600001</v>
      </c>
      <c r="H38" s="72">
        <f t="shared" si="1"/>
        <v>15</v>
      </c>
      <c r="I38" s="9" t="s">
        <v>732</v>
      </c>
      <c r="J38" s="34"/>
      <c r="K38" s="38" t="s">
        <v>598</v>
      </c>
      <c r="L38" s="17">
        <v>79.842400452999996</v>
      </c>
      <c r="M38" s="9">
        <f t="shared" si="2"/>
        <v>20</v>
      </c>
      <c r="N38" s="9" t="s">
        <v>737</v>
      </c>
      <c r="P38" s="38" t="s">
        <v>598</v>
      </c>
      <c r="Q38" s="17">
        <v>38.789937087399998</v>
      </c>
      <c r="R38" s="72">
        <f t="shared" si="3"/>
        <v>27</v>
      </c>
      <c r="S38" s="9" t="s">
        <v>806</v>
      </c>
      <c r="T38" s="34"/>
      <c r="U38" s="38" t="s">
        <v>598</v>
      </c>
      <c r="V38" s="17">
        <v>75.182182780100007</v>
      </c>
      <c r="W38" s="72">
        <f t="shared" si="4"/>
        <v>27</v>
      </c>
      <c r="X38" s="9" t="s">
        <v>749</v>
      </c>
      <c r="Y38" s="34"/>
      <c r="Z38" s="38" t="s">
        <v>598</v>
      </c>
      <c r="AA38" s="17">
        <v>13.3293718825</v>
      </c>
      <c r="AB38" s="9">
        <f t="shared" si="5"/>
        <v>24</v>
      </c>
      <c r="AC38" s="9" t="s">
        <v>755</v>
      </c>
      <c r="AD38" s="34"/>
      <c r="AE38" s="38" t="s">
        <v>598</v>
      </c>
      <c r="AF38" s="17">
        <v>25.784615504000001</v>
      </c>
      <c r="AG38" s="72">
        <f t="shared" si="6"/>
        <v>22</v>
      </c>
      <c r="AH38" s="9" t="s">
        <v>758</v>
      </c>
      <c r="AI38" s="34"/>
      <c r="AJ38" s="38" t="s">
        <v>598</v>
      </c>
      <c r="AK38" s="17">
        <v>37.057358291500002</v>
      </c>
      <c r="AL38" s="9">
        <f t="shared" si="7"/>
        <v>20</v>
      </c>
      <c r="AM38" s="9" t="s">
        <v>762</v>
      </c>
      <c r="AN38" s="34"/>
      <c r="AO38" s="38" t="s">
        <v>598</v>
      </c>
      <c r="AP38" s="17">
        <v>4.4329565817700001</v>
      </c>
      <c r="AQ38" s="9">
        <f t="shared" si="8"/>
        <v>16</v>
      </c>
      <c r="AR38" s="9" t="s">
        <v>767</v>
      </c>
      <c r="AS38" s="34"/>
      <c r="AT38" s="38" t="s">
        <v>598</v>
      </c>
      <c r="AU38" s="17">
        <v>44.533329713199997</v>
      </c>
      <c r="AV38" s="72">
        <f t="shared" si="9"/>
        <v>16</v>
      </c>
      <c r="AW38" s="16" t="s">
        <v>770</v>
      </c>
    </row>
    <row r="39" spans="1:49" x14ac:dyDescent="0.25">
      <c r="A39" s="38" t="s">
        <v>531</v>
      </c>
      <c r="B39" s="14">
        <v>6</v>
      </c>
      <c r="C39" s="9">
        <f t="shared" si="0"/>
        <v>20</v>
      </c>
      <c r="D39" s="9" t="s">
        <v>728</v>
      </c>
      <c r="F39" s="38" t="s">
        <v>531</v>
      </c>
      <c r="G39" s="17">
        <v>51</v>
      </c>
      <c r="H39" s="72">
        <f t="shared" si="1"/>
        <v>2</v>
      </c>
      <c r="I39" s="9" t="s">
        <v>731</v>
      </c>
      <c r="J39" s="34"/>
      <c r="K39" s="38" t="s">
        <v>531</v>
      </c>
      <c r="L39" s="17">
        <v>73</v>
      </c>
      <c r="M39" s="9">
        <f t="shared" si="2"/>
        <v>25</v>
      </c>
      <c r="N39" s="9" t="s">
        <v>737</v>
      </c>
      <c r="P39" s="38" t="s">
        <v>531</v>
      </c>
      <c r="Q39" s="17">
        <v>27</v>
      </c>
      <c r="R39" s="72">
        <f t="shared" si="3"/>
        <v>15</v>
      </c>
      <c r="S39" s="9" t="s">
        <v>806</v>
      </c>
      <c r="T39" s="34"/>
      <c r="U39" s="38" t="s">
        <v>531</v>
      </c>
      <c r="V39" s="17">
        <v>78</v>
      </c>
      <c r="W39" s="72">
        <f t="shared" si="4"/>
        <v>31</v>
      </c>
      <c r="X39" s="9" t="s">
        <v>749</v>
      </c>
      <c r="Y39" s="34"/>
      <c r="Z39" s="38" t="s">
        <v>531</v>
      </c>
      <c r="AA39" s="17">
        <v>19.020526290199999</v>
      </c>
      <c r="AB39" s="9">
        <f t="shared" si="5"/>
        <v>13</v>
      </c>
      <c r="AC39" s="9" t="s">
        <v>755</v>
      </c>
      <c r="AD39" s="34"/>
      <c r="AE39" s="38" t="s">
        <v>531</v>
      </c>
      <c r="AF39" s="17">
        <v>25</v>
      </c>
      <c r="AG39" s="72">
        <f t="shared" si="6"/>
        <v>20</v>
      </c>
      <c r="AH39" s="9" t="s">
        <v>758</v>
      </c>
      <c r="AI39" s="34"/>
      <c r="AJ39" s="38" t="s">
        <v>531</v>
      </c>
      <c r="AK39" s="17">
        <v>38</v>
      </c>
      <c r="AL39" s="9">
        <f t="shared" si="7"/>
        <v>18</v>
      </c>
      <c r="AM39" s="9" t="s">
        <v>762</v>
      </c>
      <c r="AN39" s="34"/>
      <c r="AO39" s="38" t="s">
        <v>531</v>
      </c>
      <c r="AP39" s="17">
        <v>3</v>
      </c>
      <c r="AQ39" s="9">
        <f t="shared" si="8"/>
        <v>23</v>
      </c>
      <c r="AR39" s="9" t="s">
        <v>767</v>
      </c>
      <c r="AS39" s="34"/>
      <c r="AT39" s="38" t="s">
        <v>531</v>
      </c>
      <c r="AU39" s="17">
        <v>48</v>
      </c>
      <c r="AV39" s="72">
        <f t="shared" si="9"/>
        <v>20</v>
      </c>
      <c r="AW39" s="16" t="s">
        <v>770</v>
      </c>
    </row>
    <row r="40" spans="1:49" x14ac:dyDescent="0.25">
      <c r="A40" s="38" t="s">
        <v>582</v>
      </c>
      <c r="B40" s="14">
        <v>49.830762153000002</v>
      </c>
      <c r="C40" s="9">
        <f t="shared" si="0"/>
        <v>1</v>
      </c>
      <c r="D40" s="9" t="s">
        <v>727</v>
      </c>
      <c r="F40" s="38" t="s">
        <v>582</v>
      </c>
      <c r="G40" s="17">
        <v>88.916331850899994</v>
      </c>
      <c r="H40" s="72">
        <f t="shared" si="1"/>
        <v>33</v>
      </c>
      <c r="I40" s="9" t="s">
        <v>733</v>
      </c>
      <c r="J40" s="34"/>
      <c r="K40" s="38" t="s">
        <v>582</v>
      </c>
      <c r="L40" s="17">
        <v>73.743168225700003</v>
      </c>
      <c r="M40" s="9">
        <f t="shared" si="2"/>
        <v>24</v>
      </c>
      <c r="N40" s="9" t="s">
        <v>737</v>
      </c>
      <c r="P40" s="38" t="s">
        <v>582</v>
      </c>
      <c r="Q40" s="17">
        <v>66.054056126399999</v>
      </c>
      <c r="R40" s="72">
        <f t="shared" si="3"/>
        <v>40</v>
      </c>
      <c r="S40" s="9" t="s">
        <v>744</v>
      </c>
      <c r="T40" s="34"/>
      <c r="U40" s="38" t="s">
        <v>582</v>
      </c>
      <c r="V40" s="17">
        <v>24.837524919500002</v>
      </c>
      <c r="W40" s="72">
        <f t="shared" si="4"/>
        <v>4</v>
      </c>
      <c r="X40" s="9" t="s">
        <v>747</v>
      </c>
      <c r="Y40" s="34"/>
      <c r="Z40" s="38" t="s">
        <v>582</v>
      </c>
      <c r="AA40" s="17">
        <v>59.414783008699999</v>
      </c>
      <c r="AB40" s="9">
        <f t="shared" si="5"/>
        <v>3</v>
      </c>
      <c r="AC40" s="9" t="s">
        <v>754</v>
      </c>
      <c r="AD40" s="34"/>
      <c r="AE40" s="38" t="s">
        <v>582</v>
      </c>
      <c r="AF40" s="17">
        <v>59.643766293500001</v>
      </c>
      <c r="AG40" s="72">
        <f t="shared" si="6"/>
        <v>39</v>
      </c>
      <c r="AH40" s="9" t="s">
        <v>759</v>
      </c>
      <c r="AI40" s="34"/>
      <c r="AJ40" s="38" t="s">
        <v>582</v>
      </c>
      <c r="AK40" s="17">
        <v>64.398405152600006</v>
      </c>
      <c r="AL40" s="9">
        <f t="shared" si="7"/>
        <v>3</v>
      </c>
      <c r="AM40" s="9" t="s">
        <v>737</v>
      </c>
      <c r="AN40" s="34"/>
      <c r="AO40" s="38" t="s">
        <v>582</v>
      </c>
      <c r="AP40" s="17">
        <v>9.0207636865499996</v>
      </c>
      <c r="AQ40" s="9">
        <f t="shared" si="8"/>
        <v>10</v>
      </c>
      <c r="AR40" s="9" t="s">
        <v>767</v>
      </c>
      <c r="AS40" s="34"/>
      <c r="AT40" s="38" t="s">
        <v>582</v>
      </c>
      <c r="AU40" s="17">
        <v>82.277350099700001</v>
      </c>
      <c r="AV40" s="72">
        <f t="shared" si="9"/>
        <v>38</v>
      </c>
      <c r="AW40" s="16" t="s">
        <v>772</v>
      </c>
    </row>
    <row r="41" spans="1:49" x14ac:dyDescent="0.25">
      <c r="A41" s="38" t="s">
        <v>597</v>
      </c>
      <c r="B41" s="14">
        <v>0</v>
      </c>
      <c r="C41" s="9">
        <f t="shared" si="0"/>
        <v>28</v>
      </c>
      <c r="D41" s="9" t="s">
        <v>728</v>
      </c>
      <c r="F41" s="38" t="s">
        <v>597</v>
      </c>
      <c r="G41" s="17">
        <v>64.624068537799999</v>
      </c>
      <c r="H41" s="72">
        <f t="shared" si="1"/>
        <v>6</v>
      </c>
      <c r="I41" s="9" t="s">
        <v>732</v>
      </c>
      <c r="J41" s="34"/>
      <c r="K41" s="38" t="s">
        <v>597</v>
      </c>
      <c r="L41" s="17">
        <v>89.696622194499994</v>
      </c>
      <c r="M41" s="9">
        <f t="shared" si="2"/>
        <v>13</v>
      </c>
      <c r="N41" s="9" t="s">
        <v>738</v>
      </c>
      <c r="P41" s="38" t="s">
        <v>597</v>
      </c>
      <c r="Q41" s="17">
        <v>13.4031056178</v>
      </c>
      <c r="R41" s="72">
        <f t="shared" si="3"/>
        <v>2</v>
      </c>
      <c r="S41" s="9" t="s">
        <v>742</v>
      </c>
      <c r="T41" s="34"/>
      <c r="U41" s="38" t="s">
        <v>597</v>
      </c>
      <c r="V41" s="17">
        <v>83.778847440999996</v>
      </c>
      <c r="W41" s="72">
        <f t="shared" si="4"/>
        <v>36</v>
      </c>
      <c r="X41" s="9" t="s">
        <v>750</v>
      </c>
      <c r="Y41" s="34"/>
      <c r="Z41" s="38" t="s">
        <v>597</v>
      </c>
      <c r="AA41" s="17">
        <v>3.4007295524500001</v>
      </c>
      <c r="AB41" s="9">
        <f t="shared" si="5"/>
        <v>36</v>
      </c>
      <c r="AC41" s="9" t="s">
        <v>755</v>
      </c>
      <c r="AD41" s="34"/>
      <c r="AE41" s="38" t="s">
        <v>597</v>
      </c>
      <c r="AF41" s="17">
        <v>13.798447191099999</v>
      </c>
      <c r="AG41" s="72">
        <f t="shared" si="6"/>
        <v>2</v>
      </c>
      <c r="AH41" s="9" t="s">
        <v>757</v>
      </c>
      <c r="AI41" s="34"/>
      <c r="AJ41" s="38" t="s">
        <v>597</v>
      </c>
      <c r="AK41" s="17">
        <v>2.6007764044399999</v>
      </c>
      <c r="AL41" s="9">
        <f t="shared" si="7"/>
        <v>40</v>
      </c>
      <c r="AM41" s="9" t="s">
        <v>739</v>
      </c>
      <c r="AN41" s="34"/>
      <c r="AO41" s="38" t="s">
        <v>597</v>
      </c>
      <c r="AP41" s="17">
        <v>0</v>
      </c>
      <c r="AQ41" s="9">
        <f t="shared" si="8"/>
        <v>39</v>
      </c>
      <c r="AR41" s="9" t="s">
        <v>767</v>
      </c>
      <c r="AS41" s="34"/>
      <c r="AT41" s="38" t="s">
        <v>597</v>
      </c>
      <c r="AU41" s="17">
        <v>26.438233456799999</v>
      </c>
      <c r="AV41" s="72">
        <f t="shared" si="9"/>
        <v>2</v>
      </c>
      <c r="AW41" s="9" t="s">
        <v>769</v>
      </c>
    </row>
    <row r="42" spans="1:49" x14ac:dyDescent="0.25">
      <c r="A42" s="38" t="s">
        <v>590</v>
      </c>
      <c r="B42" s="14">
        <v>2.1177229198899998</v>
      </c>
      <c r="C42" s="9">
        <f t="shared" si="0"/>
        <v>24</v>
      </c>
      <c r="D42" s="9" t="s">
        <v>728</v>
      </c>
      <c r="F42" s="38" t="s">
        <v>590</v>
      </c>
      <c r="G42" s="17">
        <v>69.357919718800005</v>
      </c>
      <c r="H42" s="72">
        <f t="shared" si="1"/>
        <v>11</v>
      </c>
      <c r="I42" s="9" t="s">
        <v>732</v>
      </c>
      <c r="J42" s="34"/>
      <c r="K42" s="38" t="s">
        <v>590</v>
      </c>
      <c r="L42" s="17">
        <v>79.514458293600001</v>
      </c>
      <c r="M42" s="9">
        <f t="shared" si="2"/>
        <v>21</v>
      </c>
      <c r="N42" s="9" t="s">
        <v>737</v>
      </c>
      <c r="P42" s="38" t="s">
        <v>590</v>
      </c>
      <c r="Q42" s="17">
        <v>32.7992434043</v>
      </c>
      <c r="R42" s="72">
        <f t="shared" si="3"/>
        <v>20</v>
      </c>
      <c r="S42" s="9" t="s">
        <v>806</v>
      </c>
      <c r="T42" s="34"/>
      <c r="U42" s="38" t="s">
        <v>590</v>
      </c>
      <c r="V42" s="17">
        <v>24.517179539800001</v>
      </c>
      <c r="W42" s="72">
        <f t="shared" si="4"/>
        <v>2</v>
      </c>
      <c r="X42" s="9" t="s">
        <v>747</v>
      </c>
      <c r="Y42" s="34"/>
      <c r="Z42" s="38" t="s">
        <v>590</v>
      </c>
      <c r="AA42" s="17">
        <v>18.5496917408</v>
      </c>
      <c r="AB42" s="9">
        <f t="shared" si="5"/>
        <v>14</v>
      </c>
      <c r="AC42" s="9" t="s">
        <v>755</v>
      </c>
      <c r="AD42" s="34"/>
      <c r="AE42" s="38" t="s">
        <v>590</v>
      </c>
      <c r="AF42" s="17">
        <v>31.048197285899999</v>
      </c>
      <c r="AG42" s="72">
        <f t="shared" si="6"/>
        <v>28</v>
      </c>
      <c r="AH42" s="9" t="s">
        <v>758</v>
      </c>
      <c r="AI42" s="34"/>
      <c r="AJ42" s="38" t="s">
        <v>590</v>
      </c>
      <c r="AK42" s="17">
        <v>45.563913598200003</v>
      </c>
      <c r="AL42" s="9">
        <f t="shared" si="7"/>
        <v>11</v>
      </c>
      <c r="AM42" s="9" t="s">
        <v>736</v>
      </c>
      <c r="AN42" s="34"/>
      <c r="AO42" s="38" t="s">
        <v>590</v>
      </c>
      <c r="AP42" s="17">
        <v>9.5127809352200003</v>
      </c>
      <c r="AQ42" s="9">
        <f t="shared" si="8"/>
        <v>9</v>
      </c>
      <c r="AR42" s="9" t="s">
        <v>767</v>
      </c>
      <c r="AS42" s="34"/>
      <c r="AT42" s="38" t="s">
        <v>590</v>
      </c>
      <c r="AU42" s="17">
        <v>61.088221910900003</v>
      </c>
      <c r="AV42" s="72">
        <f t="shared" si="9"/>
        <v>30</v>
      </c>
      <c r="AW42" s="9" t="s">
        <v>771</v>
      </c>
    </row>
    <row r="43" spans="1:49" x14ac:dyDescent="0.25">
      <c r="H43" s="72"/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1"/>
  <sheetViews>
    <sheetView workbookViewId="0">
      <pane ySplit="1" topLeftCell="A2" activePane="bottomLeft" state="frozen"/>
      <selection pane="bottomLeft" activeCell="A28" sqref="A28:XFD28"/>
    </sheetView>
  </sheetViews>
  <sheetFormatPr defaultRowHeight="15" x14ac:dyDescent="0.25"/>
  <cols>
    <col min="1" max="1" width="40" bestFit="1" customWidth="1"/>
    <col min="2" max="2" width="20" bestFit="1" customWidth="1"/>
    <col min="3" max="3" width="20" style="9" bestFit="1" customWidth="1"/>
    <col min="4" max="4" width="9.140625" style="36"/>
    <col min="5" max="5" width="40" bestFit="1" customWidth="1"/>
    <col min="6" max="7" width="28.28515625" bestFit="1" customWidth="1"/>
    <col min="8" max="8" width="9.140625" style="36"/>
    <col min="9" max="9" width="40" bestFit="1" customWidth="1"/>
    <col min="10" max="10" width="23.5703125" style="9" bestFit="1" customWidth="1"/>
    <col min="11" max="11" width="22.42578125" bestFit="1" customWidth="1"/>
    <col min="12" max="12" width="9.140625" style="36"/>
    <col min="13" max="13" width="40" style="8" bestFit="1" customWidth="1"/>
    <col min="14" max="14" width="23.5703125" style="8" bestFit="1" customWidth="1"/>
    <col min="15" max="15" width="22.42578125" style="8" bestFit="1" customWidth="1"/>
    <col min="16" max="16" width="9.140625" style="36"/>
    <col min="17" max="17" width="40" style="8" bestFit="1" customWidth="1"/>
    <col min="18" max="18" width="21.5703125" style="8" bestFit="1" customWidth="1"/>
    <col min="19" max="19" width="20.28515625" style="8" bestFit="1" customWidth="1"/>
    <col min="20" max="20" width="9.140625" style="36"/>
    <col min="21" max="21" width="40" bestFit="1" customWidth="1"/>
    <col min="22" max="22" width="21.5703125" style="9" bestFit="1" customWidth="1"/>
    <col min="23" max="23" width="21.5703125" bestFit="1" customWidth="1"/>
    <col min="24" max="24" width="9.5703125" style="36" customWidth="1"/>
    <col min="25" max="25" width="40" bestFit="1" customWidth="1"/>
    <col min="26" max="26" width="21.5703125" bestFit="1" customWidth="1"/>
    <col min="27" max="27" width="20.28515625" bestFit="1" customWidth="1"/>
  </cols>
  <sheetData>
    <row r="1" spans="1:27" x14ac:dyDescent="0.25">
      <c r="A1" s="77" t="s">
        <v>702</v>
      </c>
      <c r="B1" s="79" t="s">
        <v>773</v>
      </c>
      <c r="C1" s="79" t="s">
        <v>774</v>
      </c>
      <c r="E1" s="77" t="s">
        <v>702</v>
      </c>
      <c r="F1" s="79" t="s">
        <v>775</v>
      </c>
      <c r="G1" s="79" t="s">
        <v>776</v>
      </c>
      <c r="I1" s="77" t="s">
        <v>702</v>
      </c>
      <c r="J1" s="79" t="s">
        <v>777</v>
      </c>
      <c r="K1" s="79" t="s">
        <v>778</v>
      </c>
      <c r="M1" s="77" t="s">
        <v>702</v>
      </c>
      <c r="N1" s="79" t="s">
        <v>779</v>
      </c>
      <c r="O1" s="79" t="s">
        <v>780</v>
      </c>
      <c r="Q1" s="77" t="s">
        <v>702</v>
      </c>
      <c r="R1" s="79" t="s">
        <v>779</v>
      </c>
      <c r="S1" s="79" t="s">
        <v>780</v>
      </c>
      <c r="U1" s="77" t="s">
        <v>702</v>
      </c>
      <c r="V1" s="79" t="s">
        <v>779</v>
      </c>
      <c r="W1" s="79" t="s">
        <v>780</v>
      </c>
      <c r="X1" s="33"/>
      <c r="Y1" s="77" t="s">
        <v>702</v>
      </c>
      <c r="Z1" s="79" t="s">
        <v>779</v>
      </c>
      <c r="AA1" s="79" t="s">
        <v>780</v>
      </c>
    </row>
    <row r="2" spans="1:27" x14ac:dyDescent="0.25">
      <c r="A2" s="18" t="s">
        <v>600</v>
      </c>
      <c r="B2" s="19">
        <v>110.463233246</v>
      </c>
      <c r="C2" s="9">
        <f>RANK(B2,B$2:B$41)</f>
        <v>23</v>
      </c>
      <c r="E2" s="20" t="s">
        <v>600</v>
      </c>
      <c r="F2" s="19">
        <v>24.496494761800001</v>
      </c>
      <c r="G2" s="9">
        <f>RANK(F2,F$2:F$41)</f>
        <v>4</v>
      </c>
      <c r="I2" s="21" t="s">
        <v>600</v>
      </c>
      <c r="J2" s="17">
        <v>53.788467735600001</v>
      </c>
      <c r="K2" s="9">
        <f>RANK(J2,J$2:J$41)</f>
        <v>10</v>
      </c>
      <c r="M2" s="38" t="s">
        <v>600</v>
      </c>
      <c r="N2" s="17">
        <v>32.183282096900001</v>
      </c>
      <c r="O2" s="9">
        <f>RANK(N2,N$2:N$41)</f>
        <v>30</v>
      </c>
      <c r="Q2" s="38" t="s">
        <v>600</v>
      </c>
      <c r="R2" s="17">
        <v>32.244624148200003</v>
      </c>
      <c r="S2" s="9">
        <f>RANK(R2,R$2:R$41)</f>
        <v>30</v>
      </c>
      <c r="U2" s="22" t="s">
        <v>600</v>
      </c>
      <c r="V2" s="17">
        <v>32.7370033499</v>
      </c>
      <c r="W2" s="9">
        <f>RANK(V2,V$2:V$41)</f>
        <v>29</v>
      </c>
      <c r="X2" s="34"/>
      <c r="Y2" s="26" t="s">
        <v>600</v>
      </c>
      <c r="Z2" s="17">
        <v>32.800954807700002</v>
      </c>
      <c r="AA2" s="9">
        <f>RANK(Z2,Z$2:Z$41)</f>
        <v>29</v>
      </c>
    </row>
    <row r="3" spans="1:27" x14ac:dyDescent="0.25">
      <c r="A3" s="18" t="s">
        <v>315</v>
      </c>
      <c r="B3" s="19">
        <v>121.95770804</v>
      </c>
      <c r="C3" s="9">
        <f t="shared" ref="C3:C41" si="0">RANK(B3,B$2:B$41)</f>
        <v>7</v>
      </c>
      <c r="E3" s="20" t="s">
        <v>315</v>
      </c>
      <c r="F3" s="19">
        <v>23.2382001862</v>
      </c>
      <c r="G3" s="9">
        <f t="shared" ref="G3:G41" si="1">RANK(F3,F$2:F$41)</f>
        <v>20</v>
      </c>
      <c r="I3" s="21" t="s">
        <v>315</v>
      </c>
      <c r="J3" s="17">
        <v>52.513377474999999</v>
      </c>
      <c r="K3" s="9">
        <f t="shared" ref="K3:K41" si="2">RANK(J3,J$2:J$41)</f>
        <v>13</v>
      </c>
      <c r="M3" s="38" t="s">
        <v>315</v>
      </c>
      <c r="N3" s="17">
        <v>46.112348535099997</v>
      </c>
      <c r="O3" s="9">
        <f t="shared" ref="O3:O41" si="3">RANK(N3,N$2:N$41)</f>
        <v>6</v>
      </c>
      <c r="Q3" s="38" t="s">
        <v>315</v>
      </c>
      <c r="R3" s="17">
        <v>46.289750475399998</v>
      </c>
      <c r="S3" s="9">
        <f t="shared" ref="S3:S41" si="4">RANK(R3,R$2:R$41)</f>
        <v>6</v>
      </c>
      <c r="U3" s="22" t="s">
        <v>315</v>
      </c>
      <c r="V3" s="17">
        <v>47.212128114800002</v>
      </c>
      <c r="W3" s="9">
        <f t="shared" ref="W3:W41" si="5">RANK(V3,V$2:V$41)</f>
        <v>6</v>
      </c>
      <c r="X3" s="34"/>
      <c r="Y3" s="26" t="s">
        <v>315</v>
      </c>
      <c r="Z3" s="17">
        <v>47.188294009700002</v>
      </c>
      <c r="AA3" s="9">
        <f t="shared" ref="AA3:AA41" si="6">RANK(Z3,Z$2:Z$41)</f>
        <v>6</v>
      </c>
    </row>
    <row r="4" spans="1:27" x14ac:dyDescent="0.25">
      <c r="A4" s="18" t="s">
        <v>603</v>
      </c>
      <c r="B4" s="19">
        <v>108.99312547300001</v>
      </c>
      <c r="C4" s="9">
        <f t="shared" si="0"/>
        <v>25</v>
      </c>
      <c r="E4" s="20" t="s">
        <v>603</v>
      </c>
      <c r="F4" s="19">
        <v>23.7428161936</v>
      </c>
      <c r="G4" s="9">
        <f t="shared" si="1"/>
        <v>13</v>
      </c>
      <c r="I4" s="21" t="s">
        <v>603</v>
      </c>
      <c r="J4" s="17">
        <v>50.321440290600002</v>
      </c>
      <c r="K4" s="9">
        <f t="shared" si="2"/>
        <v>22</v>
      </c>
      <c r="M4" s="38" t="s">
        <v>603</v>
      </c>
      <c r="N4" s="17">
        <v>35.2903964152</v>
      </c>
      <c r="O4" s="9">
        <f t="shared" si="3"/>
        <v>25</v>
      </c>
      <c r="Q4" s="38" t="s">
        <v>603</v>
      </c>
      <c r="R4" s="17">
        <v>35.361725861700002</v>
      </c>
      <c r="S4" s="9">
        <f t="shared" si="4"/>
        <v>25</v>
      </c>
      <c r="U4" s="22" t="s">
        <v>603</v>
      </c>
      <c r="V4" s="17">
        <v>36.5115917977</v>
      </c>
      <c r="W4" s="9">
        <f t="shared" si="5"/>
        <v>25</v>
      </c>
      <c r="X4" s="34"/>
      <c r="Y4" s="26" t="s">
        <v>603</v>
      </c>
      <c r="Z4" s="17">
        <v>36.531918429699999</v>
      </c>
      <c r="AA4" s="9">
        <f t="shared" si="6"/>
        <v>25</v>
      </c>
    </row>
    <row r="5" spans="1:27" x14ac:dyDescent="0.25">
      <c r="A5" s="18" t="s">
        <v>589</v>
      </c>
      <c r="B5" s="19">
        <v>99.641829208700003</v>
      </c>
      <c r="C5" s="9">
        <f t="shared" si="0"/>
        <v>33</v>
      </c>
      <c r="E5" s="20" t="s">
        <v>589</v>
      </c>
      <c r="F5" s="19">
        <v>23.462837409700001</v>
      </c>
      <c r="G5" s="9">
        <f t="shared" si="1"/>
        <v>14</v>
      </c>
      <c r="I5" s="21" t="s">
        <v>589</v>
      </c>
      <c r="J5" s="17">
        <v>50.641825572599998</v>
      </c>
      <c r="K5" s="9">
        <f t="shared" si="2"/>
        <v>19</v>
      </c>
      <c r="M5" s="38" t="s">
        <v>589</v>
      </c>
      <c r="N5" s="17">
        <v>25.557168260899999</v>
      </c>
      <c r="O5" s="9">
        <f t="shared" si="3"/>
        <v>36</v>
      </c>
      <c r="Q5" s="38" t="s">
        <v>589</v>
      </c>
      <c r="R5" s="17">
        <v>25.5822598514</v>
      </c>
      <c r="S5" s="9">
        <f t="shared" si="4"/>
        <v>36</v>
      </c>
      <c r="U5" s="22" t="s">
        <v>589</v>
      </c>
      <c r="V5" s="17">
        <v>26.135708407399999</v>
      </c>
      <c r="W5" s="9">
        <f t="shared" si="5"/>
        <v>35</v>
      </c>
      <c r="X5" s="34"/>
      <c r="Y5" s="26" t="s">
        <v>589</v>
      </c>
      <c r="Z5" s="17">
        <v>26.177669895200001</v>
      </c>
      <c r="AA5" s="9">
        <f t="shared" si="6"/>
        <v>35</v>
      </c>
    </row>
    <row r="6" spans="1:27" x14ac:dyDescent="0.25">
      <c r="A6" s="18" t="s">
        <v>187</v>
      </c>
      <c r="B6" s="19">
        <v>110.986330069</v>
      </c>
      <c r="C6" s="9">
        <f t="shared" si="0"/>
        <v>21</v>
      </c>
      <c r="E6" s="20" t="s">
        <v>187</v>
      </c>
      <c r="F6" s="19">
        <v>22.1519693089</v>
      </c>
      <c r="G6" s="9">
        <f t="shared" si="1"/>
        <v>27</v>
      </c>
      <c r="I6" s="21" t="s">
        <v>187</v>
      </c>
      <c r="J6" s="17">
        <v>48.816327045900003</v>
      </c>
      <c r="K6" s="9">
        <f t="shared" si="2"/>
        <v>32</v>
      </c>
      <c r="M6" s="38" t="s">
        <v>187</v>
      </c>
      <c r="N6" s="17">
        <v>40.0020472872</v>
      </c>
      <c r="O6" s="9">
        <f t="shared" si="3"/>
        <v>15</v>
      </c>
      <c r="Q6" s="38" t="s">
        <v>187</v>
      </c>
      <c r="R6" s="17">
        <v>40.023635264600003</v>
      </c>
      <c r="S6" s="9">
        <f t="shared" si="4"/>
        <v>16</v>
      </c>
      <c r="U6" s="22" t="s">
        <v>187</v>
      </c>
      <c r="V6" s="17">
        <v>40.920050000400003</v>
      </c>
      <c r="W6" s="9">
        <f t="shared" si="5"/>
        <v>16</v>
      </c>
      <c r="X6" s="34"/>
      <c r="Y6" s="26" t="s">
        <v>187</v>
      </c>
      <c r="Z6" s="17">
        <v>41.126712277700001</v>
      </c>
      <c r="AA6" s="9">
        <f t="shared" si="6"/>
        <v>15</v>
      </c>
    </row>
    <row r="7" spans="1:27" x14ac:dyDescent="0.25">
      <c r="A7" s="18" t="s">
        <v>607</v>
      </c>
      <c r="B7" s="19">
        <v>133.672376684</v>
      </c>
      <c r="C7" s="9">
        <f t="shared" si="0"/>
        <v>4</v>
      </c>
      <c r="E7" s="20" t="s">
        <v>607</v>
      </c>
      <c r="F7" s="19">
        <v>25.5734625272</v>
      </c>
      <c r="G7" s="9">
        <f t="shared" si="1"/>
        <v>3</v>
      </c>
      <c r="I7" s="21" t="s">
        <v>607</v>
      </c>
      <c r="J7" s="17">
        <v>59.137839554000003</v>
      </c>
      <c r="K7" s="9">
        <f t="shared" si="2"/>
        <v>3</v>
      </c>
      <c r="M7" s="38" t="s">
        <v>607</v>
      </c>
      <c r="N7" s="17">
        <v>48.529673322000001</v>
      </c>
      <c r="O7" s="9">
        <f t="shared" si="3"/>
        <v>4</v>
      </c>
      <c r="Q7" s="38" t="s">
        <v>607</v>
      </c>
      <c r="R7" s="17">
        <v>49.237977359399999</v>
      </c>
      <c r="S7" s="9">
        <f t="shared" si="4"/>
        <v>4</v>
      </c>
      <c r="U7" s="22" t="s">
        <v>607</v>
      </c>
      <c r="V7" s="17">
        <v>50.083613791399998</v>
      </c>
      <c r="W7" s="9">
        <f t="shared" si="5"/>
        <v>4</v>
      </c>
      <c r="X7" s="34"/>
      <c r="Y7" s="26" t="s">
        <v>607</v>
      </c>
      <c r="Z7" s="17">
        <v>50.121975710400001</v>
      </c>
      <c r="AA7" s="9">
        <f t="shared" si="6"/>
        <v>4</v>
      </c>
    </row>
    <row r="8" spans="1:27" x14ac:dyDescent="0.25">
      <c r="A8" s="18" t="s">
        <v>608</v>
      </c>
      <c r="B8" s="19">
        <v>113.103349288</v>
      </c>
      <c r="C8" s="9">
        <f t="shared" si="0"/>
        <v>16</v>
      </c>
      <c r="E8" s="20" t="s">
        <v>608</v>
      </c>
      <c r="F8" s="19">
        <v>22.890421810500001</v>
      </c>
      <c r="G8" s="9">
        <f t="shared" si="1"/>
        <v>22</v>
      </c>
      <c r="I8" s="21" t="s">
        <v>608</v>
      </c>
      <c r="J8" s="17">
        <v>49.600105794900003</v>
      </c>
      <c r="K8" s="9">
        <f t="shared" si="2"/>
        <v>27</v>
      </c>
      <c r="M8" s="38" t="s">
        <v>608</v>
      </c>
      <c r="N8" s="17">
        <v>40.654582898400001</v>
      </c>
      <c r="O8" s="9">
        <f t="shared" si="3"/>
        <v>14</v>
      </c>
      <c r="Q8" s="38" t="s">
        <v>608</v>
      </c>
      <c r="R8" s="17">
        <v>40.684832395299999</v>
      </c>
      <c r="S8" s="9">
        <f t="shared" si="4"/>
        <v>14</v>
      </c>
      <c r="U8" s="22" t="s">
        <v>608</v>
      </c>
      <c r="V8" s="17">
        <v>41.042893003000003</v>
      </c>
      <c r="W8" s="9">
        <f t="shared" si="5"/>
        <v>15</v>
      </c>
      <c r="X8" s="34"/>
      <c r="Y8" s="26" t="s">
        <v>608</v>
      </c>
      <c r="Z8" s="17">
        <v>40.5996459849</v>
      </c>
      <c r="AA8" s="9">
        <f t="shared" si="6"/>
        <v>16</v>
      </c>
    </row>
    <row r="9" spans="1:27" x14ac:dyDescent="0.25">
      <c r="A9" s="18" t="s">
        <v>596</v>
      </c>
      <c r="B9" s="19">
        <v>121.133131437</v>
      </c>
      <c r="C9" s="9">
        <f t="shared" si="0"/>
        <v>8</v>
      </c>
      <c r="E9" s="20" t="s">
        <v>596</v>
      </c>
      <c r="F9" s="19">
        <v>23.2939755435</v>
      </c>
      <c r="G9" s="9">
        <f t="shared" si="1"/>
        <v>17</v>
      </c>
      <c r="I9" s="21" t="s">
        <v>596</v>
      </c>
      <c r="J9" s="17">
        <v>53.207689541100002</v>
      </c>
      <c r="K9" s="9">
        <f t="shared" si="2"/>
        <v>11</v>
      </c>
      <c r="M9" s="38" t="s">
        <v>596</v>
      </c>
      <c r="N9" s="17">
        <v>44.519427671099997</v>
      </c>
      <c r="O9" s="9">
        <f t="shared" si="3"/>
        <v>7</v>
      </c>
      <c r="Q9" s="38" t="s">
        <v>596</v>
      </c>
      <c r="R9" s="17">
        <v>44.638331690000001</v>
      </c>
      <c r="S9" s="9">
        <f t="shared" si="4"/>
        <v>7</v>
      </c>
      <c r="U9" s="22" t="s">
        <v>596</v>
      </c>
      <c r="V9" s="17">
        <v>46.070532774100002</v>
      </c>
      <c r="W9" s="9">
        <f t="shared" si="5"/>
        <v>7</v>
      </c>
      <c r="X9" s="34"/>
      <c r="Y9" s="26" t="s">
        <v>596</v>
      </c>
      <c r="Z9" s="17">
        <v>46.186791949800003</v>
      </c>
      <c r="AA9" s="9">
        <f t="shared" si="6"/>
        <v>7</v>
      </c>
    </row>
    <row r="10" spans="1:27" x14ac:dyDescent="0.25">
      <c r="A10" s="18" t="s">
        <v>583</v>
      </c>
      <c r="B10" s="19">
        <v>117.44089327499999</v>
      </c>
      <c r="C10" s="9">
        <f t="shared" si="0"/>
        <v>13</v>
      </c>
      <c r="E10" s="20" t="s">
        <v>583</v>
      </c>
      <c r="F10" s="19">
        <v>21.432397998300001</v>
      </c>
      <c r="G10" s="9">
        <f t="shared" si="1"/>
        <v>32</v>
      </c>
      <c r="I10" s="21" t="s">
        <v>583</v>
      </c>
      <c r="J10" s="17">
        <v>51.680494070000002</v>
      </c>
      <c r="K10" s="9">
        <f t="shared" si="2"/>
        <v>16</v>
      </c>
      <c r="M10" s="38" t="s">
        <v>583</v>
      </c>
      <c r="N10" s="17">
        <v>44.179666167999997</v>
      </c>
      <c r="O10" s="9">
        <f t="shared" si="3"/>
        <v>8</v>
      </c>
      <c r="Q10" s="38" t="s">
        <v>583</v>
      </c>
      <c r="R10" s="17">
        <v>44.4009291777</v>
      </c>
      <c r="S10" s="9">
        <f t="shared" si="4"/>
        <v>8</v>
      </c>
      <c r="U10" s="22" t="s">
        <v>583</v>
      </c>
      <c r="V10" s="17">
        <v>45.473201009999997</v>
      </c>
      <c r="W10" s="9">
        <f t="shared" si="5"/>
        <v>8</v>
      </c>
      <c r="X10" s="34"/>
      <c r="Y10" s="26" t="s">
        <v>583</v>
      </c>
      <c r="Z10" s="17">
        <v>45.354169992999999</v>
      </c>
      <c r="AA10" s="9">
        <f t="shared" si="6"/>
        <v>8</v>
      </c>
    </row>
    <row r="11" spans="1:27" x14ac:dyDescent="0.25">
      <c r="A11" s="18" t="s">
        <v>584</v>
      </c>
      <c r="B11" s="19">
        <v>123.280460424</v>
      </c>
      <c r="C11" s="9">
        <f t="shared" si="0"/>
        <v>6</v>
      </c>
      <c r="E11" s="20" t="s">
        <v>584</v>
      </c>
      <c r="F11" s="19">
        <v>21.6004843632</v>
      </c>
      <c r="G11" s="9">
        <f t="shared" si="1"/>
        <v>31</v>
      </c>
      <c r="I11" s="21" t="s">
        <v>584</v>
      </c>
      <c r="J11" s="17">
        <v>54.305639946699998</v>
      </c>
      <c r="K11" s="9">
        <f t="shared" si="2"/>
        <v>9</v>
      </c>
      <c r="M11" s="38" t="s">
        <v>584</v>
      </c>
      <c r="N11" s="17">
        <v>47.255666324300002</v>
      </c>
      <c r="O11" s="9">
        <f t="shared" si="3"/>
        <v>5</v>
      </c>
      <c r="Q11" s="38" t="s">
        <v>584</v>
      </c>
      <c r="R11" s="17">
        <v>47.407306636199998</v>
      </c>
      <c r="S11" s="9">
        <f t="shared" si="4"/>
        <v>5</v>
      </c>
      <c r="U11" s="22" t="s">
        <v>584</v>
      </c>
      <c r="V11" s="17">
        <v>48.4094032637</v>
      </c>
      <c r="W11" s="9">
        <f t="shared" si="5"/>
        <v>5</v>
      </c>
      <c r="X11" s="34"/>
      <c r="Y11" s="26" t="s">
        <v>584</v>
      </c>
      <c r="Z11" s="17">
        <v>48.072541906799998</v>
      </c>
      <c r="AA11" s="9">
        <f t="shared" si="6"/>
        <v>5</v>
      </c>
    </row>
    <row r="12" spans="1:27" x14ac:dyDescent="0.25">
      <c r="A12" s="18" t="s">
        <v>602</v>
      </c>
      <c r="B12" s="19">
        <v>108.678251472</v>
      </c>
      <c r="C12" s="9">
        <f t="shared" si="0"/>
        <v>26</v>
      </c>
      <c r="E12" s="20" t="s">
        <v>602</v>
      </c>
      <c r="F12" s="19">
        <v>21.677238448899999</v>
      </c>
      <c r="G12" s="9">
        <f t="shared" si="1"/>
        <v>30</v>
      </c>
      <c r="I12" s="21" t="s">
        <v>602</v>
      </c>
      <c r="J12" s="17">
        <v>49.442555237000001</v>
      </c>
      <c r="K12" s="9">
        <f t="shared" si="2"/>
        <v>28</v>
      </c>
      <c r="M12" s="38" t="s">
        <v>602</v>
      </c>
      <c r="N12" s="17">
        <v>37.562921543000002</v>
      </c>
      <c r="O12" s="9">
        <f t="shared" si="3"/>
        <v>21</v>
      </c>
      <c r="Q12" s="38" t="s">
        <v>602</v>
      </c>
      <c r="R12" s="17">
        <v>37.562921543000002</v>
      </c>
      <c r="S12" s="9">
        <f t="shared" si="4"/>
        <v>23</v>
      </c>
      <c r="U12" s="22" t="s">
        <v>602</v>
      </c>
      <c r="V12" s="17">
        <v>38.716610520899998</v>
      </c>
      <c r="W12" s="9">
        <f t="shared" si="5"/>
        <v>21</v>
      </c>
      <c r="X12" s="34"/>
      <c r="Y12" s="26" t="s">
        <v>602</v>
      </c>
      <c r="Z12" s="17">
        <v>38.672748723700003</v>
      </c>
      <c r="AA12" s="9">
        <f t="shared" si="6"/>
        <v>21</v>
      </c>
    </row>
    <row r="13" spans="1:27" x14ac:dyDescent="0.25">
      <c r="A13" s="18" t="s">
        <v>588</v>
      </c>
      <c r="B13" s="19">
        <v>103.853752943</v>
      </c>
      <c r="C13" s="9">
        <f t="shared" si="0"/>
        <v>30</v>
      </c>
      <c r="E13" s="20" t="s">
        <v>588</v>
      </c>
      <c r="F13" s="19">
        <v>24.1485709068</v>
      </c>
      <c r="G13" s="9">
        <f t="shared" si="1"/>
        <v>8</v>
      </c>
      <c r="I13" s="21" t="s">
        <v>588</v>
      </c>
      <c r="J13" s="17">
        <v>49.741806777000001</v>
      </c>
      <c r="K13" s="9">
        <f t="shared" si="2"/>
        <v>26</v>
      </c>
      <c r="M13" s="38" t="s">
        <v>588</v>
      </c>
      <c r="N13" s="17">
        <v>29.996688797400001</v>
      </c>
      <c r="O13" s="9">
        <f t="shared" si="3"/>
        <v>32</v>
      </c>
      <c r="Q13" s="38" t="s">
        <v>588</v>
      </c>
      <c r="R13" s="17">
        <v>30.109172791100001</v>
      </c>
      <c r="S13" s="9">
        <f t="shared" si="4"/>
        <v>32</v>
      </c>
      <c r="U13" s="22" t="s">
        <v>588</v>
      </c>
      <c r="V13" s="17">
        <v>30.944518278299999</v>
      </c>
      <c r="W13" s="9">
        <f t="shared" si="5"/>
        <v>32</v>
      </c>
      <c r="X13" s="34"/>
      <c r="Y13" s="26" t="s">
        <v>588</v>
      </c>
      <c r="Z13" s="17">
        <v>30.935384974600002</v>
      </c>
      <c r="AA13" s="9">
        <f t="shared" si="6"/>
        <v>32</v>
      </c>
    </row>
    <row r="14" spans="1:27" x14ac:dyDescent="0.25">
      <c r="A14" s="18" t="s">
        <v>587</v>
      </c>
      <c r="B14" s="19">
        <v>105.707250355</v>
      </c>
      <c r="C14" s="9">
        <f t="shared" si="0"/>
        <v>29</v>
      </c>
      <c r="E14" s="20" t="s">
        <v>587</v>
      </c>
      <c r="F14" s="19">
        <v>22.4086469545</v>
      </c>
      <c r="G14" s="9">
        <f t="shared" si="1"/>
        <v>26</v>
      </c>
      <c r="I14" s="21" t="s">
        <v>587</v>
      </c>
      <c r="J14" s="17">
        <v>49.292737694400003</v>
      </c>
      <c r="K14" s="9">
        <f t="shared" si="2"/>
        <v>29</v>
      </c>
      <c r="M14" s="38" t="s">
        <v>587</v>
      </c>
      <c r="N14" s="17">
        <v>34.031478471600003</v>
      </c>
      <c r="O14" s="9">
        <f t="shared" si="3"/>
        <v>27</v>
      </c>
      <c r="Q14" s="38" t="s">
        <v>587</v>
      </c>
      <c r="R14" s="17">
        <v>34.031329912899999</v>
      </c>
      <c r="S14" s="9">
        <f t="shared" si="4"/>
        <v>27</v>
      </c>
      <c r="U14" s="22" t="s">
        <v>587</v>
      </c>
      <c r="V14" s="17">
        <v>33.979226841799999</v>
      </c>
      <c r="W14" s="9">
        <f t="shared" si="5"/>
        <v>27</v>
      </c>
      <c r="X14" s="34"/>
      <c r="Y14" s="26" t="s">
        <v>587</v>
      </c>
      <c r="Z14" s="17">
        <v>34.072514842300002</v>
      </c>
      <c r="AA14" s="9">
        <f t="shared" si="6"/>
        <v>27</v>
      </c>
    </row>
    <row r="15" spans="1:27" x14ac:dyDescent="0.25">
      <c r="A15" s="18" t="s">
        <v>611</v>
      </c>
      <c r="B15" s="19">
        <v>87.475911169599996</v>
      </c>
      <c r="C15" s="9">
        <f t="shared" si="0"/>
        <v>38</v>
      </c>
      <c r="E15" s="20" t="s">
        <v>611</v>
      </c>
      <c r="F15" s="19">
        <v>20.570477247500001</v>
      </c>
      <c r="G15" s="9">
        <f t="shared" si="1"/>
        <v>38</v>
      </c>
      <c r="I15" s="21" t="s">
        <v>611</v>
      </c>
      <c r="J15" s="17">
        <v>48.8516721214</v>
      </c>
      <c r="K15" s="9">
        <f t="shared" si="2"/>
        <v>31</v>
      </c>
      <c r="M15" s="38" t="s">
        <v>611</v>
      </c>
      <c r="N15" s="17">
        <v>18.045663006800002</v>
      </c>
      <c r="O15" s="9">
        <f t="shared" si="3"/>
        <v>40</v>
      </c>
      <c r="Q15" s="38" t="s">
        <v>611</v>
      </c>
      <c r="R15" s="17">
        <v>18.043271841700001</v>
      </c>
      <c r="S15" s="9">
        <f t="shared" si="4"/>
        <v>40</v>
      </c>
      <c r="U15" s="22" t="s">
        <v>611</v>
      </c>
      <c r="V15" s="17">
        <v>18.267356984500001</v>
      </c>
      <c r="W15" s="9">
        <f t="shared" si="5"/>
        <v>40</v>
      </c>
      <c r="X15" s="34"/>
      <c r="Y15" s="26" t="s">
        <v>611</v>
      </c>
      <c r="Z15" s="17">
        <v>18.226713909499999</v>
      </c>
      <c r="AA15" s="9">
        <f t="shared" si="6"/>
        <v>40</v>
      </c>
    </row>
    <row r="16" spans="1:27" x14ac:dyDescent="0.25">
      <c r="A16" s="18" t="s">
        <v>606</v>
      </c>
      <c r="B16" s="19">
        <v>118.442617989</v>
      </c>
      <c r="C16" s="9">
        <f t="shared" si="0"/>
        <v>10</v>
      </c>
      <c r="E16" s="20" t="s">
        <v>606</v>
      </c>
      <c r="F16" s="19">
        <v>24.396323625699999</v>
      </c>
      <c r="G16" s="9">
        <f t="shared" si="1"/>
        <v>6</v>
      </c>
      <c r="I16" s="21" t="s">
        <v>606</v>
      </c>
      <c r="J16" s="17">
        <v>56.509794198999998</v>
      </c>
      <c r="K16" s="9">
        <f t="shared" si="2"/>
        <v>6</v>
      </c>
      <c r="M16" s="38" t="s">
        <v>606</v>
      </c>
      <c r="N16" s="17">
        <v>37.416748909299997</v>
      </c>
      <c r="O16" s="9">
        <f t="shared" si="3"/>
        <v>22</v>
      </c>
      <c r="Q16" s="38" t="s">
        <v>606</v>
      </c>
      <c r="R16" s="17">
        <v>37.5874701714</v>
      </c>
      <c r="S16" s="9">
        <f t="shared" si="4"/>
        <v>22</v>
      </c>
      <c r="U16" s="22" t="s">
        <v>606</v>
      </c>
      <c r="V16" s="17">
        <v>38.649256404799999</v>
      </c>
      <c r="W16" s="9">
        <f t="shared" si="5"/>
        <v>22</v>
      </c>
      <c r="X16" s="34"/>
      <c r="Y16" s="26" t="s">
        <v>606</v>
      </c>
      <c r="Z16" s="17">
        <v>38.606421117099998</v>
      </c>
      <c r="AA16" s="9">
        <f t="shared" si="6"/>
        <v>22</v>
      </c>
    </row>
    <row r="17" spans="1:27" x14ac:dyDescent="0.25">
      <c r="A17" s="18" t="s">
        <v>595</v>
      </c>
      <c r="B17" s="19">
        <v>133.782177109</v>
      </c>
      <c r="C17" s="9">
        <f t="shared" si="0"/>
        <v>3</v>
      </c>
      <c r="E17" s="20" t="s">
        <v>595</v>
      </c>
      <c r="F17" s="19">
        <v>26.935168174099999</v>
      </c>
      <c r="G17" s="9">
        <f t="shared" si="1"/>
        <v>1</v>
      </c>
      <c r="I17" s="21" t="s">
        <v>595</v>
      </c>
      <c r="J17" s="17">
        <v>56.616908266199999</v>
      </c>
      <c r="K17" s="9">
        <f t="shared" si="2"/>
        <v>5</v>
      </c>
      <c r="M17" s="38" t="s">
        <v>595</v>
      </c>
      <c r="N17" s="17">
        <v>49.888591803200001</v>
      </c>
      <c r="O17" s="9">
        <f t="shared" si="3"/>
        <v>3</v>
      </c>
      <c r="Q17" s="38" t="s">
        <v>595</v>
      </c>
      <c r="R17" s="17">
        <v>50.456482041900003</v>
      </c>
      <c r="S17" s="9">
        <f t="shared" si="4"/>
        <v>2</v>
      </c>
      <c r="U17" s="22" t="s">
        <v>595</v>
      </c>
      <c r="V17" s="17">
        <v>51.466572086100001</v>
      </c>
      <c r="W17" s="9">
        <f t="shared" si="5"/>
        <v>3</v>
      </c>
      <c r="X17" s="34"/>
      <c r="Y17" s="26" t="s">
        <v>595</v>
      </c>
      <c r="Z17" s="17">
        <v>51.441224564800002</v>
      </c>
      <c r="AA17" s="9">
        <f t="shared" si="6"/>
        <v>2</v>
      </c>
    </row>
    <row r="18" spans="1:27" s="37" customFormat="1" x14ac:dyDescent="0.25">
      <c r="A18" s="38" t="s">
        <v>803</v>
      </c>
      <c r="B18" s="19">
        <v>118.04175600000001</v>
      </c>
      <c r="C18" s="9">
        <f t="shared" si="0"/>
        <v>12</v>
      </c>
      <c r="D18" s="36"/>
      <c r="E18" s="38" t="s">
        <v>803</v>
      </c>
      <c r="F18" s="19">
        <v>22.544042999999999</v>
      </c>
      <c r="G18" s="9">
        <f t="shared" si="1"/>
        <v>25</v>
      </c>
      <c r="H18" s="36"/>
      <c r="I18" s="38" t="s">
        <v>803</v>
      </c>
      <c r="J18" s="17">
        <v>52.601412000000003</v>
      </c>
      <c r="K18" s="9">
        <f t="shared" si="2"/>
        <v>12</v>
      </c>
      <c r="L18" s="36"/>
      <c r="M18" s="38" t="s">
        <v>803</v>
      </c>
      <c r="N18" s="17">
        <v>43.294711408399998</v>
      </c>
      <c r="O18" s="9">
        <f t="shared" si="3"/>
        <v>10</v>
      </c>
      <c r="P18" s="36"/>
      <c r="Q18" s="38" t="s">
        <v>803</v>
      </c>
      <c r="R18" s="17">
        <v>43.380624470999997</v>
      </c>
      <c r="S18" s="9">
        <f t="shared" si="4"/>
        <v>10</v>
      </c>
      <c r="T18" s="36"/>
      <c r="U18" s="38" t="s">
        <v>803</v>
      </c>
      <c r="V18" s="17">
        <v>44.798077999999997</v>
      </c>
      <c r="W18" s="9">
        <f t="shared" si="5"/>
        <v>9</v>
      </c>
      <c r="X18" s="34"/>
      <c r="Y18" s="38" t="s">
        <v>803</v>
      </c>
      <c r="Z18" s="17">
        <v>44.641081</v>
      </c>
      <c r="AA18" s="9">
        <f t="shared" si="6"/>
        <v>9</v>
      </c>
    </row>
    <row r="19" spans="1:27" x14ac:dyDescent="0.25">
      <c r="A19" s="18" t="s">
        <v>802</v>
      </c>
      <c r="B19" s="19">
        <v>110.03953799999999</v>
      </c>
      <c r="C19" s="9">
        <f t="shared" si="0"/>
        <v>24</v>
      </c>
      <c r="E19" s="38" t="s">
        <v>802</v>
      </c>
      <c r="F19" s="19">
        <v>22.84093</v>
      </c>
      <c r="G19" s="9">
        <f t="shared" si="1"/>
        <v>23</v>
      </c>
      <c r="I19" s="38" t="s">
        <v>802</v>
      </c>
      <c r="J19" s="17">
        <v>48.203496999999999</v>
      </c>
      <c r="K19" s="9">
        <f t="shared" si="2"/>
        <v>35</v>
      </c>
      <c r="M19" s="38" t="s">
        <v>802</v>
      </c>
      <c r="N19" s="17">
        <v>39.1295491992</v>
      </c>
      <c r="O19" s="9">
        <f t="shared" si="3"/>
        <v>17</v>
      </c>
      <c r="Q19" s="38" t="s">
        <v>802</v>
      </c>
      <c r="R19" s="17">
        <v>39.155438002300002</v>
      </c>
      <c r="S19" s="9">
        <f t="shared" si="4"/>
        <v>17</v>
      </c>
      <c r="U19" s="38" t="s">
        <v>802</v>
      </c>
      <c r="V19" s="17">
        <v>40.088451999999997</v>
      </c>
      <c r="W19" s="9">
        <f t="shared" si="5"/>
        <v>17</v>
      </c>
      <c r="X19" s="34"/>
      <c r="Y19" s="38" t="s">
        <v>802</v>
      </c>
      <c r="Z19" s="17">
        <v>39.984549999999999</v>
      </c>
      <c r="AA19" s="9">
        <f t="shared" si="6"/>
        <v>18</v>
      </c>
    </row>
    <row r="20" spans="1:27" x14ac:dyDescent="0.25">
      <c r="A20" s="18" t="s">
        <v>591</v>
      </c>
      <c r="B20" s="19">
        <v>107.037631577</v>
      </c>
      <c r="C20" s="9">
        <f t="shared" si="0"/>
        <v>28</v>
      </c>
      <c r="E20" s="20" t="s">
        <v>591</v>
      </c>
      <c r="F20" s="19">
        <v>22.970247090099999</v>
      </c>
      <c r="G20" s="9">
        <f t="shared" si="1"/>
        <v>21</v>
      </c>
      <c r="I20" s="21" t="s">
        <v>591</v>
      </c>
      <c r="J20" s="17">
        <v>51.212715743700002</v>
      </c>
      <c r="K20" s="9">
        <f t="shared" si="2"/>
        <v>17</v>
      </c>
      <c r="M20" s="38" t="s">
        <v>591</v>
      </c>
      <c r="N20" s="17">
        <v>32.827351130099998</v>
      </c>
      <c r="O20" s="9">
        <f t="shared" si="3"/>
        <v>28</v>
      </c>
      <c r="Q20" s="38" t="s">
        <v>591</v>
      </c>
      <c r="R20" s="17">
        <v>32.846147857699997</v>
      </c>
      <c r="S20" s="9">
        <f t="shared" si="4"/>
        <v>28</v>
      </c>
      <c r="U20" s="22" t="s">
        <v>591</v>
      </c>
      <c r="V20" s="17">
        <v>33.495415989000001</v>
      </c>
      <c r="W20" s="9">
        <f t="shared" si="5"/>
        <v>28</v>
      </c>
      <c r="X20" s="34"/>
      <c r="Y20" s="26" t="s">
        <v>591</v>
      </c>
      <c r="Z20" s="17">
        <v>33.464285105999998</v>
      </c>
      <c r="AA20" s="9">
        <f t="shared" si="6"/>
        <v>28</v>
      </c>
    </row>
    <row r="21" spans="1:27" x14ac:dyDescent="0.25">
      <c r="A21" s="18" t="s">
        <v>609</v>
      </c>
      <c r="B21" s="19">
        <v>95.844175613999994</v>
      </c>
      <c r="C21" s="9">
        <f t="shared" si="0"/>
        <v>35</v>
      </c>
      <c r="E21" s="20" t="s">
        <v>609</v>
      </c>
      <c r="F21" s="19">
        <v>20.676783004600001</v>
      </c>
      <c r="G21" s="9">
        <f t="shared" si="1"/>
        <v>37</v>
      </c>
      <c r="I21" s="21" t="s">
        <v>609</v>
      </c>
      <c r="J21" s="17">
        <v>47.283108266900001</v>
      </c>
      <c r="K21" s="9">
        <f t="shared" si="2"/>
        <v>36</v>
      </c>
      <c r="M21" s="38" t="s">
        <v>609</v>
      </c>
      <c r="N21" s="17">
        <v>27.886674215100001</v>
      </c>
      <c r="O21" s="9">
        <f t="shared" si="3"/>
        <v>34</v>
      </c>
      <c r="Q21" s="38" t="s">
        <v>609</v>
      </c>
      <c r="R21" s="17">
        <v>27.888473628</v>
      </c>
      <c r="S21" s="9">
        <f t="shared" si="4"/>
        <v>34</v>
      </c>
      <c r="U21" s="22" t="s">
        <v>609</v>
      </c>
      <c r="V21" s="17">
        <v>28.235837805700001</v>
      </c>
      <c r="W21" s="9">
        <f t="shared" si="5"/>
        <v>34</v>
      </c>
      <c r="X21" s="34"/>
      <c r="Y21" s="26" t="s">
        <v>609</v>
      </c>
      <c r="Z21" s="17">
        <v>28.205768206599998</v>
      </c>
      <c r="AA21" s="9">
        <f t="shared" si="6"/>
        <v>34</v>
      </c>
    </row>
    <row r="22" spans="1:27" x14ac:dyDescent="0.25">
      <c r="A22" s="18" t="s">
        <v>610</v>
      </c>
      <c r="B22" s="19">
        <v>102.141076884</v>
      </c>
      <c r="C22" s="9">
        <f t="shared" si="0"/>
        <v>31</v>
      </c>
      <c r="E22" s="20" t="s">
        <v>610</v>
      </c>
      <c r="F22" s="19">
        <v>20.797742310699999</v>
      </c>
      <c r="G22" s="9">
        <f t="shared" si="1"/>
        <v>36</v>
      </c>
      <c r="I22" s="21" t="s">
        <v>610</v>
      </c>
      <c r="J22" s="17">
        <v>49.220273115399998</v>
      </c>
      <c r="K22" s="9">
        <f t="shared" si="2"/>
        <v>30</v>
      </c>
      <c r="M22" s="38" t="s">
        <v>610</v>
      </c>
      <c r="N22" s="17">
        <v>32.169980000800003</v>
      </c>
      <c r="O22" s="9">
        <f t="shared" si="3"/>
        <v>31</v>
      </c>
      <c r="Q22" s="38" t="s">
        <v>610</v>
      </c>
      <c r="R22" s="17">
        <v>32.170087408599997</v>
      </c>
      <c r="S22" s="9">
        <f t="shared" si="4"/>
        <v>31</v>
      </c>
      <c r="U22" s="22" t="s">
        <v>610</v>
      </c>
      <c r="V22" s="17">
        <v>32.105280910399998</v>
      </c>
      <c r="W22" s="9">
        <f t="shared" si="5"/>
        <v>31</v>
      </c>
      <c r="X22" s="34"/>
      <c r="Y22" s="26" t="s">
        <v>610</v>
      </c>
      <c r="Z22" s="17">
        <v>32.075615774399999</v>
      </c>
      <c r="AA22" s="9">
        <f t="shared" si="6"/>
        <v>31</v>
      </c>
    </row>
    <row r="23" spans="1:27" x14ac:dyDescent="0.25">
      <c r="A23" s="18" t="s">
        <v>612</v>
      </c>
      <c r="B23" s="19">
        <v>99.748314584499994</v>
      </c>
      <c r="C23" s="9">
        <f t="shared" si="0"/>
        <v>32</v>
      </c>
      <c r="E23" s="20" t="s">
        <v>612</v>
      </c>
      <c r="F23" s="19">
        <v>21.2684602659</v>
      </c>
      <c r="G23" s="9">
        <f t="shared" si="1"/>
        <v>33</v>
      </c>
      <c r="I23" s="21" t="s">
        <v>612</v>
      </c>
      <c r="J23" s="17">
        <v>46.059101823399999</v>
      </c>
      <c r="K23" s="9">
        <f t="shared" si="2"/>
        <v>37</v>
      </c>
      <c r="M23" s="38" t="s">
        <v>612</v>
      </c>
      <c r="N23" s="17">
        <v>32.460558137299998</v>
      </c>
      <c r="O23" s="9">
        <f t="shared" si="3"/>
        <v>29</v>
      </c>
      <c r="Q23" s="38" t="s">
        <v>612</v>
      </c>
      <c r="R23" s="17">
        <v>32.470943488700001</v>
      </c>
      <c r="S23" s="9">
        <f t="shared" si="4"/>
        <v>29</v>
      </c>
      <c r="U23" s="22" t="s">
        <v>612</v>
      </c>
      <c r="V23" s="17">
        <v>32.4164529078</v>
      </c>
      <c r="W23" s="9">
        <f t="shared" si="5"/>
        <v>30</v>
      </c>
      <c r="X23" s="34"/>
      <c r="Y23" s="26" t="s">
        <v>612</v>
      </c>
      <c r="Z23" s="17">
        <v>32.454518061400002</v>
      </c>
      <c r="AA23" s="9">
        <f t="shared" si="6"/>
        <v>30</v>
      </c>
    </row>
    <row r="24" spans="1:27" x14ac:dyDescent="0.25">
      <c r="A24" s="18" t="s">
        <v>605</v>
      </c>
      <c r="B24" s="19">
        <v>92.516848776200007</v>
      </c>
      <c r="C24" s="9">
        <f t="shared" si="0"/>
        <v>36</v>
      </c>
      <c r="E24" s="20" t="s">
        <v>605</v>
      </c>
      <c r="F24" s="19">
        <v>21.152457328200001</v>
      </c>
      <c r="G24" s="9">
        <f t="shared" si="1"/>
        <v>34</v>
      </c>
      <c r="I24" s="21" t="s">
        <v>605</v>
      </c>
      <c r="J24" s="17">
        <v>48.809272141500003</v>
      </c>
      <c r="K24" s="9">
        <f t="shared" si="2"/>
        <v>33</v>
      </c>
      <c r="M24" s="38" t="s">
        <v>605</v>
      </c>
      <c r="N24" s="17">
        <v>22.556282418199999</v>
      </c>
      <c r="O24" s="9">
        <f t="shared" si="3"/>
        <v>39</v>
      </c>
      <c r="Q24" s="38" t="s">
        <v>605</v>
      </c>
      <c r="R24" s="17">
        <v>22.5561317811</v>
      </c>
      <c r="S24" s="9">
        <f t="shared" si="4"/>
        <v>39</v>
      </c>
      <c r="U24" s="22" t="s">
        <v>605</v>
      </c>
      <c r="V24" s="17">
        <v>22.966287991600002</v>
      </c>
      <c r="W24" s="9">
        <f t="shared" si="5"/>
        <v>39</v>
      </c>
      <c r="X24" s="34"/>
      <c r="Y24" s="26" t="s">
        <v>605</v>
      </c>
      <c r="Z24" s="17">
        <v>22.8233273922</v>
      </c>
      <c r="AA24" s="9">
        <f t="shared" si="6"/>
        <v>39</v>
      </c>
    </row>
    <row r="25" spans="1:27" x14ac:dyDescent="0.25">
      <c r="A25" s="18" t="s">
        <v>234</v>
      </c>
      <c r="B25" s="19">
        <v>118.16877053</v>
      </c>
      <c r="C25" s="9">
        <f t="shared" si="0"/>
        <v>11</v>
      </c>
      <c r="E25" s="20" t="s">
        <v>234</v>
      </c>
      <c r="F25" s="19">
        <v>23.983971116900001</v>
      </c>
      <c r="G25" s="9">
        <f t="shared" si="1"/>
        <v>10</v>
      </c>
      <c r="I25" s="21" t="s">
        <v>234</v>
      </c>
      <c r="J25" s="17">
        <v>51.947922624599997</v>
      </c>
      <c r="K25" s="9">
        <f t="shared" si="2"/>
        <v>14</v>
      </c>
      <c r="M25" s="38" t="s">
        <v>234</v>
      </c>
      <c r="N25" s="17">
        <v>42.112510787300003</v>
      </c>
      <c r="O25" s="9">
        <f t="shared" si="3"/>
        <v>12</v>
      </c>
      <c r="Q25" s="38" t="s">
        <v>234</v>
      </c>
      <c r="R25" s="17">
        <v>42.347382017500003</v>
      </c>
      <c r="S25" s="9">
        <f t="shared" si="4"/>
        <v>12</v>
      </c>
      <c r="U25" s="22" t="s">
        <v>234</v>
      </c>
      <c r="V25" s="17">
        <v>42.881650371900001</v>
      </c>
      <c r="W25" s="9">
        <f t="shared" si="5"/>
        <v>12</v>
      </c>
      <c r="X25" s="34"/>
      <c r="Y25" s="26" t="s">
        <v>234</v>
      </c>
      <c r="Z25" s="17">
        <v>42.871902231900002</v>
      </c>
      <c r="AA25" s="9">
        <f t="shared" si="6"/>
        <v>12</v>
      </c>
    </row>
    <row r="26" spans="1:27" x14ac:dyDescent="0.25">
      <c r="A26" s="18" t="s">
        <v>604</v>
      </c>
      <c r="B26" s="19">
        <v>110.508646439</v>
      </c>
      <c r="C26" s="9">
        <f t="shared" si="0"/>
        <v>22</v>
      </c>
      <c r="E26" s="20" t="s">
        <v>604</v>
      </c>
      <c r="F26" s="19">
        <v>24.4086457549</v>
      </c>
      <c r="G26" s="9">
        <f t="shared" si="1"/>
        <v>5</v>
      </c>
      <c r="I26" s="21" t="s">
        <v>604</v>
      </c>
      <c r="J26" s="17">
        <v>50.219223103300003</v>
      </c>
      <c r="K26" s="9">
        <f t="shared" si="2"/>
        <v>23</v>
      </c>
      <c r="M26" s="38" t="s">
        <v>604</v>
      </c>
      <c r="N26" s="17">
        <v>35.996976176099999</v>
      </c>
      <c r="O26" s="9">
        <f t="shared" si="3"/>
        <v>24</v>
      </c>
      <c r="Q26" s="38" t="s">
        <v>604</v>
      </c>
      <c r="R26" s="17">
        <v>36.046903383299998</v>
      </c>
      <c r="S26" s="9">
        <f t="shared" si="4"/>
        <v>24</v>
      </c>
      <c r="U26" s="22" t="s">
        <v>604</v>
      </c>
      <c r="V26" s="17">
        <v>36.8752073315</v>
      </c>
      <c r="W26" s="9">
        <f t="shared" si="5"/>
        <v>24</v>
      </c>
      <c r="X26" s="34"/>
      <c r="Y26" s="26" t="s">
        <v>604</v>
      </c>
      <c r="Z26" s="17">
        <v>36.868905217699997</v>
      </c>
      <c r="AA26" s="9">
        <f t="shared" si="6"/>
        <v>24</v>
      </c>
    </row>
    <row r="27" spans="1:27" x14ac:dyDescent="0.25">
      <c r="A27" s="18" t="s">
        <v>613</v>
      </c>
      <c r="B27" s="19">
        <v>111.971808364</v>
      </c>
      <c r="C27" s="9">
        <f t="shared" si="0"/>
        <v>18</v>
      </c>
      <c r="E27" s="20" t="s">
        <v>613</v>
      </c>
      <c r="F27" s="19">
        <v>23.364576999899999</v>
      </c>
      <c r="G27" s="9">
        <f t="shared" si="1"/>
        <v>16</v>
      </c>
      <c r="I27" s="21" t="s">
        <v>613</v>
      </c>
      <c r="J27" s="17">
        <v>50.426395644499998</v>
      </c>
      <c r="K27" s="9">
        <f t="shared" si="2"/>
        <v>21</v>
      </c>
      <c r="M27" s="38" t="s">
        <v>613</v>
      </c>
      <c r="N27" s="17">
        <v>38.126930942900003</v>
      </c>
      <c r="O27" s="9">
        <f t="shared" si="3"/>
        <v>19</v>
      </c>
      <c r="Q27" s="38" t="s">
        <v>613</v>
      </c>
      <c r="R27" s="17">
        <v>38.263647451099999</v>
      </c>
      <c r="S27" s="9">
        <f t="shared" si="4"/>
        <v>19</v>
      </c>
      <c r="U27" s="22" t="s">
        <v>613</v>
      </c>
      <c r="V27" s="17">
        <v>39.043910226800001</v>
      </c>
      <c r="W27" s="9">
        <f t="shared" si="5"/>
        <v>19</v>
      </c>
      <c r="X27" s="34"/>
      <c r="Y27" s="26" t="s">
        <v>613</v>
      </c>
      <c r="Z27" s="17">
        <v>38.884878292099998</v>
      </c>
      <c r="AA27" s="9">
        <f t="shared" si="6"/>
        <v>19</v>
      </c>
    </row>
    <row r="28" spans="1:27" x14ac:dyDescent="0.25">
      <c r="A28" s="18" t="s">
        <v>599</v>
      </c>
      <c r="B28" s="19">
        <v>126.67545909</v>
      </c>
      <c r="C28" s="9">
        <f t="shared" si="0"/>
        <v>5</v>
      </c>
      <c r="E28" s="20" t="s">
        <v>599</v>
      </c>
      <c r="F28" s="19">
        <v>25.940729442999999</v>
      </c>
      <c r="G28" s="9">
        <f t="shared" si="1"/>
        <v>2</v>
      </c>
      <c r="I28" s="21" t="s">
        <v>599</v>
      </c>
      <c r="J28" s="17">
        <v>57.263509984000002</v>
      </c>
      <c r="K28" s="9">
        <f t="shared" si="2"/>
        <v>4</v>
      </c>
      <c r="M28" s="38" t="s">
        <v>599</v>
      </c>
      <c r="N28" s="17">
        <v>43.377634991000001</v>
      </c>
      <c r="O28" s="9">
        <f t="shared" si="3"/>
        <v>9</v>
      </c>
      <c r="Q28" s="38" t="s">
        <v>599</v>
      </c>
      <c r="R28" s="17">
        <v>43.667382138999997</v>
      </c>
      <c r="S28" s="9">
        <f t="shared" si="4"/>
        <v>9</v>
      </c>
      <c r="U28" s="22" t="s">
        <v>599</v>
      </c>
      <c r="V28" s="17">
        <v>44.131110187899999</v>
      </c>
      <c r="W28" s="9">
        <f t="shared" si="5"/>
        <v>11</v>
      </c>
      <c r="X28" s="34"/>
      <c r="Y28" s="26" t="s">
        <v>599</v>
      </c>
      <c r="Z28" s="17">
        <v>44.174146022199999</v>
      </c>
      <c r="AA28" s="9">
        <f t="shared" si="6"/>
        <v>10</v>
      </c>
    </row>
    <row r="29" spans="1:27" x14ac:dyDescent="0.25">
      <c r="A29" s="18" t="s">
        <v>586</v>
      </c>
      <c r="B29" s="19">
        <v>91.170546854500003</v>
      </c>
      <c r="C29" s="9">
        <f t="shared" si="0"/>
        <v>37</v>
      </c>
      <c r="E29" s="20" t="s">
        <v>586</v>
      </c>
      <c r="F29" s="19">
        <v>20.805475646400001</v>
      </c>
      <c r="G29" s="9">
        <f t="shared" si="1"/>
        <v>35</v>
      </c>
      <c r="I29" s="21" t="s">
        <v>586</v>
      </c>
      <c r="J29" s="17">
        <v>41.312134139800001</v>
      </c>
      <c r="K29" s="9">
        <f t="shared" si="2"/>
        <v>38</v>
      </c>
      <c r="M29" s="38" t="s">
        <v>586</v>
      </c>
      <c r="N29" s="17">
        <v>29.084982456100001</v>
      </c>
      <c r="O29" s="9">
        <f t="shared" si="3"/>
        <v>33</v>
      </c>
      <c r="Q29" s="38" t="s">
        <v>586</v>
      </c>
      <c r="R29" s="17">
        <v>29.086934776700001</v>
      </c>
      <c r="S29" s="9">
        <f t="shared" si="4"/>
        <v>33</v>
      </c>
      <c r="U29" s="22" t="s">
        <v>586</v>
      </c>
      <c r="V29" s="17">
        <v>29.332784093600001</v>
      </c>
      <c r="W29" s="9">
        <f t="shared" si="5"/>
        <v>33</v>
      </c>
      <c r="X29" s="34"/>
      <c r="Y29" s="26" t="s">
        <v>586</v>
      </c>
      <c r="Z29" s="17">
        <v>29.302187801500001</v>
      </c>
      <c r="AA29" s="9">
        <f t="shared" si="6"/>
        <v>33</v>
      </c>
    </row>
    <row r="30" spans="1:27" x14ac:dyDescent="0.25">
      <c r="A30" s="18" t="s">
        <v>323</v>
      </c>
      <c r="B30" s="19">
        <v>111.852270612</v>
      </c>
      <c r="C30" s="9">
        <f t="shared" si="0"/>
        <v>20</v>
      </c>
      <c r="E30" s="20" t="s">
        <v>323</v>
      </c>
      <c r="F30" s="19">
        <v>22.633329772500002</v>
      </c>
      <c r="G30" s="9">
        <f t="shared" si="1"/>
        <v>24</v>
      </c>
      <c r="I30" s="21" t="s">
        <v>323</v>
      </c>
      <c r="J30" s="17">
        <v>48.496702503199998</v>
      </c>
      <c r="K30" s="9">
        <f t="shared" si="2"/>
        <v>34</v>
      </c>
      <c r="M30" s="38" t="s">
        <v>323</v>
      </c>
      <c r="N30" s="17">
        <v>40.707044491600001</v>
      </c>
      <c r="O30" s="9">
        <f t="shared" si="3"/>
        <v>13</v>
      </c>
      <c r="Q30" s="38" t="s">
        <v>323</v>
      </c>
      <c r="R30" s="17">
        <v>40.747716463300002</v>
      </c>
      <c r="S30" s="9">
        <f t="shared" si="4"/>
        <v>13</v>
      </c>
      <c r="U30" s="22" t="s">
        <v>323</v>
      </c>
      <c r="V30" s="17">
        <v>41.251157402099999</v>
      </c>
      <c r="W30" s="9">
        <f t="shared" si="5"/>
        <v>13</v>
      </c>
      <c r="X30" s="34"/>
      <c r="Y30" s="26" t="s">
        <v>323</v>
      </c>
      <c r="Z30" s="17">
        <v>41.407044319400001</v>
      </c>
      <c r="AA30" s="9">
        <f t="shared" si="6"/>
        <v>14</v>
      </c>
    </row>
    <row r="31" spans="1:27" x14ac:dyDescent="0.25">
      <c r="A31" s="18" t="s">
        <v>585</v>
      </c>
      <c r="B31" s="19">
        <v>86.301840613300001</v>
      </c>
      <c r="C31" s="9">
        <f t="shared" si="0"/>
        <v>39</v>
      </c>
      <c r="E31" s="20" t="s">
        <v>585</v>
      </c>
      <c r="F31" s="19">
        <v>20.354707438999998</v>
      </c>
      <c r="G31" s="9">
        <f t="shared" si="1"/>
        <v>39</v>
      </c>
      <c r="I31" s="21" t="s">
        <v>585</v>
      </c>
      <c r="J31" s="17">
        <v>40.277794400799998</v>
      </c>
      <c r="K31" s="9">
        <f t="shared" si="2"/>
        <v>39</v>
      </c>
      <c r="M31" s="38" t="s">
        <v>585</v>
      </c>
      <c r="N31" s="17">
        <v>25.6552840805</v>
      </c>
      <c r="O31" s="9">
        <f t="shared" si="3"/>
        <v>35</v>
      </c>
      <c r="Q31" s="38" t="s">
        <v>585</v>
      </c>
      <c r="R31" s="17">
        <v>25.6574440413</v>
      </c>
      <c r="S31" s="9">
        <f t="shared" si="4"/>
        <v>35</v>
      </c>
      <c r="U31" s="22" t="s">
        <v>585</v>
      </c>
      <c r="V31" s="17">
        <v>25.888755916000001</v>
      </c>
      <c r="W31" s="9">
        <f t="shared" si="5"/>
        <v>36</v>
      </c>
      <c r="X31" s="34"/>
      <c r="Y31" s="26" t="s">
        <v>585</v>
      </c>
      <c r="Z31" s="17">
        <v>26.002164658800002</v>
      </c>
      <c r="AA31" s="9">
        <f t="shared" si="6"/>
        <v>36</v>
      </c>
    </row>
    <row r="32" spans="1:27" x14ac:dyDescent="0.25">
      <c r="A32" s="18" t="s">
        <v>335</v>
      </c>
      <c r="B32" s="19">
        <v>116.300291491</v>
      </c>
      <c r="C32" s="9">
        <f t="shared" si="0"/>
        <v>14</v>
      </c>
      <c r="E32" s="20" t="s">
        <v>335</v>
      </c>
      <c r="F32" s="19">
        <v>23.249037847699999</v>
      </c>
      <c r="G32" s="9">
        <f t="shared" si="1"/>
        <v>19</v>
      </c>
      <c r="I32" s="21" t="s">
        <v>335</v>
      </c>
      <c r="J32" s="17">
        <v>49.992124559499999</v>
      </c>
      <c r="K32" s="9">
        <f t="shared" si="2"/>
        <v>24</v>
      </c>
      <c r="M32" s="38" t="s">
        <v>335</v>
      </c>
      <c r="N32" s="17">
        <v>43.0478282248</v>
      </c>
      <c r="O32" s="9">
        <f t="shared" si="3"/>
        <v>11</v>
      </c>
      <c r="Q32" s="38" t="s">
        <v>335</v>
      </c>
      <c r="R32" s="17">
        <v>43.071300716700001</v>
      </c>
      <c r="S32" s="9">
        <f t="shared" si="4"/>
        <v>11</v>
      </c>
      <c r="U32" s="22" t="s">
        <v>335</v>
      </c>
      <c r="V32" s="17">
        <v>44.1341292774</v>
      </c>
      <c r="W32" s="9">
        <f t="shared" si="5"/>
        <v>10</v>
      </c>
      <c r="X32" s="34"/>
      <c r="Y32" s="26" t="s">
        <v>335</v>
      </c>
      <c r="Z32" s="17">
        <v>44.109588691900001</v>
      </c>
      <c r="AA32" s="9">
        <f t="shared" si="6"/>
        <v>11</v>
      </c>
    </row>
    <row r="33" spans="1:27" x14ac:dyDescent="0.25">
      <c r="A33" s="18" t="s">
        <v>601</v>
      </c>
      <c r="B33" s="19">
        <v>111.863691164</v>
      </c>
      <c r="C33" s="9">
        <f t="shared" si="0"/>
        <v>19</v>
      </c>
      <c r="E33" s="20" t="s">
        <v>601</v>
      </c>
      <c r="F33" s="19">
        <v>23.284674078199998</v>
      </c>
      <c r="G33" s="9">
        <f t="shared" si="1"/>
        <v>18</v>
      </c>
      <c r="I33" s="21" t="s">
        <v>601</v>
      </c>
      <c r="J33" s="17">
        <v>50.571550655199999</v>
      </c>
      <c r="K33" s="9">
        <f t="shared" si="2"/>
        <v>20</v>
      </c>
      <c r="M33" s="38" t="s">
        <v>601</v>
      </c>
      <c r="N33" s="17">
        <v>37.993606900800003</v>
      </c>
      <c r="O33" s="9">
        <f t="shared" si="3"/>
        <v>20</v>
      </c>
      <c r="Q33" s="38" t="s">
        <v>601</v>
      </c>
      <c r="R33" s="17">
        <v>38.074881217799998</v>
      </c>
      <c r="S33" s="9">
        <f t="shared" si="4"/>
        <v>20</v>
      </c>
      <c r="U33" s="22" t="s">
        <v>601</v>
      </c>
      <c r="V33" s="17">
        <v>38.184161658400001</v>
      </c>
      <c r="W33" s="9">
        <f t="shared" si="5"/>
        <v>23</v>
      </c>
      <c r="X33" s="34"/>
      <c r="Y33" s="26" t="s">
        <v>601</v>
      </c>
      <c r="Z33" s="17">
        <v>37.692796870899997</v>
      </c>
      <c r="AA33" s="9">
        <f t="shared" si="6"/>
        <v>23</v>
      </c>
    </row>
    <row r="34" spans="1:27" x14ac:dyDescent="0.25">
      <c r="A34" s="18" t="s">
        <v>380</v>
      </c>
      <c r="B34" s="19">
        <v>116.172553658</v>
      </c>
      <c r="C34" s="9">
        <f t="shared" si="0"/>
        <v>15</v>
      </c>
      <c r="E34" s="20" t="s">
        <v>380</v>
      </c>
      <c r="F34" s="19">
        <v>23.903580539</v>
      </c>
      <c r="G34" s="9">
        <f t="shared" si="1"/>
        <v>11</v>
      </c>
      <c r="I34" s="21" t="s">
        <v>380</v>
      </c>
      <c r="J34" s="17">
        <v>54.701902411200003</v>
      </c>
      <c r="K34" s="9">
        <f t="shared" si="2"/>
        <v>7</v>
      </c>
      <c r="M34" s="38" t="s">
        <v>380</v>
      </c>
      <c r="N34" s="17">
        <v>37.363342878200001</v>
      </c>
      <c r="O34" s="9">
        <f t="shared" si="3"/>
        <v>23</v>
      </c>
      <c r="Q34" s="38" t="s">
        <v>380</v>
      </c>
      <c r="R34" s="17">
        <v>37.6600509393</v>
      </c>
      <c r="S34" s="9">
        <f t="shared" si="4"/>
        <v>21</v>
      </c>
      <c r="U34" s="22" t="s">
        <v>380</v>
      </c>
      <c r="V34" s="17">
        <v>38.743929938900003</v>
      </c>
      <c r="W34" s="9">
        <f t="shared" si="5"/>
        <v>20</v>
      </c>
      <c r="X34" s="34"/>
      <c r="Y34" s="26" t="s">
        <v>380</v>
      </c>
      <c r="Z34" s="17">
        <v>38.683723938999997</v>
      </c>
      <c r="AA34" s="9">
        <f t="shared" si="6"/>
        <v>20</v>
      </c>
    </row>
    <row r="35" spans="1:27" x14ac:dyDescent="0.25">
      <c r="A35" s="18" t="s">
        <v>593</v>
      </c>
      <c r="B35" s="19">
        <v>97.553392709700006</v>
      </c>
      <c r="C35" s="9">
        <f t="shared" si="0"/>
        <v>34</v>
      </c>
      <c r="E35" s="20" t="s">
        <v>593</v>
      </c>
      <c r="F35" s="19">
        <v>21.8069414317</v>
      </c>
      <c r="G35" s="9">
        <f t="shared" si="1"/>
        <v>29</v>
      </c>
      <c r="I35" s="21" t="s">
        <v>593</v>
      </c>
      <c r="J35" s="17">
        <v>51.063247580300001</v>
      </c>
      <c r="K35" s="9">
        <f t="shared" si="2"/>
        <v>18</v>
      </c>
      <c r="M35" s="38" t="s">
        <v>593</v>
      </c>
      <c r="N35" s="17">
        <v>24.843848450999999</v>
      </c>
      <c r="O35" s="9">
        <f t="shared" si="3"/>
        <v>37</v>
      </c>
      <c r="Q35" s="38" t="s">
        <v>593</v>
      </c>
      <c r="R35" s="17">
        <v>24.879218180100001</v>
      </c>
      <c r="S35" s="9">
        <f t="shared" si="4"/>
        <v>37</v>
      </c>
      <c r="U35" s="22" t="s">
        <v>593</v>
      </c>
      <c r="V35" s="17">
        <v>25.352207694000001</v>
      </c>
      <c r="W35" s="9">
        <f t="shared" si="5"/>
        <v>37</v>
      </c>
      <c r="X35" s="34"/>
      <c r="Y35" s="26" t="s">
        <v>593</v>
      </c>
      <c r="Z35" s="17">
        <v>25.3466881875</v>
      </c>
      <c r="AA35" s="9">
        <f t="shared" si="6"/>
        <v>37</v>
      </c>
    </row>
    <row r="36" spans="1:27" x14ac:dyDescent="0.25">
      <c r="A36" s="18" t="s">
        <v>592</v>
      </c>
      <c r="B36" s="19">
        <v>135.07478340099999</v>
      </c>
      <c r="C36" s="9">
        <f t="shared" si="0"/>
        <v>2</v>
      </c>
      <c r="E36" s="20" t="s">
        <v>592</v>
      </c>
      <c r="F36" s="19">
        <v>23.415500064</v>
      </c>
      <c r="G36" s="9">
        <f t="shared" si="1"/>
        <v>15</v>
      </c>
      <c r="I36" s="21" t="s">
        <v>592</v>
      </c>
      <c r="J36" s="17">
        <v>61.611101562800002</v>
      </c>
      <c r="K36" s="9">
        <f t="shared" si="2"/>
        <v>1</v>
      </c>
      <c r="M36" s="38" t="s">
        <v>592</v>
      </c>
      <c r="N36" s="17">
        <v>49.947825839799997</v>
      </c>
      <c r="O36" s="9">
        <f t="shared" si="3"/>
        <v>2</v>
      </c>
      <c r="Q36" s="38" t="s">
        <v>592</v>
      </c>
      <c r="R36" s="17">
        <v>50.3631386693</v>
      </c>
      <c r="S36" s="9">
        <f t="shared" si="4"/>
        <v>3</v>
      </c>
      <c r="U36" s="22" t="s">
        <v>592</v>
      </c>
      <c r="V36" s="17">
        <v>51.571434977700001</v>
      </c>
      <c r="W36" s="9">
        <f t="shared" si="5"/>
        <v>2</v>
      </c>
      <c r="X36" s="34"/>
      <c r="Y36" s="26" t="s">
        <v>592</v>
      </c>
      <c r="Z36" s="17">
        <v>51.4357388289</v>
      </c>
      <c r="AA36" s="9">
        <f t="shared" si="6"/>
        <v>3</v>
      </c>
    </row>
    <row r="37" spans="1:27" x14ac:dyDescent="0.25">
      <c r="A37" s="18" t="s">
        <v>598</v>
      </c>
      <c r="B37" s="19">
        <v>108.548689353</v>
      </c>
      <c r="C37" s="9">
        <f t="shared" si="0"/>
        <v>27</v>
      </c>
      <c r="E37" s="20" t="s">
        <v>598</v>
      </c>
      <c r="F37" s="19">
        <v>23.8472369417</v>
      </c>
      <c r="G37" s="9">
        <f t="shared" si="1"/>
        <v>12</v>
      </c>
      <c r="I37" s="21" t="s">
        <v>598</v>
      </c>
      <c r="J37" s="17">
        <v>49.883464924800002</v>
      </c>
      <c r="K37" s="9">
        <f t="shared" si="2"/>
        <v>25</v>
      </c>
      <c r="M37" s="38" t="s">
        <v>598</v>
      </c>
      <c r="N37" s="17">
        <v>34.843569833700002</v>
      </c>
      <c r="O37" s="9">
        <f t="shared" si="3"/>
        <v>26</v>
      </c>
      <c r="Q37" s="38" t="s">
        <v>598</v>
      </c>
      <c r="R37" s="17">
        <v>34.8995364142</v>
      </c>
      <c r="S37" s="9">
        <f t="shared" si="4"/>
        <v>26</v>
      </c>
      <c r="U37" s="22" t="s">
        <v>598</v>
      </c>
      <c r="V37" s="17">
        <v>35.458118519400003</v>
      </c>
      <c r="W37" s="9">
        <f t="shared" si="5"/>
        <v>26</v>
      </c>
      <c r="X37" s="34"/>
      <c r="Y37" s="26" t="s">
        <v>598</v>
      </c>
      <c r="Z37" s="17">
        <v>35.542618557600001</v>
      </c>
      <c r="AA37" s="9">
        <f t="shared" si="6"/>
        <v>26</v>
      </c>
    </row>
    <row r="38" spans="1:27" x14ac:dyDescent="0.25">
      <c r="A38" s="18" t="s">
        <v>531</v>
      </c>
      <c r="B38" s="19">
        <v>112.434448941</v>
      </c>
      <c r="C38" s="9">
        <f t="shared" si="0"/>
        <v>17</v>
      </c>
      <c r="E38" s="20" t="s">
        <v>531</v>
      </c>
      <c r="F38" s="19">
        <v>22.103124277399999</v>
      </c>
      <c r="G38" s="9">
        <f t="shared" si="1"/>
        <v>28</v>
      </c>
      <c r="I38" s="21" t="s">
        <v>531</v>
      </c>
      <c r="J38" s="17">
        <v>51.718616954600002</v>
      </c>
      <c r="K38" s="9">
        <f t="shared" si="2"/>
        <v>15</v>
      </c>
      <c r="M38" s="38" t="s">
        <v>531</v>
      </c>
      <c r="N38" s="17">
        <v>38.595013439799999</v>
      </c>
      <c r="O38" s="9">
        <f t="shared" si="3"/>
        <v>18</v>
      </c>
      <c r="Q38" s="38" t="s">
        <v>531</v>
      </c>
      <c r="R38" s="17">
        <v>38.612381625899999</v>
      </c>
      <c r="S38" s="9">
        <f t="shared" si="4"/>
        <v>18</v>
      </c>
      <c r="U38" s="22" t="s">
        <v>531</v>
      </c>
      <c r="V38" s="17">
        <v>40.071847739299997</v>
      </c>
      <c r="W38" s="9">
        <f t="shared" si="5"/>
        <v>18</v>
      </c>
      <c r="X38" s="34"/>
      <c r="Y38" s="26" t="s">
        <v>531</v>
      </c>
      <c r="Z38" s="17">
        <v>40.100619207900003</v>
      </c>
      <c r="AA38" s="9">
        <f t="shared" si="6"/>
        <v>17</v>
      </c>
    </row>
    <row r="39" spans="1:27" x14ac:dyDescent="0.25">
      <c r="A39" s="18" t="s">
        <v>582</v>
      </c>
      <c r="B39" s="19">
        <v>137.84336857700001</v>
      </c>
      <c r="C39" s="9">
        <f>RANK(B39,B$2:B$41)</f>
        <v>1</v>
      </c>
      <c r="E39" s="20" t="s">
        <v>582</v>
      </c>
      <c r="F39" s="19">
        <v>24.272789742499999</v>
      </c>
      <c r="G39" s="9">
        <f t="shared" si="1"/>
        <v>7</v>
      </c>
      <c r="I39" s="21" t="s">
        <v>582</v>
      </c>
      <c r="J39" s="17">
        <v>60.758051648799999</v>
      </c>
      <c r="K39" s="9">
        <f t="shared" si="2"/>
        <v>2</v>
      </c>
      <c r="M39" s="38" t="s">
        <v>582</v>
      </c>
      <c r="N39" s="17">
        <v>52.417696782900002</v>
      </c>
      <c r="O39" s="9">
        <f t="shared" si="3"/>
        <v>1</v>
      </c>
      <c r="Q39" s="38" t="s">
        <v>582</v>
      </c>
      <c r="R39" s="17">
        <v>52.9043409027</v>
      </c>
      <c r="S39" s="9">
        <f t="shared" si="4"/>
        <v>1</v>
      </c>
      <c r="U39" s="22" t="s">
        <v>582</v>
      </c>
      <c r="V39" s="17">
        <v>53.642728758600001</v>
      </c>
      <c r="W39" s="9">
        <f t="shared" si="5"/>
        <v>1</v>
      </c>
      <c r="X39" s="34"/>
      <c r="Y39" s="26" t="s">
        <v>582</v>
      </c>
      <c r="Z39" s="17">
        <v>53.392285310299997</v>
      </c>
      <c r="AA39" s="9">
        <f t="shared" si="6"/>
        <v>1</v>
      </c>
    </row>
    <row r="40" spans="1:27" x14ac:dyDescent="0.25">
      <c r="A40" s="18" t="s">
        <v>597</v>
      </c>
      <c r="B40" s="19">
        <v>83.683436743100003</v>
      </c>
      <c r="C40" s="9">
        <f t="shared" si="0"/>
        <v>40</v>
      </c>
      <c r="E40" s="20" t="s">
        <v>597</v>
      </c>
      <c r="F40" s="19">
        <v>20.221940853</v>
      </c>
      <c r="G40" s="9">
        <f t="shared" si="1"/>
        <v>40</v>
      </c>
      <c r="I40" s="21" t="s">
        <v>597</v>
      </c>
      <c r="J40" s="17">
        <v>38.618981789999999</v>
      </c>
      <c r="K40" s="9">
        <f t="shared" si="2"/>
        <v>40</v>
      </c>
      <c r="M40" s="38" t="s">
        <v>597</v>
      </c>
      <c r="N40" s="17">
        <v>24.8402799202</v>
      </c>
      <c r="O40" s="9">
        <f t="shared" si="3"/>
        <v>38</v>
      </c>
      <c r="Q40" s="38" t="s">
        <v>597</v>
      </c>
      <c r="R40" s="17">
        <v>24.840668575999999</v>
      </c>
      <c r="S40" s="9">
        <f t="shared" si="4"/>
        <v>38</v>
      </c>
      <c r="U40" s="22" t="s">
        <v>597</v>
      </c>
      <c r="V40" s="17">
        <v>24.884407234899999</v>
      </c>
      <c r="W40" s="9">
        <f t="shared" si="5"/>
        <v>38</v>
      </c>
      <c r="X40" s="34"/>
      <c r="Y40" s="26" t="s">
        <v>597</v>
      </c>
      <c r="Z40" s="17">
        <v>24.8735732088</v>
      </c>
      <c r="AA40" s="9">
        <f t="shared" si="6"/>
        <v>38</v>
      </c>
    </row>
    <row r="41" spans="1:27" x14ac:dyDescent="0.25">
      <c r="A41" s="18" t="s">
        <v>590</v>
      </c>
      <c r="B41" s="19">
        <v>118.72310105299999</v>
      </c>
      <c r="C41" s="9">
        <f t="shared" si="0"/>
        <v>9</v>
      </c>
      <c r="E41" s="20" t="s">
        <v>590</v>
      </c>
      <c r="F41" s="19">
        <v>24.1247271744</v>
      </c>
      <c r="G41" s="9">
        <f t="shared" si="1"/>
        <v>9</v>
      </c>
      <c r="I41" s="21" t="s">
        <v>590</v>
      </c>
      <c r="J41" s="17">
        <v>54.675453951199998</v>
      </c>
      <c r="K41" s="9">
        <f t="shared" si="2"/>
        <v>8</v>
      </c>
      <c r="M41" s="38" t="s">
        <v>590</v>
      </c>
      <c r="N41" s="17">
        <v>39.902089480800001</v>
      </c>
      <c r="O41" s="9">
        <f t="shared" si="3"/>
        <v>16</v>
      </c>
      <c r="Q41" s="38" t="s">
        <v>590</v>
      </c>
      <c r="R41" s="17">
        <v>40.029716450999999</v>
      </c>
      <c r="S41" s="9">
        <f t="shared" si="4"/>
        <v>15</v>
      </c>
      <c r="U41" s="22" t="s">
        <v>590</v>
      </c>
      <c r="V41" s="17">
        <v>41.081737786799998</v>
      </c>
      <c r="W41" s="9">
        <f t="shared" si="5"/>
        <v>14</v>
      </c>
      <c r="X41" s="34"/>
      <c r="Y41" s="26" t="s">
        <v>590</v>
      </c>
      <c r="Z41" s="17">
        <v>42.218483344399999</v>
      </c>
      <c r="AA41" s="9">
        <f t="shared" si="6"/>
        <v>13</v>
      </c>
    </row>
  </sheetData>
  <sortState ref="Y2:AA40">
    <sortCondition ref="Y2:Y40"/>
  </sortState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1"/>
  <sheetViews>
    <sheetView workbookViewId="0">
      <pane ySplit="1" topLeftCell="A2" activePane="bottomLeft" state="frozen"/>
      <selection pane="bottomLeft" activeCell="H31" sqref="H31"/>
    </sheetView>
  </sheetViews>
  <sheetFormatPr defaultRowHeight="15" x14ac:dyDescent="0.25"/>
  <cols>
    <col min="1" max="1" width="40" style="39" bestFit="1" customWidth="1"/>
    <col min="2" max="2" width="19.85546875" style="39" bestFit="1" customWidth="1"/>
    <col min="3" max="3" width="10.7109375" style="39" customWidth="1"/>
    <col min="4" max="4" width="11.140625" style="9" bestFit="1" customWidth="1"/>
    <col min="5" max="5" width="3.140625" style="36" customWidth="1"/>
    <col min="6" max="6" width="40" style="39" bestFit="1" customWidth="1"/>
    <col min="7" max="7" width="19.85546875" style="39" bestFit="1" customWidth="1"/>
    <col min="8" max="8" width="9.42578125" style="39" customWidth="1"/>
    <col min="9" max="9" width="11.140625" style="9" bestFit="1" customWidth="1"/>
    <col min="10" max="10" width="3.140625" style="36" customWidth="1"/>
    <col min="11" max="11" width="40" bestFit="1" customWidth="1"/>
    <col min="12" max="12" width="19.85546875" bestFit="1" customWidth="1"/>
    <col min="13" max="13" width="9.140625" style="9"/>
    <col min="14" max="14" width="11.140625" bestFit="1" customWidth="1"/>
    <col min="15" max="15" width="3.140625" style="36" customWidth="1"/>
    <col min="16" max="16" width="40" bestFit="1" customWidth="1"/>
    <col min="17" max="17" width="19.85546875" style="9" bestFit="1" customWidth="1"/>
    <col min="19" max="19" width="11.140625" style="9" bestFit="1" customWidth="1"/>
  </cols>
  <sheetData>
    <row r="1" spans="1:19" x14ac:dyDescent="0.25">
      <c r="A1" s="77" t="s">
        <v>702</v>
      </c>
      <c r="B1" s="76" t="s">
        <v>788</v>
      </c>
      <c r="C1" s="76" t="s">
        <v>704</v>
      </c>
      <c r="D1" s="76" t="s">
        <v>793</v>
      </c>
      <c r="F1" s="77" t="s">
        <v>702</v>
      </c>
      <c r="G1" s="76" t="s">
        <v>788</v>
      </c>
      <c r="H1" s="76" t="s">
        <v>704</v>
      </c>
      <c r="I1" s="76" t="s">
        <v>793</v>
      </c>
      <c r="K1" s="77" t="s">
        <v>702</v>
      </c>
      <c r="L1" s="76" t="s">
        <v>788</v>
      </c>
      <c r="M1" s="76" t="s">
        <v>704</v>
      </c>
      <c r="N1" s="76" t="s">
        <v>793</v>
      </c>
      <c r="P1" s="77" t="s">
        <v>702</v>
      </c>
      <c r="Q1" s="76" t="s">
        <v>788</v>
      </c>
      <c r="R1" s="76" t="s">
        <v>704</v>
      </c>
      <c r="S1" s="76" t="s">
        <v>793</v>
      </c>
    </row>
    <row r="2" spans="1:19" x14ac:dyDescent="0.25">
      <c r="A2" s="40" t="s">
        <v>600</v>
      </c>
      <c r="B2" s="17">
        <v>1.6405514703899999</v>
      </c>
      <c r="C2" s="9">
        <f t="shared" ref="C2:C41" si="0">RANK(B2,B$2:B$41)</f>
        <v>18</v>
      </c>
      <c r="D2" s="9" t="s">
        <v>790</v>
      </c>
      <c r="F2" s="40" t="s">
        <v>600</v>
      </c>
      <c r="G2" s="17">
        <v>1.6645166068499999</v>
      </c>
      <c r="H2" s="9">
        <f t="shared" ref="H2:H41" si="1">RANK(G2,G$2:G$41)</f>
        <v>23</v>
      </c>
      <c r="I2" s="9" t="s">
        <v>790</v>
      </c>
      <c r="K2" s="24" t="s">
        <v>600</v>
      </c>
      <c r="L2" s="17">
        <v>1.63742090605</v>
      </c>
      <c r="M2" s="9">
        <f t="shared" ref="M2:M41" si="2">RANK(L2,L$2:L$41)</f>
        <v>16</v>
      </c>
      <c r="N2" s="9" t="s">
        <v>790</v>
      </c>
      <c r="P2" s="27" t="s">
        <v>600</v>
      </c>
      <c r="Q2" s="17">
        <v>1.66859725367</v>
      </c>
      <c r="R2" s="9">
        <f t="shared" ref="R2:R41" si="3">RANK(Q2,Q$2:Q$41)</f>
        <v>17</v>
      </c>
      <c r="S2" s="9" t="s">
        <v>790</v>
      </c>
    </row>
    <row r="3" spans="1:19" x14ac:dyDescent="0.25">
      <c r="A3" s="40" t="s">
        <v>315</v>
      </c>
      <c r="B3" s="17">
        <v>1.60859301168</v>
      </c>
      <c r="C3" s="9">
        <f t="shared" si="0"/>
        <v>20</v>
      </c>
      <c r="D3" s="9" t="s">
        <v>790</v>
      </c>
      <c r="F3" s="40" t="s">
        <v>315</v>
      </c>
      <c r="G3" s="17">
        <v>1.6914728854700001</v>
      </c>
      <c r="H3" s="9">
        <f t="shared" si="1"/>
        <v>21</v>
      </c>
      <c r="I3" s="9" t="s">
        <v>790</v>
      </c>
      <c r="K3" s="24" t="s">
        <v>315</v>
      </c>
      <c r="L3" s="17">
        <v>1.6551494657500001</v>
      </c>
      <c r="M3" s="9">
        <f t="shared" si="2"/>
        <v>14</v>
      </c>
      <c r="N3" s="9" t="s">
        <v>790</v>
      </c>
      <c r="P3" s="27" t="s">
        <v>315</v>
      </c>
      <c r="Q3" s="17">
        <v>1.6998488326400001</v>
      </c>
      <c r="R3" s="9">
        <f t="shared" si="3"/>
        <v>13</v>
      </c>
      <c r="S3" s="9" t="s">
        <v>791</v>
      </c>
    </row>
    <row r="4" spans="1:19" x14ac:dyDescent="0.25">
      <c r="A4" s="40" t="s">
        <v>603</v>
      </c>
      <c r="B4" s="17">
        <v>1.3928276550700001</v>
      </c>
      <c r="C4" s="9">
        <f t="shared" si="0"/>
        <v>33</v>
      </c>
      <c r="D4" s="9" t="s">
        <v>789</v>
      </c>
      <c r="F4" s="40" t="s">
        <v>603</v>
      </c>
      <c r="G4" s="17">
        <v>1.8064622456099999</v>
      </c>
      <c r="H4" s="9">
        <f t="shared" si="1"/>
        <v>19</v>
      </c>
      <c r="I4" s="9" t="s">
        <v>791</v>
      </c>
      <c r="K4" s="24" t="s">
        <v>603</v>
      </c>
      <c r="L4" s="17">
        <v>1.56208505425</v>
      </c>
      <c r="M4" s="9">
        <f t="shared" si="2"/>
        <v>25</v>
      </c>
      <c r="N4" s="9" t="s">
        <v>790</v>
      </c>
      <c r="P4" s="27" t="s">
        <v>603</v>
      </c>
      <c r="Q4" s="17">
        <v>1.5813006706399999</v>
      </c>
      <c r="R4" s="9">
        <f t="shared" si="3"/>
        <v>26</v>
      </c>
      <c r="S4" s="9" t="s">
        <v>790</v>
      </c>
    </row>
    <row r="5" spans="1:19" x14ac:dyDescent="0.25">
      <c r="A5" s="40" t="s">
        <v>589</v>
      </c>
      <c r="B5" s="17">
        <v>1.4387199968</v>
      </c>
      <c r="C5" s="9">
        <f t="shared" si="0"/>
        <v>30</v>
      </c>
      <c r="D5" s="9" t="s">
        <v>789</v>
      </c>
      <c r="F5" s="40" t="s">
        <v>589</v>
      </c>
      <c r="G5" s="17">
        <v>1.51363701765</v>
      </c>
      <c r="H5" s="9">
        <f t="shared" si="1"/>
        <v>30</v>
      </c>
      <c r="I5" s="9" t="s">
        <v>790</v>
      </c>
      <c r="K5" s="24" t="s">
        <v>589</v>
      </c>
      <c r="L5" s="17">
        <v>1.4418625220200001</v>
      </c>
      <c r="M5" s="9">
        <f t="shared" si="2"/>
        <v>30</v>
      </c>
      <c r="N5" s="9" t="s">
        <v>789</v>
      </c>
      <c r="P5" s="27" t="s">
        <v>589</v>
      </c>
      <c r="Q5" s="17">
        <v>1.4647424015599999</v>
      </c>
      <c r="R5" s="9">
        <f t="shared" si="3"/>
        <v>30</v>
      </c>
      <c r="S5" s="9" t="s">
        <v>789</v>
      </c>
    </row>
    <row r="6" spans="1:19" x14ac:dyDescent="0.25">
      <c r="A6" s="40" t="s">
        <v>187</v>
      </c>
      <c r="B6" s="17">
        <v>1.3831083669499999</v>
      </c>
      <c r="C6" s="9">
        <f t="shared" si="0"/>
        <v>34</v>
      </c>
      <c r="D6" s="9" t="s">
        <v>789</v>
      </c>
      <c r="F6" s="40" t="s">
        <v>187</v>
      </c>
      <c r="G6" s="17">
        <v>1.38403844732</v>
      </c>
      <c r="H6" s="9">
        <f t="shared" si="1"/>
        <v>35</v>
      </c>
      <c r="I6" s="9" t="s">
        <v>789</v>
      </c>
      <c r="K6" s="24" t="s">
        <v>187</v>
      </c>
      <c r="L6" s="17">
        <v>1.3026648241400001</v>
      </c>
      <c r="M6" s="9">
        <f t="shared" si="2"/>
        <v>36</v>
      </c>
      <c r="N6" s="9" t="s">
        <v>789</v>
      </c>
      <c r="P6" s="27" t="s">
        <v>187</v>
      </c>
      <c r="Q6" s="17">
        <v>1.3768614617699999</v>
      </c>
      <c r="R6" s="9">
        <f t="shared" si="3"/>
        <v>34</v>
      </c>
      <c r="S6" s="9" t="s">
        <v>789</v>
      </c>
    </row>
    <row r="7" spans="1:19" x14ac:dyDescent="0.25">
      <c r="A7" s="40" t="s">
        <v>607</v>
      </c>
      <c r="B7" s="17">
        <v>1.4872556752299999</v>
      </c>
      <c r="C7" s="9">
        <f t="shared" si="0"/>
        <v>27</v>
      </c>
      <c r="D7" s="9" t="s">
        <v>789</v>
      </c>
      <c r="F7" s="40" t="s">
        <v>607</v>
      </c>
      <c r="G7" s="17">
        <v>2.0021434785799999</v>
      </c>
      <c r="H7" s="9">
        <f t="shared" si="1"/>
        <v>7</v>
      </c>
      <c r="I7" s="9" t="s">
        <v>791</v>
      </c>
      <c r="K7" s="24" t="s">
        <v>607</v>
      </c>
      <c r="L7" s="17">
        <v>2.0243227928900001</v>
      </c>
      <c r="M7" s="9">
        <f t="shared" si="2"/>
        <v>5</v>
      </c>
      <c r="N7" s="9" t="s">
        <v>791</v>
      </c>
      <c r="P7" s="27" t="s">
        <v>607</v>
      </c>
      <c r="Q7" s="17">
        <v>2.0644490058399998</v>
      </c>
      <c r="R7" s="9">
        <f t="shared" si="3"/>
        <v>6</v>
      </c>
      <c r="S7" s="9" t="s">
        <v>791</v>
      </c>
    </row>
    <row r="8" spans="1:19" x14ac:dyDescent="0.25">
      <c r="A8" s="40" t="s">
        <v>608</v>
      </c>
      <c r="B8" s="17">
        <v>1.1451273368899999</v>
      </c>
      <c r="C8" s="9">
        <f t="shared" si="0"/>
        <v>40</v>
      </c>
      <c r="D8" s="9" t="s">
        <v>789</v>
      </c>
      <c r="F8" s="40" t="s">
        <v>608</v>
      </c>
      <c r="G8" s="17">
        <v>1.1501972731300001</v>
      </c>
      <c r="H8" s="9">
        <f t="shared" si="1"/>
        <v>40</v>
      </c>
      <c r="I8" s="9" t="s">
        <v>789</v>
      </c>
      <c r="K8" s="24" t="s">
        <v>608</v>
      </c>
      <c r="L8" s="17">
        <v>1.14097168171</v>
      </c>
      <c r="M8" s="9">
        <f t="shared" si="2"/>
        <v>38</v>
      </c>
      <c r="N8" s="9" t="s">
        <v>789</v>
      </c>
      <c r="P8" s="27" t="s">
        <v>608</v>
      </c>
      <c r="Q8" s="17">
        <v>1.2119795261699999</v>
      </c>
      <c r="R8" s="9">
        <f t="shared" si="3"/>
        <v>38</v>
      </c>
      <c r="S8" s="9" t="s">
        <v>789</v>
      </c>
    </row>
    <row r="9" spans="1:19" x14ac:dyDescent="0.25">
      <c r="A9" s="40" t="s">
        <v>596</v>
      </c>
      <c r="B9" s="17">
        <v>1.45489832202</v>
      </c>
      <c r="C9" s="9">
        <f t="shared" si="0"/>
        <v>29</v>
      </c>
      <c r="D9" s="9" t="s">
        <v>789</v>
      </c>
      <c r="F9" s="40" t="s">
        <v>596</v>
      </c>
      <c r="G9" s="17">
        <v>1.45872349644</v>
      </c>
      <c r="H9" s="9">
        <f t="shared" si="1"/>
        <v>32</v>
      </c>
      <c r="I9" s="9" t="s">
        <v>789</v>
      </c>
      <c r="K9" s="24" t="s">
        <v>596</v>
      </c>
      <c r="L9" s="17">
        <v>1.45330969268</v>
      </c>
      <c r="M9" s="9">
        <f t="shared" si="2"/>
        <v>29</v>
      </c>
      <c r="N9" s="9" t="s">
        <v>789</v>
      </c>
      <c r="P9" s="27" t="s">
        <v>596</v>
      </c>
      <c r="Q9" s="17">
        <v>1.4933137322800001</v>
      </c>
      <c r="R9" s="9">
        <f t="shared" si="3"/>
        <v>29</v>
      </c>
      <c r="S9" s="9" t="s">
        <v>789</v>
      </c>
    </row>
    <row r="10" spans="1:19" x14ac:dyDescent="0.25">
      <c r="A10" s="40" t="s">
        <v>583</v>
      </c>
      <c r="B10" s="17">
        <v>1.5547166585400001</v>
      </c>
      <c r="C10" s="9">
        <f t="shared" si="0"/>
        <v>26</v>
      </c>
      <c r="D10" s="9" t="s">
        <v>790</v>
      </c>
      <c r="F10" s="40" t="s">
        <v>583</v>
      </c>
      <c r="G10" s="17">
        <v>1.5884633373899999</v>
      </c>
      <c r="H10" s="9">
        <f t="shared" si="1"/>
        <v>27</v>
      </c>
      <c r="I10" s="9" t="s">
        <v>790</v>
      </c>
      <c r="K10" s="24" t="s">
        <v>583</v>
      </c>
      <c r="L10" s="17">
        <v>1.5873899408500001</v>
      </c>
      <c r="M10" s="9">
        <f t="shared" si="2"/>
        <v>22</v>
      </c>
      <c r="N10" s="9" t="s">
        <v>790</v>
      </c>
      <c r="P10" s="27" t="s">
        <v>583</v>
      </c>
      <c r="Q10" s="17">
        <v>1.6231181158100001</v>
      </c>
      <c r="R10" s="9">
        <f t="shared" si="3"/>
        <v>23</v>
      </c>
      <c r="S10" s="9" t="s">
        <v>790</v>
      </c>
    </row>
    <row r="11" spans="1:19" x14ac:dyDescent="0.25">
      <c r="A11" s="40" t="s">
        <v>584</v>
      </c>
      <c r="B11" s="17">
        <v>1.56705144329</v>
      </c>
      <c r="C11" s="9">
        <f t="shared" si="0"/>
        <v>23</v>
      </c>
      <c r="D11" s="9" t="s">
        <v>790</v>
      </c>
      <c r="F11" s="40" t="s">
        <v>584</v>
      </c>
      <c r="G11" s="17">
        <v>1.5767422102899999</v>
      </c>
      <c r="H11" s="9">
        <f t="shared" si="1"/>
        <v>28</v>
      </c>
      <c r="I11" s="9" t="s">
        <v>790</v>
      </c>
      <c r="K11" s="24" t="s">
        <v>584</v>
      </c>
      <c r="L11" s="17">
        <v>1.5860762720899999</v>
      </c>
      <c r="M11" s="9">
        <f t="shared" si="2"/>
        <v>23</v>
      </c>
      <c r="N11" s="9" t="s">
        <v>790</v>
      </c>
      <c r="P11" s="27" t="s">
        <v>584</v>
      </c>
      <c r="Q11" s="17">
        <v>1.6234446928899999</v>
      </c>
      <c r="R11" s="9">
        <f t="shared" si="3"/>
        <v>22</v>
      </c>
      <c r="S11" s="9" t="s">
        <v>790</v>
      </c>
    </row>
    <row r="12" spans="1:19" x14ac:dyDescent="0.25">
      <c r="A12" s="40" t="s">
        <v>602</v>
      </c>
      <c r="B12" s="17">
        <v>2.1701747609700002</v>
      </c>
      <c r="C12" s="9">
        <f t="shared" si="0"/>
        <v>6</v>
      </c>
      <c r="D12" s="9" t="s">
        <v>792</v>
      </c>
      <c r="F12" s="40" t="s">
        <v>602</v>
      </c>
      <c r="G12" s="17">
        <v>2.1701756161199999</v>
      </c>
      <c r="H12" s="9">
        <f t="shared" si="1"/>
        <v>6</v>
      </c>
      <c r="I12" s="9" t="s">
        <v>792</v>
      </c>
      <c r="K12" s="24" t="s">
        <v>602</v>
      </c>
      <c r="L12" s="17">
        <v>1.63491190643</v>
      </c>
      <c r="M12" s="9">
        <f t="shared" si="2"/>
        <v>17</v>
      </c>
      <c r="N12" s="9" t="s">
        <v>790</v>
      </c>
      <c r="P12" s="27" t="s">
        <v>602</v>
      </c>
      <c r="Q12" s="17">
        <v>1.6488606368700001</v>
      </c>
      <c r="R12" s="9">
        <f t="shared" si="3"/>
        <v>18</v>
      </c>
      <c r="S12" s="9" t="s">
        <v>790</v>
      </c>
    </row>
    <row r="13" spans="1:19" x14ac:dyDescent="0.25">
      <c r="A13" s="40" t="s">
        <v>588</v>
      </c>
      <c r="B13" s="17">
        <v>1.19367418911</v>
      </c>
      <c r="C13" s="9">
        <f t="shared" si="0"/>
        <v>39</v>
      </c>
      <c r="D13" s="9" t="s">
        <v>789</v>
      </c>
      <c r="F13" s="40" t="s">
        <v>588</v>
      </c>
      <c r="G13" s="17">
        <v>1.25297774857</v>
      </c>
      <c r="H13" s="9">
        <f t="shared" si="1"/>
        <v>39</v>
      </c>
      <c r="I13" s="9" t="s">
        <v>789</v>
      </c>
      <c r="K13" s="24" t="s">
        <v>588</v>
      </c>
      <c r="L13" s="17">
        <v>1.2235275346100001</v>
      </c>
      <c r="M13" s="9">
        <f t="shared" si="2"/>
        <v>37</v>
      </c>
      <c r="N13" s="9" t="s">
        <v>789</v>
      </c>
      <c r="P13" s="27" t="s">
        <v>588</v>
      </c>
      <c r="Q13" s="17">
        <v>1.2361202416799999</v>
      </c>
      <c r="R13" s="9">
        <f t="shared" si="3"/>
        <v>37</v>
      </c>
      <c r="S13" s="9" t="s">
        <v>789</v>
      </c>
    </row>
    <row r="14" spans="1:19" x14ac:dyDescent="0.25">
      <c r="A14" s="40" t="s">
        <v>587</v>
      </c>
      <c r="B14" s="17">
        <v>1.9651225078600001</v>
      </c>
      <c r="C14" s="9">
        <f t="shared" si="0"/>
        <v>8</v>
      </c>
      <c r="D14" s="9" t="s">
        <v>791</v>
      </c>
      <c r="F14" s="40" t="s">
        <v>587</v>
      </c>
      <c r="G14" s="17">
        <v>1.96600986321</v>
      </c>
      <c r="H14" s="9">
        <f t="shared" si="1"/>
        <v>9</v>
      </c>
      <c r="I14" s="9" t="s">
        <v>791</v>
      </c>
      <c r="K14" s="24" t="s">
        <v>587</v>
      </c>
      <c r="L14" s="17">
        <v>1.7794847914</v>
      </c>
      <c r="M14" s="9">
        <f t="shared" si="2"/>
        <v>9</v>
      </c>
      <c r="N14" s="9" t="s">
        <v>791</v>
      </c>
      <c r="P14" s="27" t="s">
        <v>587</v>
      </c>
      <c r="Q14" s="17">
        <v>1.80564472389</v>
      </c>
      <c r="R14" s="9">
        <f t="shared" si="3"/>
        <v>10</v>
      </c>
      <c r="S14" s="9" t="s">
        <v>791</v>
      </c>
    </row>
    <row r="15" spans="1:19" x14ac:dyDescent="0.25">
      <c r="A15" s="40" t="s">
        <v>611</v>
      </c>
      <c r="B15" s="17">
        <v>1.40037291273</v>
      </c>
      <c r="C15" s="9">
        <f t="shared" si="0"/>
        <v>32</v>
      </c>
      <c r="D15" s="9" t="s">
        <v>789</v>
      </c>
      <c r="F15" s="40" t="s">
        <v>611</v>
      </c>
      <c r="G15" s="17">
        <v>1.4006519664899999</v>
      </c>
      <c r="H15" s="9">
        <f t="shared" si="1"/>
        <v>34</v>
      </c>
      <c r="I15" s="9" t="s">
        <v>789</v>
      </c>
      <c r="K15" s="24" t="s">
        <v>611</v>
      </c>
      <c r="L15" s="17">
        <v>1.0757329517700001</v>
      </c>
      <c r="M15" s="9">
        <f t="shared" si="2"/>
        <v>40</v>
      </c>
      <c r="N15" s="9" t="s">
        <v>789</v>
      </c>
      <c r="P15" s="27" t="s">
        <v>611</v>
      </c>
      <c r="Q15" s="17">
        <v>1.0827581369199999</v>
      </c>
      <c r="R15" s="9">
        <f t="shared" si="3"/>
        <v>40</v>
      </c>
      <c r="S15" s="9" t="s">
        <v>789</v>
      </c>
    </row>
    <row r="16" spans="1:19" x14ac:dyDescent="0.25">
      <c r="A16" s="40" t="s">
        <v>606</v>
      </c>
      <c r="B16" s="17">
        <v>2.3426721478500001</v>
      </c>
      <c r="C16" s="9">
        <f t="shared" si="0"/>
        <v>4</v>
      </c>
      <c r="D16" s="9" t="s">
        <v>792</v>
      </c>
      <c r="F16" s="40" t="s">
        <v>606</v>
      </c>
      <c r="G16" s="17">
        <v>2.4002455821200002</v>
      </c>
      <c r="H16" s="9">
        <f t="shared" si="1"/>
        <v>4</v>
      </c>
      <c r="I16" s="9" t="s">
        <v>792</v>
      </c>
      <c r="K16" s="24" t="s">
        <v>606</v>
      </c>
      <c r="L16" s="17">
        <v>2.3948831592499999</v>
      </c>
      <c r="M16" s="9">
        <f t="shared" si="2"/>
        <v>4</v>
      </c>
      <c r="N16" s="9" t="s">
        <v>792</v>
      </c>
      <c r="P16" s="27" t="s">
        <v>606</v>
      </c>
      <c r="Q16" s="17">
        <v>2.42251516961</v>
      </c>
      <c r="R16" s="9">
        <f t="shared" si="3"/>
        <v>4</v>
      </c>
      <c r="S16" s="9" t="s">
        <v>792</v>
      </c>
    </row>
    <row r="17" spans="1:19" x14ac:dyDescent="0.25">
      <c r="A17" s="40" t="s">
        <v>595</v>
      </c>
      <c r="B17" s="17">
        <v>2.2805218798400002</v>
      </c>
      <c r="C17" s="9">
        <f t="shared" si="0"/>
        <v>5</v>
      </c>
      <c r="D17" s="9" t="s">
        <v>792</v>
      </c>
      <c r="F17" s="40" t="s">
        <v>595</v>
      </c>
      <c r="G17" s="17">
        <v>2.51348653848</v>
      </c>
      <c r="H17" s="9">
        <f t="shared" si="1"/>
        <v>3</v>
      </c>
      <c r="I17" s="9" t="s">
        <v>792</v>
      </c>
      <c r="K17" s="24" t="s">
        <v>595</v>
      </c>
      <c r="L17" s="17">
        <v>2.5442197765099999</v>
      </c>
      <c r="M17" s="9">
        <f t="shared" si="2"/>
        <v>3</v>
      </c>
      <c r="N17" s="9" t="s">
        <v>792</v>
      </c>
      <c r="P17" s="27" t="s">
        <v>595</v>
      </c>
      <c r="Q17" s="17">
        <v>2.6045345153400001</v>
      </c>
      <c r="R17" s="9">
        <f t="shared" si="3"/>
        <v>3</v>
      </c>
      <c r="S17" s="9" t="s">
        <v>792</v>
      </c>
    </row>
    <row r="18" spans="1:19" s="39" customFormat="1" x14ac:dyDescent="0.25">
      <c r="A18" s="40" t="s">
        <v>803</v>
      </c>
      <c r="B18" s="17">
        <v>1.55653671731</v>
      </c>
      <c r="C18" s="9">
        <f t="shared" si="0"/>
        <v>25</v>
      </c>
      <c r="D18" s="9" t="s">
        <v>790</v>
      </c>
      <c r="E18" s="36"/>
      <c r="F18" s="40" t="s">
        <v>803</v>
      </c>
      <c r="G18" s="17">
        <v>1.59905668141</v>
      </c>
      <c r="H18" s="9">
        <f t="shared" si="1"/>
        <v>25</v>
      </c>
      <c r="I18" s="9" t="s">
        <v>790</v>
      </c>
      <c r="J18" s="36"/>
      <c r="K18" s="40" t="s">
        <v>803</v>
      </c>
      <c r="L18" s="17">
        <v>1.596509</v>
      </c>
      <c r="M18" s="9">
        <f t="shared" si="2"/>
        <v>20</v>
      </c>
      <c r="N18" s="9" t="s">
        <v>790</v>
      </c>
      <c r="O18" s="36"/>
      <c r="P18" s="40" t="s">
        <v>803</v>
      </c>
      <c r="Q18" s="17">
        <v>1.6342570000000001</v>
      </c>
      <c r="R18" s="9">
        <f t="shared" si="3"/>
        <v>20</v>
      </c>
      <c r="S18" s="9" t="s">
        <v>790</v>
      </c>
    </row>
    <row r="19" spans="1:19" x14ac:dyDescent="0.25">
      <c r="A19" s="40" t="s">
        <v>802</v>
      </c>
      <c r="B19" s="17">
        <v>1.9001210419500001</v>
      </c>
      <c r="C19" s="9">
        <f t="shared" si="0"/>
        <v>10</v>
      </c>
      <c r="D19" s="9" t="s">
        <v>791</v>
      </c>
      <c r="F19" s="40" t="s">
        <v>802</v>
      </c>
      <c r="G19" s="17">
        <v>1.9131016136600001</v>
      </c>
      <c r="H19" s="9">
        <f t="shared" si="1"/>
        <v>11</v>
      </c>
      <c r="I19" s="9" t="s">
        <v>791</v>
      </c>
      <c r="K19" s="40" t="s">
        <v>802</v>
      </c>
      <c r="L19" s="17">
        <v>1.5853489999999999</v>
      </c>
      <c r="M19" s="9">
        <f t="shared" si="2"/>
        <v>24</v>
      </c>
      <c r="N19" s="9" t="s">
        <v>790</v>
      </c>
      <c r="P19" s="40" t="s">
        <v>802</v>
      </c>
      <c r="Q19" s="17">
        <v>1.6147130000000001</v>
      </c>
      <c r="R19" s="9">
        <f t="shared" si="3"/>
        <v>25</v>
      </c>
      <c r="S19" s="9" t="s">
        <v>790</v>
      </c>
    </row>
    <row r="20" spans="1:19" x14ac:dyDescent="0.25">
      <c r="A20" s="40" t="s">
        <v>591</v>
      </c>
      <c r="B20" s="17">
        <v>1.59100365814</v>
      </c>
      <c r="C20" s="9">
        <f t="shared" si="0"/>
        <v>22</v>
      </c>
      <c r="D20" s="9" t="s">
        <v>790</v>
      </c>
      <c r="F20" s="40" t="s">
        <v>591</v>
      </c>
      <c r="G20" s="17">
        <v>1.6018405713799999</v>
      </c>
      <c r="H20" s="9">
        <f t="shared" si="1"/>
        <v>24</v>
      </c>
      <c r="I20" s="9" t="s">
        <v>790</v>
      </c>
      <c r="K20" s="24" t="s">
        <v>591</v>
      </c>
      <c r="L20" s="17">
        <v>1.39396546233</v>
      </c>
      <c r="M20" s="9">
        <f t="shared" si="2"/>
        <v>31</v>
      </c>
      <c r="N20" s="9" t="s">
        <v>789</v>
      </c>
      <c r="P20" s="27" t="s">
        <v>591</v>
      </c>
      <c r="Q20" s="17">
        <v>1.4199995567499999</v>
      </c>
      <c r="R20" s="9">
        <f t="shared" si="3"/>
        <v>32</v>
      </c>
      <c r="S20" s="9" t="s">
        <v>789</v>
      </c>
    </row>
    <row r="21" spans="1:19" x14ac:dyDescent="0.25">
      <c r="A21" s="40" t="s">
        <v>609</v>
      </c>
      <c r="B21" s="17">
        <v>1.7722266666599999</v>
      </c>
      <c r="C21" s="9">
        <f t="shared" si="0"/>
        <v>15</v>
      </c>
      <c r="D21" s="9" t="s">
        <v>791</v>
      </c>
      <c r="F21" s="40" t="s">
        <v>609</v>
      </c>
      <c r="G21" s="17">
        <v>1.7719590639</v>
      </c>
      <c r="H21" s="9">
        <f t="shared" si="1"/>
        <v>20</v>
      </c>
      <c r="I21" s="9" t="s">
        <v>791</v>
      </c>
      <c r="K21" s="24" t="s">
        <v>609</v>
      </c>
      <c r="L21" s="17">
        <v>1.39391010777</v>
      </c>
      <c r="M21" s="9">
        <f t="shared" si="2"/>
        <v>32</v>
      </c>
      <c r="N21" s="9" t="s">
        <v>789</v>
      </c>
      <c r="P21" s="27" t="s">
        <v>609</v>
      </c>
      <c r="Q21" s="17">
        <v>1.3962494855800001</v>
      </c>
      <c r="R21" s="9">
        <f t="shared" si="3"/>
        <v>33</v>
      </c>
      <c r="S21" s="9" t="s">
        <v>789</v>
      </c>
    </row>
    <row r="22" spans="1:19" x14ac:dyDescent="0.25">
      <c r="A22" s="40" t="s">
        <v>610</v>
      </c>
      <c r="B22" s="17">
        <v>1.8894088683700001</v>
      </c>
      <c r="C22" s="9">
        <f t="shared" si="0"/>
        <v>11</v>
      </c>
      <c r="D22" s="9" t="s">
        <v>791</v>
      </c>
      <c r="F22" s="40" t="s">
        <v>610</v>
      </c>
      <c r="G22" s="17">
        <v>1.8917556518800001</v>
      </c>
      <c r="H22" s="9">
        <f t="shared" si="1"/>
        <v>13</v>
      </c>
      <c r="I22" s="9" t="s">
        <v>791</v>
      </c>
      <c r="K22" s="24" t="s">
        <v>610</v>
      </c>
      <c r="L22" s="17">
        <v>1.6829437595600001</v>
      </c>
      <c r="M22" s="9">
        <f t="shared" si="2"/>
        <v>13</v>
      </c>
      <c r="N22" s="9" t="s">
        <v>790</v>
      </c>
      <c r="P22" s="27" t="s">
        <v>610</v>
      </c>
      <c r="Q22" s="17">
        <v>1.6864593594099999</v>
      </c>
      <c r="R22" s="9">
        <f t="shared" si="3"/>
        <v>14</v>
      </c>
      <c r="S22" s="9" t="s">
        <v>790</v>
      </c>
    </row>
    <row r="23" spans="1:19" x14ac:dyDescent="0.25">
      <c r="A23" s="40" t="s">
        <v>612</v>
      </c>
      <c r="B23" s="17">
        <v>1.84642674939</v>
      </c>
      <c r="C23" s="9">
        <f t="shared" si="0"/>
        <v>12</v>
      </c>
      <c r="D23" s="9" t="s">
        <v>791</v>
      </c>
      <c r="F23" s="40" t="s">
        <v>612</v>
      </c>
      <c r="G23" s="17">
        <v>1.8596409431000001</v>
      </c>
      <c r="H23" s="9">
        <f t="shared" si="1"/>
        <v>18</v>
      </c>
      <c r="I23" s="9" t="s">
        <v>791</v>
      </c>
      <c r="K23" s="24" t="s">
        <v>612</v>
      </c>
      <c r="L23" s="17">
        <v>1.6910732687100001</v>
      </c>
      <c r="M23" s="9">
        <f t="shared" si="2"/>
        <v>12</v>
      </c>
      <c r="N23" s="9" t="s">
        <v>790</v>
      </c>
      <c r="P23" s="27" t="s">
        <v>612</v>
      </c>
      <c r="Q23" s="17">
        <v>1.7043842337899999</v>
      </c>
      <c r="R23" s="9">
        <f t="shared" si="3"/>
        <v>12</v>
      </c>
      <c r="S23" s="9" t="s">
        <v>791</v>
      </c>
    </row>
    <row r="24" spans="1:19" x14ac:dyDescent="0.25">
      <c r="A24" s="40" t="s">
        <v>605</v>
      </c>
      <c r="B24" s="17">
        <v>1.3759855377900001</v>
      </c>
      <c r="C24" s="9">
        <f t="shared" si="0"/>
        <v>35</v>
      </c>
      <c r="D24" s="9" t="s">
        <v>789</v>
      </c>
      <c r="F24" s="40" t="s">
        <v>605</v>
      </c>
      <c r="G24" s="17">
        <v>1.3760246654899999</v>
      </c>
      <c r="H24" s="9">
        <f t="shared" si="1"/>
        <v>36</v>
      </c>
      <c r="I24" s="9" t="s">
        <v>789</v>
      </c>
      <c r="K24" s="24" t="s">
        <v>605</v>
      </c>
      <c r="L24" s="17">
        <v>1.10316855415</v>
      </c>
      <c r="M24" s="9">
        <f t="shared" si="2"/>
        <v>39</v>
      </c>
      <c r="N24" s="9" t="s">
        <v>789</v>
      </c>
      <c r="P24" s="27" t="s">
        <v>605</v>
      </c>
      <c r="Q24" s="17">
        <v>1.11633469819</v>
      </c>
      <c r="R24" s="9">
        <f t="shared" si="3"/>
        <v>39</v>
      </c>
      <c r="S24" s="9" t="s">
        <v>789</v>
      </c>
    </row>
    <row r="25" spans="1:19" x14ac:dyDescent="0.25">
      <c r="A25" s="40" t="s">
        <v>234</v>
      </c>
      <c r="B25" s="17">
        <v>2.5489241420100002</v>
      </c>
      <c r="C25" s="9">
        <f t="shared" si="0"/>
        <v>2</v>
      </c>
      <c r="D25" s="9" t="s">
        <v>792</v>
      </c>
      <c r="F25" s="40" t="s">
        <v>234</v>
      </c>
      <c r="G25" s="17">
        <v>2.7869239347299999</v>
      </c>
      <c r="H25" s="9">
        <f t="shared" si="1"/>
        <v>2</v>
      </c>
      <c r="I25" s="9" t="s">
        <v>792</v>
      </c>
      <c r="K25" s="24" t="s">
        <v>234</v>
      </c>
      <c r="L25" s="17">
        <v>2.74605333942</v>
      </c>
      <c r="M25" s="9">
        <f t="shared" si="2"/>
        <v>2</v>
      </c>
      <c r="N25" s="9" t="s">
        <v>792</v>
      </c>
      <c r="P25" s="27" t="s">
        <v>234</v>
      </c>
      <c r="Q25" s="17">
        <v>2.7822568415500002</v>
      </c>
      <c r="R25" s="9">
        <f t="shared" si="3"/>
        <v>2</v>
      </c>
      <c r="S25" s="9" t="s">
        <v>792</v>
      </c>
    </row>
    <row r="26" spans="1:19" x14ac:dyDescent="0.25">
      <c r="A26" s="40" t="s">
        <v>604</v>
      </c>
      <c r="B26" s="17">
        <v>1.79298211213</v>
      </c>
      <c r="C26" s="9">
        <f t="shared" si="0"/>
        <v>14</v>
      </c>
      <c r="D26" s="9" t="s">
        <v>791</v>
      </c>
      <c r="F26" s="40" t="s">
        <v>604</v>
      </c>
      <c r="G26" s="17">
        <v>1.90525494498</v>
      </c>
      <c r="H26" s="9">
        <f t="shared" si="1"/>
        <v>12</v>
      </c>
      <c r="I26" s="9" t="s">
        <v>791</v>
      </c>
      <c r="K26" s="24" t="s">
        <v>604</v>
      </c>
      <c r="L26" s="17">
        <v>1.7913201617400001</v>
      </c>
      <c r="M26" s="9">
        <f t="shared" si="2"/>
        <v>8</v>
      </c>
      <c r="N26" s="9" t="s">
        <v>791</v>
      </c>
      <c r="P26" s="27" t="s">
        <v>604</v>
      </c>
      <c r="Q26" s="17">
        <v>1.8152996585900001</v>
      </c>
      <c r="R26" s="9">
        <f t="shared" si="3"/>
        <v>9</v>
      </c>
      <c r="S26" s="9" t="s">
        <v>791</v>
      </c>
    </row>
    <row r="27" spans="1:19" x14ac:dyDescent="0.25">
      <c r="A27" s="40" t="s">
        <v>613</v>
      </c>
      <c r="B27" s="17">
        <v>1.6173828448000001</v>
      </c>
      <c r="C27" s="9">
        <f t="shared" si="0"/>
        <v>19</v>
      </c>
      <c r="D27" s="9" t="s">
        <v>790</v>
      </c>
      <c r="F27" s="40" t="s">
        <v>613</v>
      </c>
      <c r="G27" s="17">
        <v>1.6822717359699999</v>
      </c>
      <c r="H27" s="9">
        <f t="shared" si="1"/>
        <v>22</v>
      </c>
      <c r="I27" s="9" t="s">
        <v>790</v>
      </c>
      <c r="K27" s="24" t="s">
        <v>613</v>
      </c>
      <c r="L27" s="17">
        <v>1.62980525293</v>
      </c>
      <c r="M27" s="9">
        <f t="shared" si="2"/>
        <v>18</v>
      </c>
      <c r="N27" s="9" t="s">
        <v>790</v>
      </c>
      <c r="P27" s="27" t="s">
        <v>613</v>
      </c>
      <c r="Q27" s="17">
        <v>1.6790084044</v>
      </c>
      <c r="R27" s="9">
        <f t="shared" si="3"/>
        <v>15</v>
      </c>
      <c r="S27" s="9" t="s">
        <v>790</v>
      </c>
    </row>
    <row r="28" spans="1:19" x14ac:dyDescent="0.25">
      <c r="A28" s="40" t="s">
        <v>599</v>
      </c>
      <c r="B28" s="17">
        <v>2.6700660411100001</v>
      </c>
      <c r="C28" s="9">
        <f t="shared" si="0"/>
        <v>1</v>
      </c>
      <c r="D28" s="9" t="s">
        <v>792</v>
      </c>
      <c r="F28" s="40" t="s">
        <v>599</v>
      </c>
      <c r="G28" s="17">
        <v>3.0224686741000002</v>
      </c>
      <c r="H28" s="9">
        <f t="shared" si="1"/>
        <v>1</v>
      </c>
      <c r="I28" s="9" t="s">
        <v>792</v>
      </c>
      <c r="K28" s="24" t="s">
        <v>599</v>
      </c>
      <c r="L28" s="17">
        <v>2.93746180107</v>
      </c>
      <c r="M28" s="9">
        <f t="shared" si="2"/>
        <v>1</v>
      </c>
      <c r="N28" s="9" t="s">
        <v>792</v>
      </c>
      <c r="P28" s="27" t="s">
        <v>599</v>
      </c>
      <c r="Q28" s="17">
        <v>2.9954265924899999</v>
      </c>
      <c r="R28" s="9">
        <f t="shared" si="3"/>
        <v>1</v>
      </c>
      <c r="S28" s="9" t="s">
        <v>792</v>
      </c>
    </row>
    <row r="29" spans="1:19" x14ac:dyDescent="0.25">
      <c r="A29" s="40" t="s">
        <v>586</v>
      </c>
      <c r="B29" s="17">
        <v>1.99961548898</v>
      </c>
      <c r="C29" s="9">
        <f t="shared" si="0"/>
        <v>7</v>
      </c>
      <c r="D29" s="9" t="s">
        <v>791</v>
      </c>
      <c r="F29" s="40" t="s">
        <v>586</v>
      </c>
      <c r="G29" s="17">
        <v>1.9996653153399999</v>
      </c>
      <c r="H29" s="9">
        <f t="shared" si="1"/>
        <v>8</v>
      </c>
      <c r="I29" s="9" t="s">
        <v>791</v>
      </c>
      <c r="K29" s="24" t="s">
        <v>586</v>
      </c>
      <c r="L29" s="17">
        <v>1.72436094366</v>
      </c>
      <c r="M29" s="9">
        <f t="shared" si="2"/>
        <v>10</v>
      </c>
      <c r="N29" s="9" t="s">
        <v>791</v>
      </c>
      <c r="P29" s="27" t="s">
        <v>586</v>
      </c>
      <c r="Q29" s="17">
        <v>1.74063609307</v>
      </c>
      <c r="R29" s="9">
        <f t="shared" si="3"/>
        <v>11</v>
      </c>
      <c r="S29" s="9" t="s">
        <v>791</v>
      </c>
    </row>
    <row r="30" spans="1:19" x14ac:dyDescent="0.25">
      <c r="A30" s="40" t="s">
        <v>323</v>
      </c>
      <c r="B30" s="17">
        <v>1.35714152192</v>
      </c>
      <c r="C30" s="9">
        <f t="shared" si="0"/>
        <v>37</v>
      </c>
      <c r="D30" s="9" t="s">
        <v>789</v>
      </c>
      <c r="F30" s="40" t="s">
        <v>323</v>
      </c>
      <c r="G30" s="17">
        <v>1.37287681293</v>
      </c>
      <c r="H30" s="9">
        <f t="shared" si="1"/>
        <v>37</v>
      </c>
      <c r="I30" s="9" t="s">
        <v>789</v>
      </c>
      <c r="K30" s="24" t="s">
        <v>323</v>
      </c>
      <c r="L30" s="17">
        <v>1.33001419853</v>
      </c>
      <c r="M30" s="9">
        <f t="shared" si="2"/>
        <v>33</v>
      </c>
      <c r="N30" s="9" t="s">
        <v>789</v>
      </c>
      <c r="P30" s="27" t="s">
        <v>323</v>
      </c>
      <c r="Q30" s="17">
        <v>1.42532591578</v>
      </c>
      <c r="R30" s="9">
        <f t="shared" si="3"/>
        <v>31</v>
      </c>
      <c r="S30" s="9" t="s">
        <v>789</v>
      </c>
    </row>
    <row r="31" spans="1:19" x14ac:dyDescent="0.25">
      <c r="A31" s="40" t="s">
        <v>585</v>
      </c>
      <c r="B31" s="17">
        <v>2.3615388456700002</v>
      </c>
      <c r="C31" s="9">
        <f t="shared" si="0"/>
        <v>3</v>
      </c>
      <c r="D31" s="9" t="s">
        <v>792</v>
      </c>
      <c r="F31" s="40" t="s">
        <v>585</v>
      </c>
      <c r="G31" s="17">
        <v>2.3617291157100002</v>
      </c>
      <c r="H31" s="9">
        <f t="shared" si="1"/>
        <v>5</v>
      </c>
      <c r="I31" s="9" t="s">
        <v>792</v>
      </c>
      <c r="K31" s="24" t="s">
        <v>585</v>
      </c>
      <c r="L31" s="17">
        <v>1.64658449365</v>
      </c>
      <c r="M31" s="9">
        <f t="shared" si="2"/>
        <v>15</v>
      </c>
      <c r="N31" s="9" t="s">
        <v>790</v>
      </c>
      <c r="P31" s="27" t="s">
        <v>585</v>
      </c>
      <c r="Q31" s="17">
        <v>1.6723843030900001</v>
      </c>
      <c r="R31" s="9">
        <f t="shared" si="3"/>
        <v>16</v>
      </c>
      <c r="S31" s="9" t="s">
        <v>790</v>
      </c>
    </row>
    <row r="32" spans="1:19" x14ac:dyDescent="0.25">
      <c r="A32" s="40" t="s">
        <v>335</v>
      </c>
      <c r="B32" s="17">
        <v>1.3452468843900001</v>
      </c>
      <c r="C32" s="9">
        <f t="shared" si="0"/>
        <v>38</v>
      </c>
      <c r="D32" s="9" t="s">
        <v>789</v>
      </c>
      <c r="F32" s="40" t="s">
        <v>335</v>
      </c>
      <c r="G32" s="17">
        <v>1.3644079866200001</v>
      </c>
      <c r="H32" s="9">
        <f t="shared" si="1"/>
        <v>38</v>
      </c>
      <c r="I32" s="9" t="s">
        <v>789</v>
      </c>
      <c r="K32" s="24" t="s">
        <v>335</v>
      </c>
      <c r="L32" s="17">
        <v>1.3253300946</v>
      </c>
      <c r="M32" s="9">
        <f t="shared" si="2"/>
        <v>34</v>
      </c>
      <c r="N32" s="9" t="s">
        <v>789</v>
      </c>
      <c r="P32" s="27" t="s">
        <v>335</v>
      </c>
      <c r="Q32" s="17">
        <v>1.3581512744499999</v>
      </c>
      <c r="R32" s="9">
        <f t="shared" si="3"/>
        <v>35</v>
      </c>
      <c r="S32" s="9" t="s">
        <v>789</v>
      </c>
    </row>
    <row r="33" spans="1:19" x14ac:dyDescent="0.25">
      <c r="A33" s="40" t="s">
        <v>601</v>
      </c>
      <c r="B33" s="17">
        <v>1.82213713282</v>
      </c>
      <c r="C33" s="9">
        <f t="shared" si="0"/>
        <v>13</v>
      </c>
      <c r="D33" s="9" t="s">
        <v>791</v>
      </c>
      <c r="F33" s="40" t="s">
        <v>601</v>
      </c>
      <c r="G33" s="17">
        <v>1.8685102101</v>
      </c>
      <c r="H33" s="9">
        <f t="shared" si="1"/>
        <v>16</v>
      </c>
      <c r="I33" s="9" t="s">
        <v>791</v>
      </c>
      <c r="K33" s="24" t="s">
        <v>601</v>
      </c>
      <c r="L33" s="17">
        <v>1.71967319845</v>
      </c>
      <c r="M33" s="9">
        <f t="shared" si="2"/>
        <v>11</v>
      </c>
      <c r="N33" s="9" t="s">
        <v>791</v>
      </c>
      <c r="P33" s="27" t="s">
        <v>601</v>
      </c>
      <c r="Q33" s="17">
        <v>1.84785931273</v>
      </c>
      <c r="R33" s="9">
        <f t="shared" si="3"/>
        <v>8</v>
      </c>
      <c r="S33" s="9" t="s">
        <v>791</v>
      </c>
    </row>
    <row r="34" spans="1:19" x14ac:dyDescent="0.25">
      <c r="A34" s="40" t="s">
        <v>380</v>
      </c>
      <c r="B34" s="17">
        <v>1.74223090561</v>
      </c>
      <c r="C34" s="9">
        <f t="shared" si="0"/>
        <v>16</v>
      </c>
      <c r="D34" s="9" t="s">
        <v>791</v>
      </c>
      <c r="F34" s="40" t="s">
        <v>380</v>
      </c>
      <c r="G34" s="17">
        <v>1.88047207896</v>
      </c>
      <c r="H34" s="9">
        <f t="shared" si="1"/>
        <v>14</v>
      </c>
      <c r="I34" s="9" t="s">
        <v>791</v>
      </c>
      <c r="K34" s="24" t="s">
        <v>380</v>
      </c>
      <c r="L34" s="17">
        <v>1.924755971</v>
      </c>
      <c r="M34" s="9">
        <f t="shared" si="2"/>
        <v>6</v>
      </c>
      <c r="N34" s="9" t="s">
        <v>791</v>
      </c>
      <c r="P34" s="27" t="s">
        <v>380</v>
      </c>
      <c r="Q34" s="17">
        <v>1.9844710514999999</v>
      </c>
      <c r="R34" s="9">
        <f t="shared" si="3"/>
        <v>7</v>
      </c>
      <c r="S34" s="9" t="s">
        <v>791</v>
      </c>
    </row>
    <row r="35" spans="1:19" x14ac:dyDescent="0.25">
      <c r="A35" s="40" t="s">
        <v>593</v>
      </c>
      <c r="B35" s="17">
        <v>1.6079377402699999</v>
      </c>
      <c r="C35" s="9">
        <f t="shared" si="0"/>
        <v>21</v>
      </c>
      <c r="D35" s="9" t="s">
        <v>790</v>
      </c>
      <c r="F35" s="40" t="s">
        <v>593</v>
      </c>
      <c r="G35" s="17">
        <v>1.87266215775</v>
      </c>
      <c r="H35" s="9">
        <f t="shared" si="1"/>
        <v>15</v>
      </c>
      <c r="I35" s="9" t="s">
        <v>791</v>
      </c>
      <c r="K35" s="24" t="s">
        <v>593</v>
      </c>
      <c r="L35" s="17">
        <v>1.5916568473999999</v>
      </c>
      <c r="M35" s="9">
        <f t="shared" si="2"/>
        <v>21</v>
      </c>
      <c r="N35" s="9" t="s">
        <v>790</v>
      </c>
      <c r="P35" s="27" t="s">
        <v>593</v>
      </c>
      <c r="Q35" s="17">
        <v>1.6152355840599999</v>
      </c>
      <c r="R35" s="9">
        <f t="shared" si="3"/>
        <v>24</v>
      </c>
      <c r="S35" s="9" t="s">
        <v>790</v>
      </c>
    </row>
    <row r="36" spans="1:19" x14ac:dyDescent="0.25">
      <c r="A36" s="40" t="s">
        <v>592</v>
      </c>
      <c r="B36" s="17">
        <v>1.4374648514799999</v>
      </c>
      <c r="C36" s="9">
        <f t="shared" si="0"/>
        <v>31</v>
      </c>
      <c r="D36" s="9" t="s">
        <v>789</v>
      </c>
      <c r="F36" s="40" t="s">
        <v>592</v>
      </c>
      <c r="G36" s="17">
        <v>1.5887219429299999</v>
      </c>
      <c r="H36" s="9">
        <f t="shared" si="1"/>
        <v>26</v>
      </c>
      <c r="I36" s="9" t="s">
        <v>790</v>
      </c>
      <c r="K36" s="24" t="s">
        <v>592</v>
      </c>
      <c r="L36" s="17">
        <v>1.62458590751</v>
      </c>
      <c r="M36" s="9">
        <f t="shared" si="2"/>
        <v>19</v>
      </c>
      <c r="N36" s="9" t="s">
        <v>790</v>
      </c>
      <c r="P36" s="27" t="s">
        <v>592</v>
      </c>
      <c r="Q36" s="17">
        <v>1.6358754498400001</v>
      </c>
      <c r="R36" s="9">
        <f t="shared" si="3"/>
        <v>19</v>
      </c>
      <c r="S36" s="9" t="s">
        <v>790</v>
      </c>
    </row>
    <row r="37" spans="1:19" x14ac:dyDescent="0.25">
      <c r="A37" s="40" t="s">
        <v>598</v>
      </c>
      <c r="B37" s="17">
        <v>1.37445510497</v>
      </c>
      <c r="C37" s="9">
        <f t="shared" si="0"/>
        <v>36</v>
      </c>
      <c r="D37" s="9" t="s">
        <v>789</v>
      </c>
      <c r="F37" s="40" t="s">
        <v>598</v>
      </c>
      <c r="G37" s="17">
        <v>1.41132804383</v>
      </c>
      <c r="H37" s="9">
        <f t="shared" si="1"/>
        <v>33</v>
      </c>
      <c r="I37" s="9" t="s">
        <v>789</v>
      </c>
      <c r="K37" s="24" t="s">
        <v>598</v>
      </c>
      <c r="L37" s="17">
        <v>1.31254319026</v>
      </c>
      <c r="M37" s="9">
        <f t="shared" si="2"/>
        <v>35</v>
      </c>
      <c r="N37" s="9" t="s">
        <v>789</v>
      </c>
      <c r="P37" s="27" t="s">
        <v>598</v>
      </c>
      <c r="Q37" s="17">
        <v>1.3326844423199999</v>
      </c>
      <c r="R37" s="9">
        <f t="shared" si="3"/>
        <v>36</v>
      </c>
      <c r="S37" s="9" t="s">
        <v>789</v>
      </c>
    </row>
    <row r="38" spans="1:19" x14ac:dyDescent="0.25">
      <c r="A38" s="40" t="s">
        <v>531</v>
      </c>
      <c r="B38" s="17">
        <v>1.56279527765</v>
      </c>
      <c r="C38" s="9">
        <f t="shared" si="0"/>
        <v>24</v>
      </c>
      <c r="D38" s="9" t="s">
        <v>790</v>
      </c>
      <c r="F38" s="40" t="s">
        <v>531</v>
      </c>
      <c r="G38" s="17">
        <v>1.5637111318200001</v>
      </c>
      <c r="H38" s="9">
        <f t="shared" si="1"/>
        <v>29</v>
      </c>
      <c r="I38" s="9" t="s">
        <v>790</v>
      </c>
      <c r="K38" s="24" t="s">
        <v>531</v>
      </c>
      <c r="L38" s="17">
        <v>1.5081571405200001</v>
      </c>
      <c r="M38" s="9">
        <f t="shared" si="2"/>
        <v>28</v>
      </c>
      <c r="N38" s="9" t="s">
        <v>790</v>
      </c>
      <c r="P38" s="27" t="s">
        <v>531</v>
      </c>
      <c r="Q38" s="17">
        <v>1.5276329635699999</v>
      </c>
      <c r="R38" s="9">
        <f t="shared" si="3"/>
        <v>28</v>
      </c>
      <c r="S38" s="9" t="s">
        <v>790</v>
      </c>
    </row>
    <row r="39" spans="1:19" x14ac:dyDescent="0.25">
      <c r="A39" s="40" t="s">
        <v>582</v>
      </c>
      <c r="B39" s="17">
        <v>1.4751625363700001</v>
      </c>
      <c r="C39" s="9">
        <f t="shared" si="0"/>
        <v>28</v>
      </c>
      <c r="D39" s="9" t="s">
        <v>789</v>
      </c>
      <c r="F39" s="40" t="s">
        <v>582</v>
      </c>
      <c r="G39" s="17">
        <v>1.49955051605</v>
      </c>
      <c r="H39" s="9">
        <f t="shared" si="1"/>
        <v>31</v>
      </c>
      <c r="I39" s="9" t="s">
        <v>790</v>
      </c>
      <c r="K39" s="24" t="s">
        <v>582</v>
      </c>
      <c r="L39" s="17">
        <v>1.5273781856899999</v>
      </c>
      <c r="M39" s="9">
        <f t="shared" si="2"/>
        <v>27</v>
      </c>
      <c r="N39" s="9" t="s">
        <v>790</v>
      </c>
      <c r="P39" s="27" t="s">
        <v>582</v>
      </c>
      <c r="Q39" s="17">
        <v>1.6244447826899999</v>
      </c>
      <c r="R39" s="9">
        <f t="shared" si="3"/>
        <v>21</v>
      </c>
      <c r="S39" s="9" t="s">
        <v>790</v>
      </c>
    </row>
    <row r="40" spans="1:19" x14ac:dyDescent="0.25">
      <c r="A40" s="40" t="s">
        <v>597</v>
      </c>
      <c r="B40" s="17">
        <v>1.91737570762</v>
      </c>
      <c r="C40" s="9">
        <f t="shared" si="0"/>
        <v>9</v>
      </c>
      <c r="D40" s="9" t="s">
        <v>791</v>
      </c>
      <c r="F40" s="40" t="s">
        <v>597</v>
      </c>
      <c r="G40" s="17">
        <v>1.91729031428</v>
      </c>
      <c r="H40" s="9">
        <f t="shared" si="1"/>
        <v>10</v>
      </c>
      <c r="I40" s="9" t="s">
        <v>791</v>
      </c>
      <c r="K40" s="24" t="s">
        <v>597</v>
      </c>
      <c r="L40" s="17">
        <v>1.54118973885</v>
      </c>
      <c r="M40" s="9">
        <f t="shared" si="2"/>
        <v>26</v>
      </c>
      <c r="N40" s="9" t="s">
        <v>790</v>
      </c>
      <c r="P40" s="27" t="s">
        <v>597</v>
      </c>
      <c r="Q40" s="17">
        <v>1.5488571226700001</v>
      </c>
      <c r="R40" s="9">
        <f t="shared" si="3"/>
        <v>27</v>
      </c>
      <c r="S40" s="9" t="s">
        <v>790</v>
      </c>
    </row>
    <row r="41" spans="1:19" x14ac:dyDescent="0.25">
      <c r="A41" s="40" t="s">
        <v>590</v>
      </c>
      <c r="B41" s="17">
        <v>1.72135121889</v>
      </c>
      <c r="C41" s="9">
        <f t="shared" si="0"/>
        <v>17</v>
      </c>
      <c r="D41" s="9" t="s">
        <v>791</v>
      </c>
      <c r="F41" s="40" t="s">
        <v>590</v>
      </c>
      <c r="G41" s="17">
        <v>1.86247531603</v>
      </c>
      <c r="H41" s="9">
        <f t="shared" si="1"/>
        <v>17</v>
      </c>
      <c r="I41" s="9" t="s">
        <v>791</v>
      </c>
      <c r="K41" s="24" t="s">
        <v>590</v>
      </c>
      <c r="L41" s="17">
        <v>1.79283053202</v>
      </c>
      <c r="M41" s="9">
        <f t="shared" si="2"/>
        <v>7</v>
      </c>
      <c r="N41" s="9" t="s">
        <v>791</v>
      </c>
      <c r="P41" s="27" t="s">
        <v>590</v>
      </c>
      <c r="Q41" s="17">
        <v>2.07834627579</v>
      </c>
      <c r="R41" s="9">
        <f t="shared" si="3"/>
        <v>5</v>
      </c>
      <c r="S41" s="9" t="s">
        <v>791</v>
      </c>
    </row>
  </sheetData>
  <sortState ref="F2:I41">
    <sortCondition ref="F2:F41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Aqua Life</vt:lpstr>
      <vt:lpstr>MSHA&amp;CSSI</vt:lpstr>
      <vt:lpstr>Lake Assessments</vt:lpstr>
      <vt:lpstr>Internal Lake Management</vt:lpstr>
      <vt:lpstr>Lake FQI</vt:lpstr>
      <vt:lpstr>DNR Geomorph Assessment</vt:lpstr>
      <vt:lpstr>WHAF Layers</vt:lpstr>
      <vt:lpstr>EBI Layers</vt:lpstr>
      <vt:lpstr>RUSLE</vt:lpstr>
      <vt:lpstr>Nitrogen Stress</vt:lpstr>
      <vt:lpstr>HSPF</vt:lpstr>
      <vt:lpstr>Livestock</vt:lpstr>
      <vt:lpstr>State Land</vt:lpstr>
      <vt:lpstr>Conservation Easements</vt:lpstr>
      <vt:lpstr>Lakes of P Sensitivity</vt:lpstr>
      <vt:lpstr>Lakes of Biolgical Significance</vt:lpstr>
      <vt:lpstr>Lake AIS</vt:lpstr>
      <vt:lpstr>Designated Wildlife Lakes</vt:lpstr>
      <vt:lpstr>Lake TMDL Reductions</vt:lpstr>
      <vt:lpstr>Stream TMDL Reductions</vt:lpstr>
      <vt:lpstr>Altered Streams</vt:lpstr>
      <vt:lpstr>Stressor ID Candidate Causes</vt:lpstr>
      <vt:lpstr>List of Protection Lakes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Fork Crow Watershed Restoration and Protection Strategy Report Subwatershed Analysis Tabular Database</dc:title>
  <dc:subject>South Fork Crow Watershed Restoration and Protection Strategy Report Subwatershed Analysis Tabular Database</dc:subject>
  <dc:creator>Minnesota Pollution Control Agency, Scott Lucas (Jinny Fricke)</dc:creator>
  <cp:keywords>Minnesota Pollution Control Agency,wq-iw8-52n,South Fork Crow Watershed Restoration and Protection Strategy Report Subwatershed Analysis Tabular Database</cp:keywords>
  <cp:lastModifiedBy>Fricke, Jinny</cp:lastModifiedBy>
  <dcterms:created xsi:type="dcterms:W3CDTF">2016-03-23T13:56:10Z</dcterms:created>
  <dcterms:modified xsi:type="dcterms:W3CDTF">2019-05-29T15:23:00Z</dcterms:modified>
</cp:coreProperties>
</file>