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X:\Publications\Working drive - Simbeck\FORMS - ALL\Waste\w-sw - Solid Waste\w-sw7\"/>
    </mc:Choice>
  </mc:AlternateContent>
  <xr:revisionPtr revIDLastSave="0" documentId="8_{E783DB0A-A4DA-488B-BEC1-91881E743C9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ayment rate estimate table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4" i="1" l="1"/>
  <c r="D45" i="1"/>
  <c r="B43" i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I39" i="1"/>
  <c r="E46" i="1" s="1"/>
  <c r="E39" i="1"/>
  <c r="J32" i="1"/>
  <c r="J31" i="1"/>
  <c r="I31" i="1"/>
  <c r="J30" i="1"/>
  <c r="I30" i="1"/>
  <c r="G26" i="1"/>
  <c r="I26" i="1" s="1"/>
  <c r="B26" i="1"/>
  <c r="B25" i="1"/>
  <c r="G24" i="1"/>
  <c r="B24" i="1"/>
  <c r="H17" i="1"/>
  <c r="H14" i="1"/>
  <c r="D12" i="1"/>
  <c r="D11" i="1"/>
  <c r="D10" i="1"/>
  <c r="E43" i="1" a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J43" i="1" a="1"/>
  <c r="J50" i="1" l="1"/>
  <c r="J43" i="1"/>
  <c r="J44" i="1"/>
  <c r="E44" i="1"/>
  <c r="J49" i="1"/>
  <c r="J59" i="1"/>
  <c r="J53" i="1"/>
  <c r="E47" i="1"/>
  <c r="E62" i="1"/>
  <c r="E60" i="1"/>
  <c r="J52" i="1"/>
  <c r="E45" i="1"/>
  <c r="J60" i="1"/>
  <c r="E51" i="1"/>
  <c r="E54" i="1"/>
  <c r="E53" i="1"/>
  <c r="J62" i="1"/>
  <c r="J46" i="1"/>
  <c r="J58" i="1"/>
  <c r="J57" i="1"/>
  <c r="E52" i="1"/>
  <c r="J51" i="1"/>
  <c r="J61" i="1"/>
  <c r="E48" i="1"/>
  <c r="J56" i="1"/>
  <c r="J54" i="1"/>
  <c r="J48" i="1"/>
  <c r="E49" i="1"/>
  <c r="E61" i="1"/>
  <c r="E59" i="1"/>
  <c r="J55" i="1"/>
  <c r="E56" i="1"/>
  <c r="J47" i="1"/>
  <c r="E50" i="1"/>
  <c r="E58" i="1"/>
  <c r="J45" i="1"/>
  <c r="E57" i="1"/>
  <c r="E43" i="1"/>
  <c r="E55" i="1"/>
  <c r="I24" i="1"/>
  <c r="J63" i="1" l="1"/>
  <c r="I25" i="1" s="1"/>
  <c r="I27" i="1" s="1"/>
  <c r="I36" i="1" s="1"/>
  <c r="E63" i="1"/>
  <c r="G25" i="1" s="1"/>
  <c r="G27" i="1" s="1"/>
  <c r="I34" i="1" s="1"/>
</calcChain>
</file>

<file path=xl/sharedStrings.xml><?xml version="1.0" encoding="utf-8"?>
<sst xmlns="http://schemas.openxmlformats.org/spreadsheetml/2006/main" count="50" uniqueCount="50">
  <si>
    <t>Year</t>
  </si>
  <si>
    <t>n</t>
  </si>
  <si>
    <t>Totals</t>
  </si>
  <si>
    <t>approved contingency action cost estimate</t>
  </si>
  <si>
    <t>approved closure cost estimate</t>
  </si>
  <si>
    <t xml:space="preserve">   Basis for this years payments</t>
  </si>
  <si>
    <t xml:space="preserve">SW#  </t>
  </si>
  <si>
    <t xml:space="preserve"> (Letter of Credit or Surety Bond)</t>
  </si>
  <si>
    <t xml:space="preserve">Facility name  </t>
  </si>
  <si>
    <t xml:space="preserve">Operating life in months (maximum 120)     </t>
  </si>
  <si>
    <t xml:space="preserve">Inflation factor = </t>
  </si>
  <si>
    <t xml:space="preserve">Discount rate = </t>
  </si>
  <si>
    <t>Inflated annual</t>
  </si>
  <si>
    <t>cost</t>
  </si>
  <si>
    <t>Inflated and discounted</t>
  </si>
  <si>
    <t>annual cost</t>
  </si>
  <si>
    <t>(Current value - not discounted)</t>
  </si>
  <si>
    <t>(Current value - discounted)</t>
  </si>
  <si>
    <t>Total</t>
  </si>
  <si>
    <t>Closure cost estimate</t>
  </si>
  <si>
    <t>Current value</t>
  </si>
  <si>
    <t>Contingency action cost estimate</t>
  </si>
  <si>
    <t>Account balance on December 31,</t>
  </si>
  <si>
    <t>Value of guarantee on December 31,</t>
  </si>
  <si>
    <t>* Present value is only for Trust Funds and Dedicated Trust Funds</t>
  </si>
  <si>
    <t>Present value*</t>
  </si>
  <si>
    <t xml:space="preserve">Value of guarantee on December 31, </t>
  </si>
  <si>
    <r>
      <t xml:space="preserve">approved </t>
    </r>
    <r>
      <rPr>
        <sz val="10"/>
        <rFont val="Calibri"/>
        <family val="2"/>
      </rPr>
      <t>annual postclosure care cost estimate</t>
    </r>
  </si>
  <si>
    <r>
      <rPr>
        <sz val="10"/>
        <rFont val="Calibri"/>
        <family val="2"/>
      </rPr>
      <t>Postclosure care cost estimate</t>
    </r>
  </si>
  <si>
    <t xml:space="preserve">Type of mechanism used (select one): </t>
  </si>
  <si>
    <t>Trust Fund and Dedicated Trust Fund</t>
  </si>
  <si>
    <t>Letter of Credit, Surety Bond, Self Insurance, or other mechanism</t>
  </si>
  <si>
    <t>Account  balance on December 31,</t>
  </si>
  <si>
    <t>Operating life in months (never greater than 120 months)</t>
  </si>
  <si>
    <t>Your trust fund or dedicated trust fund monthly payment if not discounting =</t>
  </si>
  <si>
    <t>Your  trust fund or dedicated trust fund monthly payment if discounted =</t>
  </si>
  <si>
    <r>
      <t xml:space="preserve"> Annual </t>
    </r>
    <r>
      <rPr>
        <sz val="10"/>
        <rFont val="Calibri"/>
        <family val="2"/>
      </rPr>
      <t xml:space="preserve">postclosure care cost estimate  </t>
    </r>
  </si>
  <si>
    <t>Dedicated long-term care trust fund</t>
  </si>
  <si>
    <t>Financial test with corporate guarantee</t>
  </si>
  <si>
    <t>Letter of credit</t>
  </si>
  <si>
    <t>Self-test with other collateral</t>
  </si>
  <si>
    <t>Self-test with reduced letter of credit</t>
  </si>
  <si>
    <t>Surety bond guaranteeing payment</t>
  </si>
  <si>
    <t>Surety bond guaranteeing performance</t>
  </si>
  <si>
    <t>Trust fund</t>
  </si>
  <si>
    <t>none required by MPCA permit</t>
  </si>
  <si>
    <t xml:space="preserve">   Annual Report</t>
  </si>
  <si>
    <t xml:space="preserve">      Submit with </t>
  </si>
  <si>
    <t>Go to</t>
  </si>
  <si>
    <t>https://www.pca.state.mn.us/business-with-us/solid-waste-reporting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</si>
</sst>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6" formatCode="&quot;$&quot;#,##0_);[Red]\(&quot;$&quot;#,##0\)"/>
    <numFmt numFmtId="44" formatCode="_(&quot;$&quot;* #,##0.00_);_(&quot;$&quot;* \(#,##0.00\);_(&quot;$&quot;* &quot;-&quot;??_);_(@_)"/>
    <numFmt numFmtId="164" formatCode="&quot;$&quot;#,##0.00"/>
    <numFmt numFmtId="165" formatCode="0.000%"/>
    <numFmt numFmtId="166" formatCode="_([$$-409]* #,##0.00_);_([$$-409]* \(#,##0.00\);_([$$-409]* &quot;-&quot;??_);_(@_)"/>
  </numFmts>
  <fonts count="29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22"/>
      <name val="Trebuchet MS"/>
      <family val="2"/>
    </font>
    <font>
      <sz val="10"/>
      <name val="Calibri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i/>
      <sz val="8"/>
      <name val="Calibri"/>
      <family val="2"/>
      <scheme val="minor"/>
    </font>
    <font>
      <i/>
      <sz val="8"/>
      <name val="Calibri"/>
      <family val="2"/>
      <scheme val="minor"/>
    </font>
    <font>
      <sz val="10"/>
      <color rgb="FF0070C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theme="0"/>
      <name val="Arial"/>
      <family val="2"/>
    </font>
    <font>
      <sz val="9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9"/>
      <color indexed="10"/>
      <name val="Calibri"/>
      <family val="2"/>
      <scheme val="minor"/>
    </font>
    <font>
      <b/>
      <sz val="8"/>
      <name val="Calibri"/>
      <family val="2"/>
      <scheme val="minor"/>
    </font>
    <font>
      <sz val="9"/>
      <color rgb="FFFF0000"/>
      <name val="Calibri"/>
      <family val="2"/>
      <scheme val="minor"/>
    </font>
    <font>
      <u/>
      <sz val="10"/>
      <color theme="10"/>
      <name val="Arial"/>
      <family val="2"/>
    </font>
    <font>
      <b/>
      <sz val="9"/>
      <color theme="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u/>
      <sz val="10"/>
      <color theme="10"/>
      <name val="Calibri"/>
      <family val="2"/>
      <scheme val="minor"/>
    </font>
    <font>
      <b/>
      <sz val="9"/>
      <color theme="7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3" fillId="0" borderId="0" applyNumberFormat="0" applyFill="0" applyBorder="0" applyAlignment="0" applyProtection="0"/>
  </cellStyleXfs>
  <cellXfs count="117">
    <xf numFmtId="0" fontId="0" fillId="0" borderId="0" xfId="0"/>
    <xf numFmtId="0" fontId="5" fillId="0" borderId="0" xfId="0" applyFont="1"/>
    <xf numFmtId="5" fontId="5" fillId="0" borderId="0" xfId="0" applyNumberFormat="1" applyFont="1"/>
    <xf numFmtId="0" fontId="6" fillId="0" borderId="1" xfId="0" applyFont="1" applyBorder="1"/>
    <xf numFmtId="0" fontId="6" fillId="0" borderId="0" xfId="0" applyFont="1"/>
    <xf numFmtId="0" fontId="6" fillId="0" borderId="0" xfId="0" applyFont="1" applyAlignment="1">
      <alignment horizontal="right"/>
    </xf>
    <xf numFmtId="49" fontId="6" fillId="2" borderId="2" xfId="0" applyNumberFormat="1" applyFont="1" applyFill="1" applyBorder="1" applyAlignment="1" applyProtection="1">
      <alignment horizontal="left"/>
      <protection locked="0"/>
    </xf>
    <xf numFmtId="5" fontId="7" fillId="0" borderId="0" xfId="0" applyNumberFormat="1" applyFont="1"/>
    <xf numFmtId="5" fontId="6" fillId="0" borderId="0" xfId="0" applyNumberFormat="1" applyFont="1"/>
    <xf numFmtId="0" fontId="5" fillId="0" borderId="0" xfId="0" applyFont="1" applyAlignment="1">
      <alignment horizontal="left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right"/>
    </xf>
    <xf numFmtId="166" fontId="5" fillId="0" borderId="0" xfId="0" applyNumberFormat="1" applyFont="1" applyAlignment="1">
      <alignment horizontal="center"/>
    </xf>
    <xf numFmtId="0" fontId="8" fillId="0" borderId="1" xfId="0" applyFont="1" applyBorder="1"/>
    <xf numFmtId="0" fontId="9" fillId="0" borderId="1" xfId="0" applyFont="1" applyBorder="1"/>
    <xf numFmtId="5" fontId="9" fillId="0" borderId="1" xfId="0" applyNumberFormat="1" applyFont="1" applyBorder="1"/>
    <xf numFmtId="0" fontId="8" fillId="0" borderId="0" xfId="0" applyFont="1"/>
    <xf numFmtId="165" fontId="6" fillId="0" borderId="0" xfId="0" applyNumberFormat="1" applyFont="1" applyAlignment="1">
      <alignment horizontal="left"/>
    </xf>
    <xf numFmtId="165" fontId="5" fillId="0" borderId="0" xfId="0" applyNumberFormat="1" applyFont="1" applyAlignment="1">
      <alignment horizontal="left"/>
    </xf>
    <xf numFmtId="10" fontId="6" fillId="0" borderId="0" xfId="0" applyNumberFormat="1" applyFont="1" applyAlignment="1">
      <alignment horizontal="left"/>
    </xf>
    <xf numFmtId="10" fontId="5" fillId="0" borderId="0" xfId="0" applyNumberFormat="1" applyFont="1" applyAlignment="1">
      <alignment horizontal="left"/>
    </xf>
    <xf numFmtId="6" fontId="6" fillId="0" borderId="0" xfId="0" applyNumberFormat="1" applyFont="1"/>
    <xf numFmtId="5" fontId="5" fillId="0" borderId="0" xfId="0" quotePrefix="1" applyNumberFormat="1" applyFont="1"/>
    <xf numFmtId="5" fontId="5" fillId="0" borderId="0" xfId="0" applyNumberFormat="1" applyFont="1" applyAlignment="1">
      <alignment horizontal="right"/>
    </xf>
    <xf numFmtId="5" fontId="4" fillId="0" borderId="0" xfId="0" applyNumberFormat="1" applyFont="1" applyAlignment="1">
      <alignment horizontal="right"/>
    </xf>
    <xf numFmtId="164" fontId="5" fillId="0" borderId="3" xfId="0" applyNumberFormat="1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6" fontId="5" fillId="0" borderId="0" xfId="0" applyNumberFormat="1" applyFont="1"/>
    <xf numFmtId="1" fontId="5" fillId="0" borderId="0" xfId="0" applyNumberFormat="1" applyFont="1"/>
    <xf numFmtId="0" fontId="10" fillId="0" borderId="0" xfId="0" applyFont="1"/>
    <xf numFmtId="0" fontId="11" fillId="0" borderId="0" xfId="0" applyFont="1"/>
    <xf numFmtId="6" fontId="11" fillId="0" borderId="0" xfId="0" applyNumberFormat="1" applyFont="1"/>
    <xf numFmtId="0" fontId="11" fillId="0" borderId="0" xfId="0" applyFont="1" applyAlignment="1">
      <alignment horizontal="right"/>
    </xf>
    <xf numFmtId="5" fontId="12" fillId="0" borderId="0" xfId="0" applyNumberFormat="1" applyFont="1" applyAlignment="1">
      <alignment horizontal="center"/>
    </xf>
    <xf numFmtId="6" fontId="10" fillId="0" borderId="3" xfId="0" applyNumberFormat="1" applyFont="1" applyBorder="1"/>
    <xf numFmtId="5" fontId="13" fillId="0" borderId="3" xfId="0" applyNumberFormat="1" applyFont="1" applyBorder="1"/>
    <xf numFmtId="5" fontId="12" fillId="0" borderId="0" xfId="0" applyNumberFormat="1" applyFont="1"/>
    <xf numFmtId="0" fontId="9" fillId="0" borderId="0" xfId="0" applyFont="1"/>
    <xf numFmtId="5" fontId="9" fillId="0" borderId="0" xfId="0" applyNumberFormat="1" applyFont="1"/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44" fontId="6" fillId="0" borderId="4" xfId="1" applyFont="1" applyFill="1" applyBorder="1" applyAlignment="1" applyProtection="1">
      <alignment horizontal="center" wrapText="1"/>
    </xf>
    <xf numFmtId="0" fontId="14" fillId="0" borderId="0" xfId="0" applyFont="1"/>
    <xf numFmtId="0" fontId="14" fillId="0" borderId="5" xfId="0" applyFont="1" applyBorder="1"/>
    <xf numFmtId="0" fontId="15" fillId="0" borderId="4" xfId="0" applyFont="1" applyBorder="1" applyAlignment="1">
      <alignment horizontal="center"/>
    </xf>
    <xf numFmtId="5" fontId="15" fillId="0" borderId="6" xfId="0" applyNumberFormat="1" applyFont="1" applyBorder="1" applyAlignment="1">
      <alignment horizontal="center"/>
    </xf>
    <xf numFmtId="5" fontId="15" fillId="0" borderId="4" xfId="0" applyNumberFormat="1" applyFont="1" applyBorder="1"/>
    <xf numFmtId="0" fontId="14" fillId="0" borderId="7" xfId="0" applyFont="1" applyBorder="1"/>
    <xf numFmtId="0" fontId="15" fillId="0" borderId="1" xfId="0" applyFont="1" applyBorder="1" applyAlignment="1">
      <alignment horizontal="center"/>
    </xf>
    <xf numFmtId="0" fontId="16" fillId="0" borderId="1" xfId="0" applyFont="1" applyBorder="1"/>
    <xf numFmtId="5" fontId="15" fillId="0" borderId="8" xfId="0" applyNumberFormat="1" applyFont="1" applyBorder="1" applyAlignment="1">
      <alignment horizontal="center"/>
    </xf>
    <xf numFmtId="5" fontId="15" fillId="0" borderId="1" xfId="0" applyNumberFormat="1" applyFont="1" applyBorder="1"/>
    <xf numFmtId="0" fontId="17" fillId="0" borderId="0" xfId="0" applyFont="1" applyAlignment="1">
      <alignment horizontal="left" vertical="center" indent="1"/>
    </xf>
    <xf numFmtId="0" fontId="18" fillId="0" borderId="9" xfId="0" applyFont="1" applyBorder="1"/>
    <xf numFmtId="5" fontId="14" fillId="0" borderId="10" xfId="0" applyNumberFormat="1" applyFont="1" applyBorder="1" applyAlignment="1">
      <alignment horizontal="center"/>
    </xf>
    <xf numFmtId="0" fontId="18" fillId="0" borderId="11" xfId="0" applyFont="1" applyBorder="1"/>
    <xf numFmtId="5" fontId="14" fillId="0" borderId="3" xfId="0" applyNumberFormat="1" applyFont="1" applyBorder="1" applyAlignment="1">
      <alignment horizontal="center"/>
    </xf>
    <xf numFmtId="0" fontId="15" fillId="0" borderId="0" xfId="0" applyFont="1"/>
    <xf numFmtId="0" fontId="15" fillId="0" borderId="1" xfId="0" applyFont="1" applyBorder="1"/>
    <xf numFmtId="5" fontId="15" fillId="0" borderId="1" xfId="0" applyNumberFormat="1" applyFont="1" applyBorder="1" applyAlignment="1">
      <alignment horizontal="center"/>
    </xf>
    <xf numFmtId="5" fontId="14" fillId="0" borderId="0" xfId="0" applyNumberFormat="1" applyFont="1" applyAlignment="1">
      <alignment horizontal="center"/>
    </xf>
    <xf numFmtId="5" fontId="14" fillId="0" borderId="0" xfId="0" applyNumberFormat="1" applyFont="1" applyAlignment="1">
      <alignment horizontal="right"/>
    </xf>
    <xf numFmtId="5" fontId="14" fillId="0" borderId="0" xfId="0" applyNumberFormat="1" applyFont="1"/>
    <xf numFmtId="0" fontId="19" fillId="0" borderId="1" xfId="0" applyFont="1" applyBorder="1" applyAlignment="1">
      <alignment horizontal="center"/>
    </xf>
    <xf numFmtId="0" fontId="5" fillId="0" borderId="0" xfId="0" applyFont="1" applyAlignment="1">
      <alignment horizontal="left" vertical="top"/>
    </xf>
    <xf numFmtId="0" fontId="24" fillId="0" borderId="0" xfId="0" applyFont="1"/>
    <xf numFmtId="0" fontId="17" fillId="0" borderId="0" xfId="0" applyFont="1"/>
    <xf numFmtId="0" fontId="17" fillId="0" borderId="0" xfId="0" applyFont="1" applyAlignment="1">
      <alignment horizontal="left"/>
    </xf>
    <xf numFmtId="0" fontId="26" fillId="0" borderId="0" xfId="0" applyFont="1"/>
    <xf numFmtId="0" fontId="25" fillId="0" borderId="0" xfId="0" applyFont="1"/>
    <xf numFmtId="0" fontId="6" fillId="0" borderId="0" xfId="0" applyFont="1" applyAlignment="1">
      <alignment vertical="top"/>
    </xf>
    <xf numFmtId="0" fontId="6" fillId="0" borderId="0" xfId="0" applyFont="1" applyAlignment="1">
      <alignment horizontal="right" vertical="top"/>
    </xf>
    <xf numFmtId="0" fontId="28" fillId="0" borderId="4" xfId="0" applyFont="1" applyBorder="1" applyAlignment="1">
      <alignment horizontal="center"/>
    </xf>
    <xf numFmtId="0" fontId="5" fillId="2" borderId="14" xfId="1" applyNumberFormat="1" applyFont="1" applyFill="1" applyBorder="1" applyAlignment="1" applyProtection="1">
      <alignment horizontal="right"/>
      <protection locked="0"/>
    </xf>
    <xf numFmtId="0" fontId="5" fillId="2" borderId="16" xfId="1" applyNumberFormat="1" applyFont="1" applyFill="1" applyBorder="1" applyAlignment="1" applyProtection="1">
      <alignment horizontal="right"/>
      <protection locked="0"/>
    </xf>
    <xf numFmtId="166" fontId="5" fillId="2" borderId="14" xfId="0" applyNumberFormat="1" applyFont="1" applyFill="1" applyBorder="1" applyAlignment="1" applyProtection="1">
      <alignment horizontal="center"/>
      <protection locked="0"/>
    </xf>
    <xf numFmtId="166" fontId="5" fillId="2" borderId="16" xfId="0" applyNumberFormat="1" applyFont="1" applyFill="1" applyBorder="1" applyAlignment="1" applyProtection="1">
      <alignment horizontal="center"/>
      <protection locked="0"/>
    </xf>
    <xf numFmtId="164" fontId="5" fillId="0" borderId="23" xfId="0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164" fontId="5" fillId="0" borderId="12" xfId="0" applyNumberFormat="1" applyFont="1" applyBorder="1" applyAlignment="1">
      <alignment horizontal="center"/>
    </xf>
    <xf numFmtId="164" fontId="5" fillId="0" borderId="24" xfId="0" applyNumberFormat="1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5" fontId="6" fillId="0" borderId="19" xfId="0" applyNumberFormat="1" applyFont="1" applyBorder="1" applyAlignment="1">
      <alignment horizontal="center"/>
    </xf>
    <xf numFmtId="5" fontId="6" fillId="0" borderId="16" xfId="0" applyNumberFormat="1" applyFont="1" applyBorder="1" applyAlignment="1">
      <alignment horizontal="center"/>
    </xf>
    <xf numFmtId="164" fontId="5" fillId="0" borderId="20" xfId="1" applyNumberFormat="1" applyFont="1" applyBorder="1" applyAlignment="1" applyProtection="1">
      <alignment horizontal="center"/>
    </xf>
    <xf numFmtId="164" fontId="5" fillId="0" borderId="10" xfId="1" applyNumberFormat="1" applyFont="1" applyBorder="1" applyAlignment="1" applyProtection="1">
      <alignment horizontal="center"/>
    </xf>
    <xf numFmtId="164" fontId="5" fillId="0" borderId="21" xfId="0" applyNumberFormat="1" applyFont="1" applyBorder="1" applyAlignment="1">
      <alignment horizontal="center"/>
    </xf>
    <xf numFmtId="164" fontId="5" fillId="0" borderId="22" xfId="0" applyNumberFormat="1" applyFont="1" applyBorder="1" applyAlignment="1">
      <alignment horizontal="center"/>
    </xf>
    <xf numFmtId="5" fontId="3" fillId="0" borderId="0" xfId="0" applyNumberFormat="1" applyFont="1" applyAlignment="1">
      <alignment horizontal="right" vertical="top" wrapText="1"/>
    </xf>
    <xf numFmtId="166" fontId="5" fillId="2" borderId="14" xfId="1" applyNumberFormat="1" applyFont="1" applyFill="1" applyBorder="1" applyAlignment="1" applyProtection="1">
      <alignment horizontal="center"/>
      <protection locked="0"/>
    </xf>
    <xf numFmtId="166" fontId="5" fillId="2" borderId="15" xfId="1" applyNumberFormat="1" applyFont="1" applyFill="1" applyBorder="1" applyAlignment="1" applyProtection="1">
      <alignment horizontal="center"/>
      <protection locked="0"/>
    </xf>
    <xf numFmtId="166" fontId="5" fillId="2" borderId="16" xfId="1" applyNumberFormat="1" applyFont="1" applyFill="1" applyBorder="1" applyAlignment="1" applyProtection="1">
      <alignment horizontal="center"/>
      <protection locked="0"/>
    </xf>
    <xf numFmtId="0" fontId="6" fillId="2" borderId="14" xfId="0" applyFont="1" applyFill="1" applyBorder="1" applyAlignment="1" applyProtection="1">
      <alignment horizontal="left"/>
      <protection locked="0"/>
    </xf>
    <xf numFmtId="0" fontId="6" fillId="2" borderId="15" xfId="0" applyFont="1" applyFill="1" applyBorder="1" applyAlignment="1" applyProtection="1">
      <alignment horizontal="left"/>
      <protection locked="0"/>
    </xf>
    <xf numFmtId="0" fontId="6" fillId="2" borderId="16" xfId="0" applyFont="1" applyFill="1" applyBorder="1" applyAlignment="1" applyProtection="1">
      <alignment horizontal="left"/>
      <protection locked="0"/>
    </xf>
    <xf numFmtId="0" fontId="23" fillId="0" borderId="15" xfId="2" applyBorder="1" applyAlignment="1">
      <alignment vertical="top"/>
    </xf>
    <xf numFmtId="0" fontId="27" fillId="0" borderId="15" xfId="2" applyFont="1" applyBorder="1" applyAlignment="1">
      <alignment vertical="top"/>
    </xf>
    <xf numFmtId="164" fontId="6" fillId="0" borderId="25" xfId="0" applyNumberFormat="1" applyFont="1" applyBorder="1" applyAlignment="1">
      <alignment horizontal="center"/>
    </xf>
    <xf numFmtId="164" fontId="6" fillId="0" borderId="26" xfId="0" applyNumberFormat="1" applyFont="1" applyBorder="1" applyAlignment="1">
      <alignment horizontal="center"/>
    </xf>
    <xf numFmtId="164" fontId="6" fillId="0" borderId="27" xfId="0" applyNumberFormat="1" applyFont="1" applyBorder="1" applyAlignment="1">
      <alignment horizontal="center"/>
    </xf>
    <xf numFmtId="164" fontId="6" fillId="0" borderId="28" xfId="0" applyNumberFormat="1" applyFont="1" applyBorder="1" applyAlignment="1">
      <alignment horizontal="center"/>
    </xf>
    <xf numFmtId="164" fontId="21" fillId="0" borderId="0" xfId="0" applyNumberFormat="1" applyFont="1" applyAlignment="1">
      <alignment horizontal="left" vertical="top" wrapText="1"/>
    </xf>
    <xf numFmtId="5" fontId="13" fillId="0" borderId="3" xfId="0" applyNumberFormat="1" applyFont="1" applyBorder="1" applyAlignment="1">
      <alignment horizontal="center"/>
    </xf>
    <xf numFmtId="44" fontId="6" fillId="0" borderId="5" xfId="1" applyFont="1" applyFill="1" applyBorder="1" applyAlignment="1" applyProtection="1">
      <alignment horizontal="center" wrapText="1"/>
    </xf>
    <xf numFmtId="44" fontId="6" fillId="0" borderId="29" xfId="1" applyFont="1" applyFill="1" applyBorder="1" applyAlignment="1" applyProtection="1">
      <alignment horizontal="center" wrapText="1"/>
    </xf>
    <xf numFmtId="0" fontId="22" fillId="0" borderId="31" xfId="0" applyFont="1" applyBorder="1" applyAlignment="1">
      <alignment horizontal="right"/>
    </xf>
    <xf numFmtId="0" fontId="22" fillId="0" borderId="32" xfId="0" applyFont="1" applyBorder="1" applyAlignment="1">
      <alignment horizontal="right"/>
    </xf>
    <xf numFmtId="5" fontId="14" fillId="0" borderId="21" xfId="0" applyNumberFormat="1" applyFont="1" applyBorder="1" applyAlignment="1">
      <alignment horizontal="center"/>
    </xf>
    <xf numFmtId="5" fontId="14" fillId="0" borderId="30" xfId="0" applyNumberFormat="1" applyFont="1" applyBorder="1" applyAlignment="1">
      <alignment horizontal="center"/>
    </xf>
    <xf numFmtId="5" fontId="14" fillId="0" borderId="9" xfId="0" applyNumberFormat="1" applyFont="1" applyBorder="1" applyAlignment="1">
      <alignment horizontal="center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5" fontId="14" fillId="0" borderId="12" xfId="0" applyNumberFormat="1" applyFont="1" applyBorder="1" applyAlignment="1">
      <alignment horizontal="center"/>
    </xf>
    <xf numFmtId="5" fontId="14" fillId="0" borderId="13" xfId="0" applyNumberFormat="1" applyFont="1" applyBorder="1" applyAlignment="1">
      <alignment horizontal="center"/>
    </xf>
    <xf numFmtId="5" fontId="14" fillId="0" borderId="11" xfId="0" applyNumberFormat="1" applyFont="1" applyBorder="1" applyAlignment="1">
      <alignment horizontal="center"/>
    </xf>
    <xf numFmtId="0" fontId="15" fillId="0" borderId="0" xfId="0" applyFont="1" applyAlignment="1">
      <alignment horizontal="center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786205</xdr:colOff>
      <xdr:row>0</xdr:row>
      <xdr:rowOff>0</xdr:rowOff>
    </xdr:from>
    <xdr:to>
      <xdr:col>10</xdr:col>
      <xdr:colOff>329593</xdr:colOff>
      <xdr:row>0</xdr:row>
      <xdr:rowOff>744728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1698A4F-F074-44AD-8587-E92382E5664A}"/>
            </a:ext>
          </a:extLst>
        </xdr:cNvPr>
        <xdr:cNvSpPr txBox="1"/>
      </xdr:nvSpPr>
      <xdr:spPr>
        <a:xfrm>
          <a:off x="2308412" y="0"/>
          <a:ext cx="4223277" cy="1000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r">
            <a:lnSpc>
              <a:spcPts val="2100"/>
            </a:lnSpc>
          </a:pPr>
          <a:r>
            <a:rPr lang="en-US" sz="2000" b="0">
              <a:latin typeface="+mn-lt"/>
              <a:cs typeface="Arial" pitchFamily="34" charset="0"/>
            </a:rPr>
            <a:t>Payment rate estimate table</a:t>
          </a:r>
        </a:p>
        <a:p>
          <a:pPr algn="r">
            <a:lnSpc>
              <a:spcPts val="1300"/>
            </a:lnSpc>
          </a:pPr>
          <a:r>
            <a:rPr lang="en-US" sz="1100" b="0" baseline="0">
              <a:latin typeface="Arial Black" pitchFamily="34" charset="0"/>
              <a:cs typeface="Arial" pitchFamily="34" charset="0"/>
            </a:rPr>
            <a:t>Solid Waste Permit Program</a:t>
          </a:r>
          <a:endParaRPr lang="en-US" sz="1100" b="0">
            <a:latin typeface="Arial Black" pitchFamily="34" charset="0"/>
            <a:cs typeface="Arial" pitchFamily="34" charset="0"/>
          </a:endParaRPr>
        </a:p>
        <a:p>
          <a:pPr algn="r">
            <a:lnSpc>
              <a:spcPts val="700"/>
            </a:lnSpc>
          </a:pPr>
          <a:endParaRPr lang="en-US" sz="800" b="0" i="1">
            <a:latin typeface="Arial" pitchFamily="34" charset="0"/>
            <a:cs typeface="Arial" pitchFamily="34" charset="0"/>
          </a:endParaRPr>
        </a:p>
        <a:p>
          <a:pPr algn="r">
            <a:lnSpc>
              <a:spcPts val="700"/>
            </a:lnSpc>
          </a:pPr>
          <a:r>
            <a:rPr lang="en-US" sz="800" b="0" i="1">
              <a:latin typeface="Arial" pitchFamily="34" charset="0"/>
              <a:cs typeface="Arial" pitchFamily="34" charset="0"/>
            </a:rPr>
            <a:t>Doc Type: Permitting Annual Report</a:t>
          </a:r>
        </a:p>
        <a:p>
          <a:pPr algn="r"/>
          <a:r>
            <a:rPr lang="en-US" sz="800" b="0" i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w-sw7-26 (Revised 10/27/21)</a:t>
          </a:r>
          <a:endParaRPr lang="en-US" sz="800"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78105</xdr:colOff>
      <xdr:row>0</xdr:row>
      <xdr:rowOff>118110</xdr:rowOff>
    </xdr:from>
    <xdr:to>
      <xdr:col>5</xdr:col>
      <xdr:colOff>184766</xdr:colOff>
      <xdr:row>1</xdr:row>
      <xdr:rowOff>75680</xdr:rowOff>
    </xdr:to>
    <xdr:pic>
      <xdr:nvPicPr>
        <xdr:cNvPr id="4" name="Picture 3" descr="Minnesota Pollution Control Agency (MPCA), 520 Lafayette Road North, St. Paul, MN 55155-4194" title="Image of MPCA logo with St. Paul office address">
          <a:extLst>
            <a:ext uri="{FF2B5EF4-FFF2-40B4-BE49-F238E27FC236}">
              <a16:creationId xmlns:a16="http://schemas.microsoft.com/office/drawing/2014/main" id="{7DE41BAA-56DC-4B48-B016-AA3DEB0F3566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5245" y="95250"/>
          <a:ext cx="2434590" cy="62865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4</xdr:col>
      <xdr:colOff>631900</xdr:colOff>
      <xdr:row>0</xdr:row>
      <xdr:rowOff>0</xdr:rowOff>
    </xdr:from>
    <xdr:to>
      <xdr:col>10</xdr:col>
      <xdr:colOff>331537</xdr:colOff>
      <xdr:row>1</xdr:row>
      <xdr:rowOff>47624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50B1A53-B369-47EE-9AA3-14D04DA4AC89}"/>
            </a:ext>
          </a:extLst>
        </xdr:cNvPr>
        <xdr:cNvSpPr txBox="1"/>
      </xdr:nvSpPr>
      <xdr:spPr>
        <a:xfrm>
          <a:off x="2161853" y="0"/>
          <a:ext cx="4849090" cy="797718"/>
        </a:xfrm>
        <a:prstGeom prst="rect">
          <a:avLst/>
        </a:prstGeom>
        <a:solidFill>
          <a:sysClr val="window" lastClr="FFFFF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r">
            <a:lnSpc>
              <a:spcPts val="2100"/>
            </a:lnSpc>
          </a:pPr>
          <a:r>
            <a:rPr lang="en-US" sz="2000" b="0">
              <a:latin typeface="+mn-lt"/>
              <a:cs typeface="Arial" pitchFamily="34" charset="0"/>
            </a:rPr>
            <a:t>Payment rate estimate table</a:t>
          </a:r>
        </a:p>
        <a:p>
          <a:pPr algn="r">
            <a:lnSpc>
              <a:spcPts val="1300"/>
            </a:lnSpc>
          </a:pPr>
          <a:r>
            <a:rPr lang="en-US" sz="1100" b="0" baseline="0">
              <a:latin typeface="Arial Black" pitchFamily="34" charset="0"/>
              <a:cs typeface="Arial" pitchFamily="34" charset="0"/>
            </a:rPr>
            <a:t>Solid Waste Permit Program</a:t>
          </a:r>
          <a:endParaRPr lang="en-US" sz="1100" b="0">
            <a:latin typeface="Arial Black" pitchFamily="34" charset="0"/>
            <a:cs typeface="Arial" pitchFamily="34" charset="0"/>
          </a:endParaRPr>
        </a:p>
        <a:p>
          <a:pPr algn="r">
            <a:lnSpc>
              <a:spcPts val="700"/>
            </a:lnSpc>
          </a:pPr>
          <a:endParaRPr lang="en-US" sz="800" b="0" i="1">
            <a:latin typeface="Arial" pitchFamily="34" charset="0"/>
            <a:cs typeface="Arial" pitchFamily="34" charset="0"/>
          </a:endParaRPr>
        </a:p>
        <a:p>
          <a:pPr algn="r">
            <a:lnSpc>
              <a:spcPts val="700"/>
            </a:lnSpc>
          </a:pPr>
          <a:r>
            <a:rPr lang="en-US" sz="800" b="0" i="1">
              <a:latin typeface="Arial" pitchFamily="34" charset="0"/>
              <a:cs typeface="Arial" pitchFamily="34" charset="0"/>
            </a:rPr>
            <a:t>Doc Type: Permitting Annual Report</a:t>
          </a:r>
        </a:p>
        <a:p>
          <a:pPr algn="r"/>
          <a:r>
            <a:rPr lang="en-US" sz="800" b="0" i="1">
              <a:solidFill>
                <a:schemeClr val="dk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w-sw7-26 </a:t>
          </a:r>
          <a:r>
            <a:rPr lang="en-US" sz="800" b="0" i="1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(Revised 10/20/25)</a:t>
          </a:r>
          <a:endParaRPr lang="en-US" sz="800">
            <a:solidFill>
              <a:sysClr val="windowText" lastClr="00000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 editAs="oneCell">
    <xdr:from>
      <xdr:col>0</xdr:col>
      <xdr:colOff>45720</xdr:colOff>
      <xdr:row>0</xdr:row>
      <xdr:rowOff>87630</xdr:rowOff>
    </xdr:from>
    <xdr:to>
      <xdr:col>5</xdr:col>
      <xdr:colOff>285785</xdr:colOff>
      <xdr:row>1</xdr:row>
      <xdr:rowOff>76240</xdr:rowOff>
    </xdr:to>
    <xdr:pic>
      <xdr:nvPicPr>
        <xdr:cNvPr id="6" name="Picture 5" descr="Minnesota Pollution Control Agency (MPCA), 520 Lafayette Road North, St. Paul, MN 55155-4194" title="Image of MPCA logo with St. Paul office address">
          <a:extLst>
            <a:ext uri="{FF2B5EF4-FFF2-40B4-BE49-F238E27FC236}">
              <a16:creationId xmlns:a16="http://schemas.microsoft.com/office/drawing/2014/main" id="{F3E281F8-377B-4620-8E66-CC4830A321EE}"/>
            </a:ext>
          </a:extLst>
        </xdr:cNvPr>
        <xdr:cNvPicPr/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625" y="76200"/>
          <a:ext cx="2476500" cy="6858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pca.state.mn.us/business-with-us/solid-waste-report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75"/>
  <sheetViews>
    <sheetView showGridLines="0" tabSelected="1" showWhiteSpace="0" view="pageLayout" zoomScaleNormal="100" workbookViewId="0">
      <selection activeCell="E4" sqref="E4:J4"/>
    </sheetView>
  </sheetViews>
  <sheetFormatPr defaultColWidth="9.140625" defaultRowHeight="12.75" x14ac:dyDescent="0.2"/>
  <cols>
    <col min="1" max="1" width="6" style="1" customWidth="1"/>
    <col min="2" max="2" width="5.28515625" style="1" customWidth="1"/>
    <col min="3" max="3" width="4.42578125" style="1" customWidth="1"/>
    <col min="4" max="4" width="6.28515625" style="1" customWidth="1"/>
    <col min="5" max="5" width="12.7109375" style="2" customWidth="1"/>
    <col min="6" max="6" width="5.85546875" style="2" customWidth="1"/>
    <col min="7" max="7" width="11.140625" style="2" customWidth="1"/>
    <col min="8" max="8" width="16.42578125" style="2" customWidth="1"/>
    <col min="9" max="9" width="5.28515625" style="2" customWidth="1"/>
    <col min="10" max="10" width="22.42578125" style="2" customWidth="1"/>
    <col min="11" max="11" width="5" style="1" customWidth="1"/>
    <col min="12" max="12" width="9.28515625" style="1" customWidth="1"/>
    <col min="13" max="13" width="9.140625" style="1"/>
    <col min="14" max="14" width="12.5703125" style="1" customWidth="1"/>
    <col min="15" max="15" width="5.5703125" style="1" customWidth="1"/>
    <col min="16" max="16" width="14" style="1" bestFit="1" customWidth="1"/>
    <col min="17" max="16384" width="9.140625" style="1"/>
  </cols>
  <sheetData>
    <row r="1" spans="1:16" ht="59.25" customHeight="1" x14ac:dyDescent="0.2">
      <c r="D1" s="2"/>
      <c r="E1" s="89"/>
      <c r="F1" s="89"/>
      <c r="G1" s="89"/>
      <c r="H1" s="89"/>
      <c r="I1" s="89"/>
      <c r="J1" s="89"/>
      <c r="K1" s="89"/>
    </row>
    <row r="2" spans="1:16" s="4" customFormat="1" ht="21.75" customHeight="1" thickBot="1" x14ac:dyDescent="0.3">
      <c r="A2" s="3"/>
      <c r="B2" s="3"/>
      <c r="C2" s="3"/>
      <c r="D2" s="3"/>
      <c r="E2" s="63" t="s">
        <v>47</v>
      </c>
      <c r="F2" s="63">
        <v>2025</v>
      </c>
      <c r="G2" s="63" t="s">
        <v>46</v>
      </c>
      <c r="H2" s="63"/>
      <c r="I2" s="3"/>
      <c r="J2" s="3"/>
      <c r="K2" s="3"/>
    </row>
    <row r="3" spans="1:16" s="65" customFormat="1" ht="15" customHeight="1" thickBot="1" x14ac:dyDescent="0.25">
      <c r="B3" s="64"/>
      <c r="C3" s="70"/>
      <c r="D3" s="71" t="s">
        <v>48</v>
      </c>
      <c r="E3" s="96" t="s">
        <v>49</v>
      </c>
      <c r="F3" s="97"/>
      <c r="G3" s="97"/>
      <c r="H3" s="97"/>
      <c r="J3" s="66"/>
      <c r="K3" s="67"/>
      <c r="L3" s="68"/>
      <c r="P3" s="69"/>
    </row>
    <row r="4" spans="1:16" s="4" customFormat="1" ht="13.5" thickBot="1" x14ac:dyDescent="0.25">
      <c r="D4" s="5" t="s">
        <v>8</v>
      </c>
      <c r="E4" s="93"/>
      <c r="F4" s="94"/>
      <c r="G4" s="94"/>
      <c r="H4" s="94"/>
      <c r="I4" s="94"/>
      <c r="J4" s="95"/>
    </row>
    <row r="5" spans="1:16" s="4" customFormat="1" ht="1.5" customHeight="1" thickBot="1" x14ac:dyDescent="0.25">
      <c r="D5" s="5"/>
      <c r="E5" s="1"/>
      <c r="F5" s="1"/>
      <c r="G5" s="1"/>
      <c r="H5" s="1"/>
      <c r="I5" s="1"/>
      <c r="J5" s="1"/>
    </row>
    <row r="6" spans="1:16" s="4" customFormat="1" ht="13.5" thickBot="1" x14ac:dyDescent="0.25">
      <c r="D6" s="5" t="s">
        <v>6</v>
      </c>
      <c r="E6" s="6"/>
    </row>
    <row r="7" spans="1:16" s="4" customFormat="1" ht="1.5" customHeight="1" thickBot="1" x14ac:dyDescent="0.25">
      <c r="E7" s="7"/>
      <c r="F7" s="8"/>
      <c r="G7" s="8"/>
      <c r="H7" s="8"/>
      <c r="I7" s="8"/>
      <c r="J7" s="8"/>
    </row>
    <row r="8" spans="1:16" s="4" customFormat="1" ht="13.5" thickBot="1" x14ac:dyDescent="0.25">
      <c r="F8" s="5" t="s">
        <v>29</v>
      </c>
      <c r="G8" s="90"/>
      <c r="H8" s="91"/>
      <c r="I8" s="91"/>
      <c r="J8" s="92"/>
    </row>
    <row r="9" spans="1:16" s="4" customFormat="1" ht="1.5" customHeight="1" thickBot="1" x14ac:dyDescent="0.25">
      <c r="D9" s="5"/>
      <c r="E9" s="1"/>
      <c r="F9" s="1"/>
      <c r="G9" s="1"/>
      <c r="H9" s="1"/>
      <c r="I9" s="1"/>
      <c r="J9" s="1"/>
    </row>
    <row r="10" spans="1:16" s="4" customFormat="1" ht="13.5" thickBot="1" x14ac:dyDescent="0.25">
      <c r="C10" s="1"/>
      <c r="D10" s="1">
        <f>+$F$2</f>
        <v>2025</v>
      </c>
      <c r="E10" s="9" t="s">
        <v>4</v>
      </c>
      <c r="F10" s="1"/>
      <c r="G10" s="1"/>
      <c r="H10" s="1"/>
      <c r="I10" s="90"/>
      <c r="J10" s="92"/>
      <c r="K10" s="1"/>
    </row>
    <row r="11" spans="1:16" s="4" customFormat="1" ht="13.5" thickBot="1" x14ac:dyDescent="0.25">
      <c r="C11" s="1"/>
      <c r="D11" s="1">
        <f>+$F$2</f>
        <v>2025</v>
      </c>
      <c r="E11" s="9" t="s">
        <v>27</v>
      </c>
      <c r="F11" s="1"/>
      <c r="G11" s="1"/>
      <c r="H11" s="1"/>
      <c r="I11" s="75"/>
      <c r="J11" s="76"/>
      <c r="K11" s="1"/>
    </row>
    <row r="12" spans="1:16" s="4" customFormat="1" ht="13.5" thickBot="1" x14ac:dyDescent="0.25">
      <c r="C12" s="1"/>
      <c r="D12" s="1">
        <f>+$F$2</f>
        <v>2025</v>
      </c>
      <c r="E12" s="9" t="s">
        <v>3</v>
      </c>
      <c r="F12" s="1"/>
      <c r="G12" s="1"/>
      <c r="H12" s="1"/>
      <c r="I12" s="75"/>
      <c r="J12" s="76"/>
      <c r="K12" s="1"/>
    </row>
    <row r="13" spans="1:16" s="4" customFormat="1" ht="12" customHeight="1" thickBot="1" x14ac:dyDescent="0.25">
      <c r="B13" s="4" t="s">
        <v>30</v>
      </c>
      <c r="C13" s="1"/>
      <c r="D13" s="1"/>
      <c r="E13" s="9"/>
      <c r="F13" s="1"/>
      <c r="G13" s="1"/>
      <c r="H13" s="1"/>
      <c r="I13" s="1"/>
      <c r="J13" s="1"/>
      <c r="K13" s="1"/>
    </row>
    <row r="14" spans="1:16" s="4" customFormat="1" ht="13.5" thickBot="1" x14ac:dyDescent="0.25">
      <c r="C14" s="1"/>
      <c r="D14" s="1"/>
      <c r="E14" s="1"/>
      <c r="F14" s="1"/>
      <c r="G14" s="10" t="s">
        <v>22</v>
      </c>
      <c r="H14" s="9">
        <f>+$F$2</f>
        <v>2025</v>
      </c>
      <c r="I14" s="75"/>
      <c r="J14" s="76"/>
      <c r="K14" s="1"/>
    </row>
    <row r="15" spans="1:16" s="4" customFormat="1" ht="13.5" thickBot="1" x14ac:dyDescent="0.25">
      <c r="C15" s="1"/>
      <c r="D15" s="1"/>
      <c r="E15" s="1"/>
      <c r="F15" s="1"/>
      <c r="G15" s="1"/>
      <c r="H15" s="11" t="s">
        <v>9</v>
      </c>
      <c r="I15" s="73"/>
      <c r="J15" s="74"/>
      <c r="K15" s="1"/>
    </row>
    <row r="16" spans="1:16" s="4" customFormat="1" ht="12" customHeight="1" thickBot="1" x14ac:dyDescent="0.25">
      <c r="B16" s="4" t="s">
        <v>31</v>
      </c>
      <c r="C16" s="1"/>
      <c r="D16" s="1"/>
      <c r="E16" s="1"/>
      <c r="F16" s="1"/>
      <c r="G16" s="11"/>
      <c r="H16" s="9"/>
      <c r="I16" s="1"/>
      <c r="J16" s="1"/>
      <c r="K16" s="1"/>
    </row>
    <row r="17" spans="1:12" s="4" customFormat="1" ht="13.5" thickBot="1" x14ac:dyDescent="0.25">
      <c r="C17" s="1"/>
      <c r="D17" s="1"/>
      <c r="E17" s="1"/>
      <c r="F17" s="1"/>
      <c r="G17" s="11" t="s">
        <v>23</v>
      </c>
      <c r="H17" s="9">
        <f>+$F$2</f>
        <v>2025</v>
      </c>
      <c r="I17" s="75"/>
      <c r="J17" s="76"/>
      <c r="K17" s="1"/>
    </row>
    <row r="18" spans="1:12" s="4" customFormat="1" x14ac:dyDescent="0.2">
      <c r="C18" s="1"/>
      <c r="D18" s="1"/>
      <c r="E18" s="1" t="s">
        <v>7</v>
      </c>
      <c r="F18" s="1"/>
      <c r="G18" s="11"/>
      <c r="H18" s="9"/>
      <c r="I18" s="12"/>
      <c r="J18" s="12"/>
      <c r="K18" s="1"/>
    </row>
    <row r="19" spans="1:12" s="16" customFormat="1" ht="2.25" customHeight="1" thickBot="1" x14ac:dyDescent="0.25">
      <c r="A19" s="13"/>
      <c r="B19" s="13"/>
      <c r="C19" s="14"/>
      <c r="D19" s="14"/>
      <c r="E19" s="15"/>
      <c r="F19" s="15"/>
      <c r="G19" s="15"/>
      <c r="H19" s="15"/>
      <c r="I19" s="15"/>
      <c r="J19" s="15"/>
      <c r="K19" s="14"/>
    </row>
    <row r="20" spans="1:12" ht="12" customHeight="1" x14ac:dyDescent="0.2">
      <c r="D20" s="11" t="s">
        <v>10</v>
      </c>
      <c r="E20" s="17">
        <v>2.461E-2</v>
      </c>
      <c r="F20" s="18"/>
      <c r="G20" s="18"/>
    </row>
    <row r="21" spans="1:12" ht="12" customHeight="1" x14ac:dyDescent="0.2">
      <c r="D21" s="11" t="s">
        <v>11</v>
      </c>
      <c r="E21" s="19">
        <v>4.2500000000000003E-2</v>
      </c>
      <c r="F21" s="20"/>
      <c r="G21" s="20"/>
    </row>
    <row r="22" spans="1:12" ht="2.25" customHeight="1" thickBot="1" x14ac:dyDescent="0.25">
      <c r="D22" s="11"/>
      <c r="E22" s="11"/>
      <c r="F22" s="20"/>
      <c r="G22" s="20"/>
    </row>
    <row r="23" spans="1:12" s="4" customFormat="1" ht="12.75" customHeight="1" thickBot="1" x14ac:dyDescent="0.25">
      <c r="B23" s="4" t="s">
        <v>5</v>
      </c>
      <c r="E23" s="21"/>
      <c r="F23" s="21"/>
      <c r="G23" s="81" t="s">
        <v>20</v>
      </c>
      <c r="H23" s="82"/>
      <c r="I23" s="83" t="s">
        <v>25</v>
      </c>
      <c r="J23" s="84"/>
    </row>
    <row r="24" spans="1:12" s="2" customFormat="1" x14ac:dyDescent="0.2">
      <c r="B24" s="1">
        <f>+$F$2+1</f>
        <v>2026</v>
      </c>
      <c r="C24" s="22" t="s">
        <v>19</v>
      </c>
      <c r="G24" s="85">
        <f>+I10*(1+$E$20)</f>
        <v>0</v>
      </c>
      <c r="H24" s="86"/>
      <c r="I24" s="87">
        <f>$G$24/(1+$E$21)^(J$32/12)</f>
        <v>0</v>
      </c>
      <c r="J24" s="88"/>
    </row>
    <row r="25" spans="1:12" s="2" customFormat="1" x14ac:dyDescent="0.2">
      <c r="B25" s="1">
        <f>+$F$2+1</f>
        <v>2026</v>
      </c>
      <c r="C25" s="22" t="s">
        <v>28</v>
      </c>
      <c r="G25" s="77">
        <f>E63</f>
        <v>0</v>
      </c>
      <c r="H25" s="78"/>
      <c r="I25" s="79">
        <f>J63</f>
        <v>0</v>
      </c>
      <c r="J25" s="80"/>
    </row>
    <row r="26" spans="1:12" s="2" customFormat="1" x14ac:dyDescent="0.2">
      <c r="B26" s="1">
        <f>+$F$2+1</f>
        <v>2026</v>
      </c>
      <c r="C26" s="2" t="s">
        <v>21</v>
      </c>
      <c r="G26" s="77">
        <f>+I12*(1+$E$20)</f>
        <v>0</v>
      </c>
      <c r="H26" s="78"/>
      <c r="I26" s="79">
        <f>G26</f>
        <v>0</v>
      </c>
      <c r="J26" s="80"/>
    </row>
    <row r="27" spans="1:12" s="8" customFormat="1" ht="13.5" thickBot="1" x14ac:dyDescent="0.25">
      <c r="F27" s="8" t="s">
        <v>18</v>
      </c>
      <c r="G27" s="98">
        <f>SUM(G24:G26)</f>
        <v>0</v>
      </c>
      <c r="H27" s="99"/>
      <c r="I27" s="100">
        <f>SUM(I24+I25+I26)</f>
        <v>0</v>
      </c>
      <c r="J27" s="101"/>
    </row>
    <row r="28" spans="1:12" s="8" customFormat="1" x14ac:dyDescent="0.2">
      <c r="G28" s="102" t="s">
        <v>24</v>
      </c>
      <c r="H28" s="102"/>
      <c r="I28" s="102"/>
      <c r="J28" s="102"/>
    </row>
    <row r="29" spans="1:12" s="8" customFormat="1" ht="2.25" customHeight="1" x14ac:dyDescent="0.2">
      <c r="G29" s="102"/>
      <c r="H29" s="102"/>
      <c r="I29" s="102"/>
      <c r="J29" s="102"/>
    </row>
    <row r="30" spans="1:12" s="2" customFormat="1" x14ac:dyDescent="0.2">
      <c r="E30" s="23"/>
      <c r="F30" s="23"/>
      <c r="H30" s="24" t="s">
        <v>32</v>
      </c>
      <c r="I30" s="9">
        <f>+$F$2-1</f>
        <v>2024</v>
      </c>
      <c r="J30" s="25">
        <f>+I14</f>
        <v>0</v>
      </c>
    </row>
    <row r="31" spans="1:12" x14ac:dyDescent="0.2">
      <c r="E31" s="11"/>
      <c r="F31" s="11"/>
      <c r="G31" s="1"/>
      <c r="H31" s="11" t="s">
        <v>26</v>
      </c>
      <c r="I31" s="9">
        <f>+$F$2-1</f>
        <v>2024</v>
      </c>
      <c r="J31" s="25">
        <f>+I17</f>
        <v>0</v>
      </c>
      <c r="L31" s="2"/>
    </row>
    <row r="32" spans="1:12" x14ac:dyDescent="0.2">
      <c r="E32" s="1"/>
      <c r="F32" s="1"/>
      <c r="G32" s="1"/>
      <c r="H32" s="1"/>
      <c r="I32" s="11" t="s">
        <v>33</v>
      </c>
      <c r="J32" s="26">
        <f>+I15</f>
        <v>0</v>
      </c>
      <c r="L32" s="2"/>
    </row>
    <row r="33" spans="1:13" ht="2.25" customHeight="1" x14ac:dyDescent="0.2">
      <c r="E33" s="1"/>
      <c r="F33" s="1"/>
      <c r="G33" s="27"/>
      <c r="H33" s="27"/>
      <c r="I33" s="27"/>
      <c r="J33" s="1"/>
      <c r="L33" s="2"/>
      <c r="M33" s="28"/>
    </row>
    <row r="34" spans="1:13" ht="12.75" customHeight="1" x14ac:dyDescent="0.25">
      <c r="B34" s="29"/>
      <c r="C34" s="30"/>
      <c r="D34" s="30"/>
      <c r="E34" s="30"/>
      <c r="F34" s="30"/>
      <c r="G34" s="31"/>
      <c r="H34" s="32" t="s">
        <v>34</v>
      </c>
      <c r="I34" s="103" t="e">
        <f>($G$27-$J$30)/$J$32</f>
        <v>#DIV/0!</v>
      </c>
      <c r="J34" s="103"/>
      <c r="K34" s="33"/>
      <c r="L34" s="2"/>
    </row>
    <row r="35" spans="1:13" ht="15" hidden="1" x14ac:dyDescent="0.25">
      <c r="B35" s="29"/>
      <c r="C35" s="30"/>
      <c r="D35" s="30"/>
      <c r="E35" s="30"/>
      <c r="F35" s="30"/>
      <c r="G35" s="31"/>
      <c r="H35" s="32"/>
      <c r="I35" s="34"/>
      <c r="J35" s="35"/>
      <c r="K35" s="36"/>
      <c r="L35" s="2"/>
    </row>
    <row r="36" spans="1:13" ht="15" x14ac:dyDescent="0.25">
      <c r="B36" s="29"/>
      <c r="C36" s="30"/>
      <c r="D36" s="30"/>
      <c r="E36" s="30"/>
      <c r="F36" s="30"/>
      <c r="G36" s="31"/>
      <c r="H36" s="32" t="s">
        <v>35</v>
      </c>
      <c r="I36" s="103" t="e">
        <f>($I$27-$J$30)/$J$32</f>
        <v>#DIV/0!</v>
      </c>
      <c r="J36" s="103"/>
      <c r="K36" s="36"/>
      <c r="L36" s="2"/>
    </row>
    <row r="37" spans="1:13" s="16" customFormat="1" ht="2.25" customHeight="1" thickBot="1" x14ac:dyDescent="0.25">
      <c r="A37" s="13"/>
      <c r="B37" s="13"/>
      <c r="C37" s="14"/>
      <c r="D37" s="14"/>
      <c r="E37" s="15"/>
      <c r="F37" s="15"/>
      <c r="G37" s="15"/>
      <c r="H37" s="15"/>
      <c r="I37" s="15"/>
      <c r="J37" s="15"/>
      <c r="K37" s="14"/>
    </row>
    <row r="38" spans="1:13" s="16" customFormat="1" ht="2.25" customHeight="1" thickBot="1" x14ac:dyDescent="0.25">
      <c r="C38" s="37"/>
      <c r="D38" s="37"/>
      <c r="E38" s="38"/>
      <c r="F38" s="38"/>
      <c r="G38" s="38"/>
      <c r="H38" s="38"/>
      <c r="I38" s="38"/>
      <c r="J38" s="38"/>
      <c r="K38" s="37"/>
    </row>
    <row r="39" spans="1:13" ht="15" customHeight="1" thickBot="1" x14ac:dyDescent="0.25">
      <c r="E39" s="39">
        <f>+F2+1</f>
        <v>2026</v>
      </c>
      <c r="H39" s="39" t="s">
        <v>36</v>
      </c>
      <c r="I39" s="104">
        <f>+I11*(1+E20)</f>
        <v>0</v>
      </c>
      <c r="J39" s="105"/>
    </row>
    <row r="40" spans="1:13" ht="3.75" customHeight="1" thickBot="1" x14ac:dyDescent="0.25">
      <c r="D40" s="39"/>
      <c r="E40" s="40"/>
      <c r="I40" s="41"/>
      <c r="J40" s="41"/>
    </row>
    <row r="41" spans="1:13" s="42" customFormat="1" ht="12" x14ac:dyDescent="0.2">
      <c r="B41" s="43"/>
      <c r="C41" s="44" t="s">
        <v>0</v>
      </c>
      <c r="D41" s="72" t="s">
        <v>1</v>
      </c>
      <c r="E41" s="45" t="s">
        <v>12</v>
      </c>
      <c r="F41" s="46"/>
      <c r="G41" s="46"/>
      <c r="H41" s="46"/>
      <c r="I41" s="46"/>
      <c r="J41" s="45" t="s">
        <v>14</v>
      </c>
    </row>
    <row r="42" spans="1:13" s="42" customFormat="1" thickBot="1" x14ac:dyDescent="0.25">
      <c r="B42" s="47"/>
      <c r="C42" s="48"/>
      <c r="D42" s="49"/>
      <c r="E42" s="50" t="s">
        <v>13</v>
      </c>
      <c r="F42" s="51"/>
      <c r="G42" s="51"/>
      <c r="H42" s="51"/>
      <c r="I42" s="51"/>
      <c r="J42" s="50" t="s">
        <v>15</v>
      </c>
    </row>
    <row r="43" spans="1:13" s="42" customFormat="1" ht="12" x14ac:dyDescent="0.2">
      <c r="A43" s="52" t="s">
        <v>37</v>
      </c>
      <c r="B43" s="106">
        <f>1+$F$2</f>
        <v>2026</v>
      </c>
      <c r="C43" s="107"/>
      <c r="D43" s="53">
        <v>0</v>
      </c>
      <c r="E43" s="54">
        <f t="array" ref="E43:E62">I39*(1+E20)^D43:D62</f>
        <v>0</v>
      </c>
      <c r="F43" s="108"/>
      <c r="G43" s="109"/>
      <c r="H43" s="109"/>
      <c r="I43" s="110"/>
      <c r="J43" s="54">
        <f t="array" ref="J43:J62">I39*(1+E20)^D43:D62/(1+E21)^D43:D62</f>
        <v>0</v>
      </c>
    </row>
    <row r="44" spans="1:13" s="42" customFormat="1" ht="12" x14ac:dyDescent="0.2">
      <c r="A44" s="52" t="s">
        <v>38</v>
      </c>
      <c r="B44" s="111">
        <f t="shared" ref="B44:B62" si="0">SUM($B43+1)</f>
        <v>2027</v>
      </c>
      <c r="C44" s="112"/>
      <c r="D44" s="55">
        <f>+D43+1</f>
        <v>1</v>
      </c>
      <c r="E44" s="56">
        <v>0</v>
      </c>
      <c r="F44" s="113"/>
      <c r="G44" s="114"/>
      <c r="H44" s="114"/>
      <c r="I44" s="115"/>
      <c r="J44" s="56">
        <v>0</v>
      </c>
    </row>
    <row r="45" spans="1:13" s="42" customFormat="1" ht="12" x14ac:dyDescent="0.2">
      <c r="A45" s="52" t="s">
        <v>39</v>
      </c>
      <c r="B45" s="111">
        <f t="shared" si="0"/>
        <v>2028</v>
      </c>
      <c r="C45" s="112"/>
      <c r="D45" s="55">
        <f t="shared" ref="D45:D62" si="1">+D44+1</f>
        <v>2</v>
      </c>
      <c r="E45" s="56">
        <v>0</v>
      </c>
      <c r="F45" s="113"/>
      <c r="G45" s="114"/>
      <c r="H45" s="114"/>
      <c r="I45" s="115"/>
      <c r="J45" s="56">
        <v>0</v>
      </c>
    </row>
    <row r="46" spans="1:13" s="42" customFormat="1" ht="12" x14ac:dyDescent="0.2">
      <c r="A46" s="52" t="s">
        <v>40</v>
      </c>
      <c r="B46" s="111">
        <f t="shared" si="0"/>
        <v>2029</v>
      </c>
      <c r="C46" s="112"/>
      <c r="D46" s="55">
        <f t="shared" si="1"/>
        <v>3</v>
      </c>
      <c r="E46" s="56">
        <v>0</v>
      </c>
      <c r="F46" s="113"/>
      <c r="G46" s="114"/>
      <c r="H46" s="114"/>
      <c r="I46" s="115"/>
      <c r="J46" s="56">
        <v>0</v>
      </c>
    </row>
    <row r="47" spans="1:13" s="42" customFormat="1" ht="12" x14ac:dyDescent="0.2">
      <c r="A47" s="52" t="s">
        <v>41</v>
      </c>
      <c r="B47" s="111">
        <f t="shared" si="0"/>
        <v>2030</v>
      </c>
      <c r="C47" s="112"/>
      <c r="D47" s="55">
        <f t="shared" si="1"/>
        <v>4</v>
      </c>
      <c r="E47" s="56">
        <v>0</v>
      </c>
      <c r="F47" s="113"/>
      <c r="G47" s="114"/>
      <c r="H47" s="114"/>
      <c r="I47" s="115"/>
      <c r="J47" s="56">
        <v>0</v>
      </c>
    </row>
    <row r="48" spans="1:13" s="42" customFormat="1" ht="12" x14ac:dyDescent="0.2">
      <c r="A48" s="52" t="s">
        <v>42</v>
      </c>
      <c r="B48" s="111">
        <f t="shared" si="0"/>
        <v>2031</v>
      </c>
      <c r="C48" s="112"/>
      <c r="D48" s="55">
        <f t="shared" si="1"/>
        <v>5</v>
      </c>
      <c r="E48" s="56">
        <v>0</v>
      </c>
      <c r="F48" s="113"/>
      <c r="G48" s="114"/>
      <c r="H48" s="114"/>
      <c r="I48" s="115"/>
      <c r="J48" s="56">
        <v>0</v>
      </c>
    </row>
    <row r="49" spans="1:11" s="42" customFormat="1" ht="12" x14ac:dyDescent="0.2">
      <c r="A49" s="52" t="s">
        <v>43</v>
      </c>
      <c r="B49" s="111">
        <f t="shared" si="0"/>
        <v>2032</v>
      </c>
      <c r="C49" s="112"/>
      <c r="D49" s="55">
        <f t="shared" si="1"/>
        <v>6</v>
      </c>
      <c r="E49" s="56">
        <v>0</v>
      </c>
      <c r="F49" s="113"/>
      <c r="G49" s="114"/>
      <c r="H49" s="114"/>
      <c r="I49" s="115"/>
      <c r="J49" s="56">
        <v>0</v>
      </c>
    </row>
    <row r="50" spans="1:11" s="42" customFormat="1" ht="12" x14ac:dyDescent="0.2">
      <c r="A50" s="52" t="s">
        <v>44</v>
      </c>
      <c r="B50" s="111">
        <f t="shared" si="0"/>
        <v>2033</v>
      </c>
      <c r="C50" s="112"/>
      <c r="D50" s="55">
        <f t="shared" si="1"/>
        <v>7</v>
      </c>
      <c r="E50" s="56">
        <v>0</v>
      </c>
      <c r="F50" s="113"/>
      <c r="G50" s="114"/>
      <c r="H50" s="114"/>
      <c r="I50" s="115"/>
      <c r="J50" s="56">
        <v>0</v>
      </c>
    </row>
    <row r="51" spans="1:11" s="42" customFormat="1" ht="12" x14ac:dyDescent="0.2">
      <c r="A51" s="52" t="s">
        <v>45</v>
      </c>
      <c r="B51" s="111">
        <f t="shared" si="0"/>
        <v>2034</v>
      </c>
      <c r="C51" s="112"/>
      <c r="D51" s="55">
        <f t="shared" si="1"/>
        <v>8</v>
      </c>
      <c r="E51" s="56">
        <v>0</v>
      </c>
      <c r="F51" s="113"/>
      <c r="G51" s="114"/>
      <c r="H51" s="114"/>
      <c r="I51" s="115"/>
      <c r="J51" s="56">
        <v>0</v>
      </c>
    </row>
    <row r="52" spans="1:11" s="42" customFormat="1" ht="12" x14ac:dyDescent="0.2">
      <c r="B52" s="111">
        <f t="shared" si="0"/>
        <v>2035</v>
      </c>
      <c r="C52" s="112"/>
      <c r="D52" s="55">
        <f t="shared" si="1"/>
        <v>9</v>
      </c>
      <c r="E52" s="56">
        <v>0</v>
      </c>
      <c r="F52" s="113"/>
      <c r="G52" s="114"/>
      <c r="H52" s="114"/>
      <c r="I52" s="115"/>
      <c r="J52" s="56">
        <v>0</v>
      </c>
    </row>
    <row r="53" spans="1:11" s="42" customFormat="1" ht="12" x14ac:dyDescent="0.2">
      <c r="B53" s="111">
        <f t="shared" si="0"/>
        <v>2036</v>
      </c>
      <c r="C53" s="112"/>
      <c r="D53" s="55">
        <f t="shared" si="1"/>
        <v>10</v>
      </c>
      <c r="E53" s="56">
        <v>0</v>
      </c>
      <c r="F53" s="113"/>
      <c r="G53" s="114"/>
      <c r="H53" s="114"/>
      <c r="I53" s="115"/>
      <c r="J53" s="56">
        <v>0</v>
      </c>
    </row>
    <row r="54" spans="1:11" s="42" customFormat="1" ht="12" x14ac:dyDescent="0.2">
      <c r="B54" s="111">
        <f t="shared" si="0"/>
        <v>2037</v>
      </c>
      <c r="C54" s="112"/>
      <c r="D54" s="55">
        <f t="shared" si="1"/>
        <v>11</v>
      </c>
      <c r="E54" s="56">
        <v>0</v>
      </c>
      <c r="F54" s="113"/>
      <c r="G54" s="114"/>
      <c r="H54" s="114"/>
      <c r="I54" s="115"/>
      <c r="J54" s="56">
        <v>0</v>
      </c>
    </row>
    <row r="55" spans="1:11" s="42" customFormat="1" ht="12" x14ac:dyDescent="0.2">
      <c r="B55" s="111">
        <f t="shared" si="0"/>
        <v>2038</v>
      </c>
      <c r="C55" s="112"/>
      <c r="D55" s="55">
        <f t="shared" si="1"/>
        <v>12</v>
      </c>
      <c r="E55" s="56">
        <v>0</v>
      </c>
      <c r="F55" s="113"/>
      <c r="G55" s="114"/>
      <c r="H55" s="114"/>
      <c r="I55" s="115"/>
      <c r="J55" s="56">
        <v>0</v>
      </c>
    </row>
    <row r="56" spans="1:11" s="42" customFormat="1" ht="12" x14ac:dyDescent="0.2">
      <c r="B56" s="111">
        <f t="shared" si="0"/>
        <v>2039</v>
      </c>
      <c r="C56" s="112"/>
      <c r="D56" s="55">
        <f t="shared" si="1"/>
        <v>13</v>
      </c>
      <c r="E56" s="56">
        <v>0</v>
      </c>
      <c r="F56" s="113"/>
      <c r="G56" s="114"/>
      <c r="H56" s="114"/>
      <c r="I56" s="115"/>
      <c r="J56" s="56">
        <v>0</v>
      </c>
    </row>
    <row r="57" spans="1:11" s="42" customFormat="1" ht="12" x14ac:dyDescent="0.2">
      <c r="B57" s="111">
        <f t="shared" si="0"/>
        <v>2040</v>
      </c>
      <c r="C57" s="112"/>
      <c r="D57" s="55">
        <f t="shared" si="1"/>
        <v>14</v>
      </c>
      <c r="E57" s="56">
        <v>0</v>
      </c>
      <c r="F57" s="113"/>
      <c r="G57" s="114"/>
      <c r="H57" s="114"/>
      <c r="I57" s="115"/>
      <c r="J57" s="56">
        <v>0</v>
      </c>
    </row>
    <row r="58" spans="1:11" s="42" customFormat="1" ht="12" x14ac:dyDescent="0.2">
      <c r="B58" s="111">
        <f t="shared" si="0"/>
        <v>2041</v>
      </c>
      <c r="C58" s="112"/>
      <c r="D58" s="55">
        <f t="shared" si="1"/>
        <v>15</v>
      </c>
      <c r="E58" s="56">
        <v>0</v>
      </c>
      <c r="F58" s="113"/>
      <c r="G58" s="114"/>
      <c r="H58" s="114"/>
      <c r="I58" s="115"/>
      <c r="J58" s="56">
        <v>0</v>
      </c>
    </row>
    <row r="59" spans="1:11" s="42" customFormat="1" ht="12" x14ac:dyDescent="0.2">
      <c r="B59" s="111">
        <f t="shared" si="0"/>
        <v>2042</v>
      </c>
      <c r="C59" s="112"/>
      <c r="D59" s="55">
        <f t="shared" si="1"/>
        <v>16</v>
      </c>
      <c r="E59" s="56">
        <v>0</v>
      </c>
      <c r="F59" s="113"/>
      <c r="G59" s="114"/>
      <c r="H59" s="114"/>
      <c r="I59" s="115"/>
      <c r="J59" s="56">
        <v>0</v>
      </c>
    </row>
    <row r="60" spans="1:11" s="42" customFormat="1" ht="12" x14ac:dyDescent="0.2">
      <c r="B60" s="111">
        <f t="shared" si="0"/>
        <v>2043</v>
      </c>
      <c r="C60" s="112"/>
      <c r="D60" s="55">
        <f t="shared" si="1"/>
        <v>17</v>
      </c>
      <c r="E60" s="56">
        <v>0</v>
      </c>
      <c r="F60" s="113"/>
      <c r="G60" s="114"/>
      <c r="H60" s="114"/>
      <c r="I60" s="115"/>
      <c r="J60" s="56">
        <v>0</v>
      </c>
    </row>
    <row r="61" spans="1:11" s="42" customFormat="1" ht="12" x14ac:dyDescent="0.2">
      <c r="B61" s="111">
        <f t="shared" si="0"/>
        <v>2044</v>
      </c>
      <c r="C61" s="112"/>
      <c r="D61" s="55">
        <f t="shared" si="1"/>
        <v>18</v>
      </c>
      <c r="E61" s="56">
        <v>0</v>
      </c>
      <c r="F61" s="113"/>
      <c r="G61" s="114"/>
      <c r="H61" s="114"/>
      <c r="I61" s="115"/>
      <c r="J61" s="56">
        <v>0</v>
      </c>
    </row>
    <row r="62" spans="1:11" s="42" customFormat="1" ht="12" x14ac:dyDescent="0.2">
      <c r="B62" s="111">
        <f t="shared" si="0"/>
        <v>2045</v>
      </c>
      <c r="C62" s="112"/>
      <c r="D62" s="55">
        <f t="shared" si="1"/>
        <v>19</v>
      </c>
      <c r="E62" s="56">
        <v>0</v>
      </c>
      <c r="F62" s="113"/>
      <c r="G62" s="114"/>
      <c r="H62" s="114"/>
      <c r="I62" s="115"/>
      <c r="J62" s="56">
        <v>0</v>
      </c>
    </row>
    <row r="63" spans="1:11" s="57" customFormat="1" thickBot="1" x14ac:dyDescent="0.25">
      <c r="B63" s="116" t="s">
        <v>2</v>
      </c>
      <c r="C63" s="116"/>
      <c r="D63" s="58"/>
      <c r="E63" s="59">
        <f>SUM(E43:E62)</f>
        <v>0</v>
      </c>
      <c r="F63" s="59"/>
      <c r="G63" s="59"/>
      <c r="H63" s="59"/>
      <c r="I63" s="59"/>
      <c r="J63" s="59">
        <f>SUM(J43:J62)</f>
        <v>0</v>
      </c>
      <c r="K63" s="42"/>
    </row>
    <row r="64" spans="1:11" s="42" customFormat="1" ht="12" x14ac:dyDescent="0.2">
      <c r="E64" s="60" t="s">
        <v>16</v>
      </c>
      <c r="F64" s="61"/>
      <c r="G64" s="61"/>
      <c r="H64" s="62"/>
      <c r="I64" s="62"/>
      <c r="J64" s="61" t="s">
        <v>17</v>
      </c>
    </row>
    <row r="69" spans="4:10" x14ac:dyDescent="0.2">
      <c r="D69" s="2"/>
      <c r="J69" s="1"/>
    </row>
    <row r="70" spans="4:10" x14ac:dyDescent="0.2">
      <c r="D70" s="2"/>
      <c r="J70" s="1"/>
    </row>
    <row r="71" spans="4:10" x14ac:dyDescent="0.2">
      <c r="D71" s="2"/>
      <c r="J71" s="1"/>
    </row>
    <row r="72" spans="4:10" x14ac:dyDescent="0.2">
      <c r="D72" s="2"/>
      <c r="J72" s="1"/>
    </row>
    <row r="73" spans="4:10" x14ac:dyDescent="0.2">
      <c r="D73" s="2"/>
      <c r="J73" s="1"/>
    </row>
    <row r="74" spans="4:10" x14ac:dyDescent="0.2">
      <c r="D74" s="2"/>
      <c r="J74" s="1"/>
    </row>
    <row r="75" spans="4:10" x14ac:dyDescent="0.2">
      <c r="D75" s="2"/>
      <c r="J75" s="1"/>
    </row>
  </sheetData>
  <sheetProtection sheet="1" selectLockedCells="1"/>
  <mergeCells count="65">
    <mergeCell ref="B61:C61"/>
    <mergeCell ref="F61:I61"/>
    <mergeCell ref="B62:C62"/>
    <mergeCell ref="F62:I62"/>
    <mergeCell ref="B63:C63"/>
    <mergeCell ref="B53:C53"/>
    <mergeCell ref="F53:I53"/>
    <mergeCell ref="B54:C54"/>
    <mergeCell ref="F54:I54"/>
    <mergeCell ref="F60:I60"/>
    <mergeCell ref="B55:C55"/>
    <mergeCell ref="F55:I55"/>
    <mergeCell ref="B56:C56"/>
    <mergeCell ref="F56:I56"/>
    <mergeCell ref="B57:C57"/>
    <mergeCell ref="F57:I57"/>
    <mergeCell ref="B58:C58"/>
    <mergeCell ref="F58:I58"/>
    <mergeCell ref="B59:C59"/>
    <mergeCell ref="F59:I59"/>
    <mergeCell ref="B60:C60"/>
    <mergeCell ref="B50:C50"/>
    <mergeCell ref="F50:I50"/>
    <mergeCell ref="B51:C51"/>
    <mergeCell ref="F51:I51"/>
    <mergeCell ref="B52:C52"/>
    <mergeCell ref="F52:I52"/>
    <mergeCell ref="B45:C45"/>
    <mergeCell ref="F45:I45"/>
    <mergeCell ref="B46:C46"/>
    <mergeCell ref="F46:I46"/>
    <mergeCell ref="B49:C49"/>
    <mergeCell ref="F49:I49"/>
    <mergeCell ref="B47:C47"/>
    <mergeCell ref="F47:I47"/>
    <mergeCell ref="B48:C48"/>
    <mergeCell ref="F48:I48"/>
    <mergeCell ref="I39:J39"/>
    <mergeCell ref="B43:C43"/>
    <mergeCell ref="F43:I43"/>
    <mergeCell ref="B44:C44"/>
    <mergeCell ref="F44:I44"/>
    <mergeCell ref="G27:H27"/>
    <mergeCell ref="I27:J27"/>
    <mergeCell ref="G28:J29"/>
    <mergeCell ref="I34:J34"/>
    <mergeCell ref="I36:J36"/>
    <mergeCell ref="E1:K1"/>
    <mergeCell ref="G8:J8"/>
    <mergeCell ref="I11:J11"/>
    <mergeCell ref="I10:J10"/>
    <mergeCell ref="I12:J12"/>
    <mergeCell ref="E4:J4"/>
    <mergeCell ref="E3:H3"/>
    <mergeCell ref="I15:J15"/>
    <mergeCell ref="I14:J14"/>
    <mergeCell ref="G25:H25"/>
    <mergeCell ref="I25:J25"/>
    <mergeCell ref="G26:H26"/>
    <mergeCell ref="I26:J26"/>
    <mergeCell ref="I17:J17"/>
    <mergeCell ref="G23:H23"/>
    <mergeCell ref="I23:J23"/>
    <mergeCell ref="G24:H24"/>
    <mergeCell ref="I24:J24"/>
  </mergeCells>
  <phoneticPr fontId="2" type="noConversion"/>
  <dataValidations count="1">
    <dataValidation type="list" allowBlank="1" showInputMessage="1" showErrorMessage="1" sqref="G8" xr:uid="{00000000-0002-0000-0000-000000000000}">
      <formula1>$A$43:$A$51</formula1>
    </dataValidation>
  </dataValidations>
  <hyperlinks>
    <hyperlink ref="E3" r:id="rId1" xr:uid="{9BEAA656-56B2-48F9-9348-CB4C930A8CB5}"/>
  </hyperlinks>
  <printOptions horizontalCentered="1" gridLinesSet="0"/>
  <pageMargins left="0.75" right="0.39" top="0.5" bottom="0.49" header="0.36" footer="0.25"/>
  <pageSetup scale="94" orientation="portrait" r:id="rId2"/>
  <headerFooter alignWithMargins="0">
    <oddFooter>&amp;L&amp;"Arial,Italic"&amp;8w-sw7-26  •  10/20/25&amp;C&amp;"Arial,Italic"&amp;8 https://www.pca.state.mn.us  •  651-296-6300  •  800-657-3864  •  
Use your preferred relay service •  Available in alternative formats&amp;R&amp;"Arial,Italic"&amp;8Page &amp;P of &amp;N</oddFooter>
  </headerFooter>
  <ignoredErrors>
    <ignoredError sqref="G25" formula="1"/>
  </ignoredError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Payment rate estimate table</vt:lpstr>
    </vt:vector>
  </TitlesOfParts>
  <Manager>Chris Klucas (SS)</Manager>
  <Company>PCA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Payment rate estimate table - Solid Waste Permit Program</dc:title>
  <dc:subject>This form is used to collect information from Solid Waste Permittee along with Annual Report.</dc:subject>
  <dc:creator>Minnesota Pollution Control Agency- Lisa Mojsiej and Matthew Rotz (Sandra Simbeck)</dc:creator>
  <cp:keywords>Minnesota Pollution Control Agency,w-sw7-26,payment,rate estimate,annual report</cp:keywords>
  <dc:description>Protected without a password.</dc:description>
  <cp:lastModifiedBy>Simbeck, Sandra (MPCA)</cp:lastModifiedBy>
  <cp:lastPrinted>2023-10-16T19:01:37Z</cp:lastPrinted>
  <dcterms:created xsi:type="dcterms:W3CDTF">1999-01-14T20:15:06Z</dcterms:created>
  <dcterms:modified xsi:type="dcterms:W3CDTF">2025-10-21T20:00:02Z</dcterms:modified>
  <cp:category>waste,solid waste</cp:category>
</cp:coreProperties>
</file>