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0"/>
  </bookViews>
  <sheets>
    <sheet name="Ink" sheetId="1" r:id="rId1"/>
    <sheet name="clean" sheetId="2" r:id="rId2"/>
    <sheet name="fountain" sheetId="3" r:id="rId3"/>
    <sheet name="coating" sheetId="4" r:id="rId4"/>
    <sheet name="other" sheetId="5" r:id="rId5"/>
    <sheet name="Total" sheetId="6" r:id="rId6"/>
    <sheet name="rolling sum" sheetId="7" r:id="rId7"/>
  </sheets>
  <definedNames>
    <definedName name="cleaner">'clean'!$J$15</definedName>
    <definedName name="coat">'coating'!$J$17</definedName>
    <definedName name="fountain">'fountain'!$H$17</definedName>
    <definedName name="ink">'Ink'!$J$17</definedName>
    <definedName name="other">'other'!$H$16</definedName>
  </definedNames>
  <calcPr fullCalcOnLoad="1"/>
</workbook>
</file>

<file path=xl/sharedStrings.xml><?xml version="1.0" encoding="utf-8"?>
<sst xmlns="http://schemas.openxmlformats.org/spreadsheetml/2006/main" count="259" uniqueCount="110">
  <si>
    <t>Density</t>
  </si>
  <si>
    <t>VOCs</t>
  </si>
  <si>
    <t>lb/gal</t>
  </si>
  <si>
    <t>% by weight</t>
  </si>
  <si>
    <t>Printing</t>
  </si>
  <si>
    <t>Purchased</t>
  </si>
  <si>
    <t>Recycled</t>
  </si>
  <si>
    <t>B</t>
  </si>
  <si>
    <t>C</t>
  </si>
  <si>
    <t>D</t>
  </si>
  <si>
    <t>E</t>
  </si>
  <si>
    <t>F</t>
  </si>
  <si>
    <t>G</t>
  </si>
  <si>
    <t>H</t>
  </si>
  <si>
    <t>B X D</t>
  </si>
  <si>
    <t>E - F</t>
  </si>
  <si>
    <t>D X G /2000</t>
  </si>
  <si>
    <t>Ink</t>
  </si>
  <si>
    <t>Used</t>
  </si>
  <si>
    <t>by paper</t>
  </si>
  <si>
    <t xml:space="preserve">retained </t>
  </si>
  <si>
    <t>VOC</t>
  </si>
  <si>
    <t xml:space="preserve"> content</t>
  </si>
  <si>
    <t>I</t>
  </si>
  <si>
    <t xml:space="preserve"> % by weight</t>
  </si>
  <si>
    <t xml:space="preserve"> VOC </t>
  </si>
  <si>
    <t>Ink1</t>
  </si>
  <si>
    <t>Ink2</t>
  </si>
  <si>
    <t>Ink3</t>
  </si>
  <si>
    <t>Ink4</t>
  </si>
  <si>
    <t>Inkn</t>
  </si>
  <si>
    <t>TOTAL</t>
  </si>
  <si>
    <t>emitted</t>
  </si>
  <si>
    <t>H X (100%-I)</t>
  </si>
  <si>
    <t>lb=pound</t>
  </si>
  <si>
    <t>gal=gallon</t>
  </si>
  <si>
    <t>Cleaning solutions</t>
  </si>
  <si>
    <t>Actual Emissions</t>
  </si>
  <si>
    <t>Fountain Solutions</t>
  </si>
  <si>
    <t>Coating solutions</t>
  </si>
  <si>
    <t>Actual emissions</t>
  </si>
  <si>
    <t>Other VOC-containing solutions</t>
  </si>
  <si>
    <t>(FS)</t>
  </si>
  <si>
    <t>FS1</t>
  </si>
  <si>
    <t>FS2</t>
  </si>
  <si>
    <t>FS3</t>
  </si>
  <si>
    <t>FSn</t>
  </si>
  <si>
    <t>Cleaner</t>
  </si>
  <si>
    <r>
      <t>by wipes</t>
    </r>
    <r>
      <rPr>
        <b/>
        <vertAlign val="superscript"/>
        <sz val="10"/>
        <rFont val="Arial"/>
        <family val="2"/>
      </rPr>
      <t>a</t>
    </r>
  </si>
  <si>
    <t xml:space="preserve">Towels must be stored in closed containers and documenatation maintained that they </t>
  </si>
  <si>
    <t>are recycled off site or reused off site in order to claim the 50% solvent retention.</t>
  </si>
  <si>
    <r>
      <t>or less @ 20</t>
    </r>
    <r>
      <rPr>
        <vertAlign val="superscript"/>
        <sz val="10"/>
        <rFont val="Arial"/>
        <family val="2"/>
      </rPr>
      <t xml:space="preserve">○ </t>
    </r>
    <r>
      <rPr>
        <sz val="10"/>
        <rFont val="Arial"/>
        <family val="0"/>
      </rPr>
      <t>Celsius.</t>
    </r>
  </si>
  <si>
    <t>with composite partial VOC vapor pressure ≤ 10 mm Hg (millimeters of mercury)</t>
  </si>
  <si>
    <r>
      <t>by paper</t>
    </r>
    <r>
      <rPr>
        <b/>
        <vertAlign val="superscript"/>
        <sz val="10"/>
        <rFont val="Arial"/>
        <family val="2"/>
      </rPr>
      <t>a</t>
    </r>
  </si>
  <si>
    <r>
      <t xml:space="preserve">a </t>
    </r>
    <r>
      <rPr>
        <sz val="10"/>
        <rFont val="Arial"/>
        <family val="0"/>
      </rPr>
      <t>%VOC (by weight) retained by wipes:  50% for cleaning solutions</t>
    </r>
  </si>
  <si>
    <t>FS</t>
  </si>
  <si>
    <t>Coating</t>
  </si>
  <si>
    <r>
      <t>a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%VOC retained by paper:  sheetfed nonheatset = 95%</t>
    </r>
  </si>
  <si>
    <t>cleaning solutions</t>
  </si>
  <si>
    <t>inks</t>
  </si>
  <si>
    <t>fountain solutions</t>
  </si>
  <si>
    <t>coating solutions</t>
  </si>
  <si>
    <t>other VOC containing materials</t>
  </si>
  <si>
    <t>TOTAL VOCs</t>
  </si>
  <si>
    <t>VOC SOURCES:</t>
  </si>
  <si>
    <t>12-month Rolling Sum</t>
  </si>
  <si>
    <t>Registration Permit Option D</t>
  </si>
  <si>
    <t xml:space="preserve">Month of </t>
  </si>
  <si>
    <t>purchase</t>
  </si>
  <si>
    <t xml:space="preserve">Date of </t>
  </si>
  <si>
    <t>Calculation</t>
  </si>
  <si>
    <t xml:space="preserve"> / Entry *</t>
  </si>
  <si>
    <r>
      <t>Rolling Sum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= Emissions from most recent 12-month period, the 12-month rolling sum, in tons.</t>
    </r>
  </si>
  <si>
    <t xml:space="preserve">* Do calculation and enter the results on the first working day of the month, </t>
  </si>
  <si>
    <t>and ensure that you meet your record keeping requirements.</t>
  </si>
  <si>
    <t>Amount</t>
  </si>
  <si>
    <t xml:space="preserve">Rolling </t>
  </si>
  <si>
    <t>Sum</t>
  </si>
  <si>
    <t>ton</t>
  </si>
  <si>
    <t xml:space="preserve">Actual MONTHLY emissions </t>
  </si>
  <si>
    <t>mo=month</t>
  </si>
  <si>
    <t>gal/mo</t>
  </si>
  <si>
    <t>ton/mo</t>
  </si>
  <si>
    <t>Actual MONTHLY Emissions</t>
  </si>
  <si>
    <t>Actual Monthly Emissions</t>
  </si>
  <si>
    <t>ton/month</t>
  </si>
  <si>
    <t>Total MONTHLY emission of VOCs</t>
  </si>
  <si>
    <t>VOCs from Fountain Solutions</t>
  </si>
  <si>
    <t>VOCs from inks</t>
  </si>
  <si>
    <t xml:space="preserve"> % </t>
  </si>
  <si>
    <t>by weight</t>
  </si>
  <si>
    <t xml:space="preserve">% </t>
  </si>
  <si>
    <t>Coat1</t>
  </si>
  <si>
    <t>Coat2</t>
  </si>
  <si>
    <t>Coat3</t>
  </si>
  <si>
    <t>Coat4</t>
  </si>
  <si>
    <t>Coatn</t>
  </si>
  <si>
    <t>clean1</t>
  </si>
  <si>
    <t>clean2</t>
  </si>
  <si>
    <t>cleann</t>
  </si>
  <si>
    <r>
      <t>clean</t>
    </r>
    <r>
      <rPr>
        <sz val="10"/>
        <rFont val="Arial"/>
        <family val="0"/>
      </rPr>
      <t xml:space="preserve"> = cleaning solution</t>
    </r>
  </si>
  <si>
    <r>
      <t xml:space="preserve">FS </t>
    </r>
    <r>
      <rPr>
        <sz val="10"/>
        <rFont val="Arial"/>
        <family val="0"/>
      </rPr>
      <t>refers to fountain solutions, isopropanol, and alcohol replacements.</t>
    </r>
  </si>
  <si>
    <t xml:space="preserve">% by </t>
  </si>
  <si>
    <t>weight</t>
  </si>
  <si>
    <t xml:space="preserve"> weight</t>
  </si>
  <si>
    <t>other1</t>
  </si>
  <si>
    <t>other2</t>
  </si>
  <si>
    <t>other3</t>
  </si>
  <si>
    <t>other4</t>
  </si>
  <si>
    <t>othern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</si>
</sst>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00"/>
    <numFmt numFmtId="169" formatCode="0.00000000"/>
    <numFmt numFmtId="170" formatCode="0.0000000"/>
    <numFmt numFmtId="171" formatCode="0.000000"/>
    <numFmt numFmtId="172" formatCode="0.000000%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9" fontId="0" fillId="0" borderId="3" xfId="19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164" fontId="0" fillId="0" borderId="3" xfId="0" applyNumberFormat="1" applyBorder="1" applyAlignment="1">
      <alignment/>
    </xf>
    <xf numFmtId="0" fontId="0" fillId="4" borderId="5" xfId="0" applyFill="1" applyBorder="1" applyAlignment="1">
      <alignment/>
    </xf>
    <xf numFmtId="2" fontId="0" fillId="4" borderId="5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4" xfId="0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3" xfId="0" applyNumberFormat="1" applyBorder="1" applyAlignment="1">
      <alignment horizontal="center"/>
    </xf>
    <xf numFmtId="9" fontId="0" fillId="4" borderId="6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2" borderId="4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2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6" borderId="15" xfId="0" applyFill="1" applyBorder="1" applyAlignment="1">
      <alignment/>
    </xf>
    <xf numFmtId="0" fontId="1" fillId="6" borderId="7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" fillId="6" borderId="9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7" borderId="1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0" fillId="6" borderId="2" xfId="0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7.57421875" style="0" bestFit="1" customWidth="1"/>
    <col min="3" max="3" width="11.7109375" style="0" bestFit="1" customWidth="1"/>
    <col min="4" max="4" width="10.421875" style="0" customWidth="1"/>
    <col min="5" max="5" width="10.57421875" style="0" bestFit="1" customWidth="1"/>
    <col min="6" max="6" width="9.28125" style="0" bestFit="1" customWidth="1"/>
    <col min="7" max="7" width="6.57421875" style="0" bestFit="1" customWidth="1"/>
    <col min="8" max="8" width="11.28125" style="0" bestFit="1" customWidth="1"/>
    <col min="9" max="9" width="11.140625" style="0" bestFit="1" customWidth="1"/>
    <col min="10" max="10" width="11.57421875" style="0" bestFit="1" customWidth="1"/>
  </cols>
  <sheetData>
    <row r="1" spans="1:7" s="2" customFormat="1" ht="18.75" thickBot="1">
      <c r="A1" s="1" t="s">
        <v>79</v>
      </c>
      <c r="B1" s="1"/>
      <c r="C1" s="1"/>
      <c r="D1" s="1"/>
      <c r="E1" s="1" t="s">
        <v>4</v>
      </c>
      <c r="F1" s="23"/>
      <c r="G1" s="1"/>
    </row>
    <row r="2" spans="1:7" s="2" customFormat="1" ht="18">
      <c r="A2" s="1" t="s">
        <v>88</v>
      </c>
      <c r="B2" s="1"/>
      <c r="D2" s="24" t="s">
        <v>34</v>
      </c>
      <c r="E2" s="27"/>
      <c r="F2" s="27"/>
      <c r="G2" s="1"/>
    </row>
    <row r="3" spans="1:7" s="2" customFormat="1" ht="18">
      <c r="A3" s="1"/>
      <c r="B3" s="1"/>
      <c r="D3" s="25" t="s">
        <v>80</v>
      </c>
      <c r="E3" s="27"/>
      <c r="F3" s="27"/>
      <c r="G3" s="1"/>
    </row>
    <row r="4" spans="2:7" s="2" customFormat="1" ht="18.75" thickBot="1">
      <c r="B4" s="1"/>
      <c r="D4" s="26" t="s">
        <v>35</v>
      </c>
      <c r="E4" s="27"/>
      <c r="F4" s="27"/>
      <c r="G4" s="1"/>
    </row>
    <row r="5" spans="1:7" s="2" customFormat="1" ht="18.75" thickBot="1">
      <c r="A5" s="1"/>
      <c r="B5" s="1"/>
      <c r="D5"/>
      <c r="E5" s="1"/>
      <c r="F5" s="1"/>
      <c r="G5" s="1"/>
    </row>
    <row r="6" spans="2:10" ht="12.75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23</v>
      </c>
      <c r="J6" s="5"/>
    </row>
    <row r="7" spans="2:10" ht="12.75">
      <c r="B7" s="6"/>
      <c r="C7" s="6"/>
      <c r="D7" s="6"/>
      <c r="E7" s="6"/>
      <c r="F7" s="6"/>
      <c r="G7" s="6"/>
      <c r="H7" s="6"/>
      <c r="I7" s="7" t="s">
        <v>1</v>
      </c>
      <c r="J7" s="6"/>
    </row>
    <row r="8" spans="2:10" ht="12.75">
      <c r="B8" s="6"/>
      <c r="C8" s="6"/>
      <c r="D8" s="7" t="s">
        <v>21</v>
      </c>
      <c r="E8" s="7" t="s">
        <v>17</v>
      </c>
      <c r="F8" s="7" t="s">
        <v>17</v>
      </c>
      <c r="G8" s="7" t="s">
        <v>17</v>
      </c>
      <c r="H8" s="7" t="s">
        <v>1</v>
      </c>
      <c r="I8" s="7" t="s">
        <v>20</v>
      </c>
      <c r="J8" s="7" t="s">
        <v>1</v>
      </c>
    </row>
    <row r="9" spans="2:10" ht="14.25">
      <c r="B9" s="8" t="s">
        <v>0</v>
      </c>
      <c r="C9" s="8" t="s">
        <v>25</v>
      </c>
      <c r="D9" s="7" t="s">
        <v>22</v>
      </c>
      <c r="E9" s="8" t="s">
        <v>5</v>
      </c>
      <c r="F9" s="7" t="s">
        <v>6</v>
      </c>
      <c r="G9" s="8" t="s">
        <v>18</v>
      </c>
      <c r="H9" s="8" t="s">
        <v>18</v>
      </c>
      <c r="I9" s="8" t="s">
        <v>53</v>
      </c>
      <c r="J9" s="7" t="s">
        <v>32</v>
      </c>
    </row>
    <row r="10" spans="2:10" ht="12.75">
      <c r="B10" s="9" t="s">
        <v>2</v>
      </c>
      <c r="C10" s="9" t="s">
        <v>24</v>
      </c>
      <c r="D10" s="9" t="s">
        <v>2</v>
      </c>
      <c r="E10" s="9" t="s">
        <v>81</v>
      </c>
      <c r="F10" s="9" t="s">
        <v>81</v>
      </c>
      <c r="G10" s="9" t="s">
        <v>81</v>
      </c>
      <c r="H10" s="9" t="s">
        <v>82</v>
      </c>
      <c r="I10" s="9" t="s">
        <v>3</v>
      </c>
      <c r="J10" s="17" t="s">
        <v>82</v>
      </c>
    </row>
    <row r="11" spans="2:10" s="3" customFormat="1" ht="13.5" thickBot="1">
      <c r="B11" s="10"/>
      <c r="C11" s="10"/>
      <c r="D11" s="10" t="s">
        <v>14</v>
      </c>
      <c r="E11" s="10"/>
      <c r="F11" s="10"/>
      <c r="G11" s="10" t="s">
        <v>15</v>
      </c>
      <c r="H11" s="10" t="s">
        <v>16</v>
      </c>
      <c r="I11" s="10"/>
      <c r="J11" s="18" t="s">
        <v>33</v>
      </c>
    </row>
    <row r="12" spans="1:10" ht="13.5" thickBot="1">
      <c r="A12" s="14" t="s">
        <v>26</v>
      </c>
      <c r="B12" s="11">
        <v>7.65</v>
      </c>
      <c r="C12" s="12">
        <v>0.8772</v>
      </c>
      <c r="D12" s="13">
        <f>B12*C12</f>
        <v>6.71058</v>
      </c>
      <c r="E12" s="13">
        <v>10</v>
      </c>
      <c r="F12" s="13">
        <v>2</v>
      </c>
      <c r="G12" s="13">
        <f>E12-F12</f>
        <v>8</v>
      </c>
      <c r="H12" s="28">
        <f>G12*D12/2000</f>
        <v>0.02684232</v>
      </c>
      <c r="I12" s="16">
        <v>0.95</v>
      </c>
      <c r="J12" s="19">
        <f>H12*(100%-I12)</f>
        <v>0.001342116000000001</v>
      </c>
    </row>
    <row r="13" spans="1:10" ht="13.5" thickBot="1">
      <c r="A13" s="14" t="s">
        <v>27</v>
      </c>
      <c r="B13" s="11">
        <v>9.44</v>
      </c>
      <c r="C13" s="12">
        <v>0.4252</v>
      </c>
      <c r="D13" s="13">
        <f>B13*C13</f>
        <v>4.013888</v>
      </c>
      <c r="E13" s="13">
        <v>13</v>
      </c>
      <c r="F13" s="13">
        <v>2.5</v>
      </c>
      <c r="G13" s="13">
        <f>E13-F13</f>
        <v>10.5</v>
      </c>
      <c r="H13" s="28">
        <f>G13*D13/2000</f>
        <v>0.021072912</v>
      </c>
      <c r="I13" s="16">
        <v>0.95</v>
      </c>
      <c r="J13" s="19">
        <f>H13*(100%-I13)</f>
        <v>0.0010536456000000008</v>
      </c>
    </row>
    <row r="14" spans="1:10" ht="13.5" thickBot="1">
      <c r="A14" s="14" t="s">
        <v>28</v>
      </c>
      <c r="B14" s="11">
        <v>9.91</v>
      </c>
      <c r="C14" s="12">
        <v>0.608</v>
      </c>
      <c r="D14" s="13">
        <f>B14*C14</f>
        <v>6.0252799999999995</v>
      </c>
      <c r="E14" s="13">
        <v>5</v>
      </c>
      <c r="F14" s="13">
        <v>1</v>
      </c>
      <c r="G14" s="13">
        <f>E14-F14</f>
        <v>4</v>
      </c>
      <c r="H14" s="28">
        <f>G14*D14/2000</f>
        <v>0.012050559999999998</v>
      </c>
      <c r="I14" s="16">
        <v>0.95</v>
      </c>
      <c r="J14" s="19">
        <f>H14*(100%-I14)</f>
        <v>0.0006025280000000005</v>
      </c>
    </row>
    <row r="15" spans="1:10" ht="13.5" thickBot="1">
      <c r="A15" s="14" t="s">
        <v>29</v>
      </c>
      <c r="B15" s="11">
        <v>8.44</v>
      </c>
      <c r="C15" s="12">
        <v>0.727</v>
      </c>
      <c r="D15" s="13">
        <f>B15*C15</f>
        <v>6.135879999999999</v>
      </c>
      <c r="E15" s="13">
        <v>5</v>
      </c>
      <c r="F15" s="13">
        <v>1</v>
      </c>
      <c r="G15" s="13">
        <f>E15-F15</f>
        <v>4</v>
      </c>
      <c r="H15" s="28">
        <f>G15*D15/2000</f>
        <v>0.012271759999999998</v>
      </c>
      <c r="I15" s="16">
        <v>0.95</v>
      </c>
      <c r="J15" s="19">
        <f>H15*(100%-I15)</f>
        <v>0.0006135880000000004</v>
      </c>
    </row>
    <row r="16" spans="1:10" ht="13.5" thickBot="1">
      <c r="A16" s="14" t="s">
        <v>30</v>
      </c>
      <c r="B16" s="11">
        <v>7.95</v>
      </c>
      <c r="C16" s="12"/>
      <c r="D16" s="11">
        <v>5.38</v>
      </c>
      <c r="E16" s="13">
        <v>2</v>
      </c>
      <c r="F16" s="13">
        <v>0</v>
      </c>
      <c r="G16" s="13">
        <f>E16-F16</f>
        <v>2</v>
      </c>
      <c r="H16" s="28">
        <f>G16*D16/2000</f>
        <v>0.00538</v>
      </c>
      <c r="I16" s="16">
        <v>0.95</v>
      </c>
      <c r="J16" s="19">
        <f>H16*(100%-I16)</f>
        <v>0.00026900000000000025</v>
      </c>
    </row>
    <row r="17" spans="1:10" ht="13.5" thickBot="1">
      <c r="A17" s="15" t="s">
        <v>31</v>
      </c>
      <c r="B17" s="20"/>
      <c r="C17" s="20"/>
      <c r="D17" s="20"/>
      <c r="E17" s="20"/>
      <c r="F17" s="20"/>
      <c r="G17" s="20"/>
      <c r="H17" s="21"/>
      <c r="I17" s="20"/>
      <c r="J17" s="22">
        <f>SUM(J12:J16)</f>
        <v>0.003880877600000003</v>
      </c>
    </row>
    <row r="18" ht="13.5" thickBot="1"/>
    <row r="19" spans="1:4" ht="15" thickBot="1">
      <c r="A19" s="43" t="s">
        <v>57</v>
      </c>
      <c r="B19" s="41"/>
      <c r="C19" s="42"/>
      <c r="D19" s="42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2">
      <selection activeCell="E17" sqref="E17"/>
    </sheetView>
  </sheetViews>
  <sheetFormatPr defaultColWidth="9.140625" defaultRowHeight="12.75"/>
  <cols>
    <col min="1" max="1" width="7.00390625" style="0" customWidth="1"/>
    <col min="2" max="2" width="8.00390625" style="0" customWidth="1"/>
    <col min="3" max="3" width="6.8515625" style="0" customWidth="1"/>
    <col min="4" max="4" width="8.00390625" style="0" customWidth="1"/>
    <col min="5" max="5" width="10.57421875" style="0" bestFit="1" customWidth="1"/>
    <col min="7" max="7" width="8.421875" style="0" customWidth="1"/>
    <col min="8" max="8" width="11.28125" style="0" customWidth="1"/>
    <col min="9" max="9" width="9.28125" style="0" customWidth="1"/>
    <col min="10" max="10" width="11.421875" style="0" bestFit="1" customWidth="1"/>
  </cols>
  <sheetData>
    <row r="1" spans="1:6" ht="18">
      <c r="A1" s="1" t="s">
        <v>36</v>
      </c>
      <c r="B1" s="1"/>
      <c r="F1" s="1" t="s">
        <v>4</v>
      </c>
    </row>
    <row r="2" spans="1:2" ht="18">
      <c r="A2" s="1" t="s">
        <v>83</v>
      </c>
      <c r="B2" s="1"/>
    </row>
    <row r="3" ht="12.75">
      <c r="B3" s="68" t="s">
        <v>100</v>
      </c>
    </row>
    <row r="4" ht="13.5" thickBot="1"/>
    <row r="5" spans="2:10" ht="12.75"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23</v>
      </c>
      <c r="J5" s="5"/>
    </row>
    <row r="6" spans="2:10" ht="12.75">
      <c r="B6" s="10"/>
      <c r="C6" s="10"/>
      <c r="D6" s="10"/>
      <c r="E6" s="10"/>
      <c r="F6" s="10"/>
      <c r="G6" s="10"/>
      <c r="H6" s="10"/>
      <c r="I6" s="7" t="s">
        <v>1</v>
      </c>
      <c r="J6" s="6"/>
    </row>
    <row r="7" spans="2:10" ht="12.75">
      <c r="B7" s="6"/>
      <c r="C7" s="6"/>
      <c r="D7" s="6"/>
      <c r="E7" s="6"/>
      <c r="F7" s="6"/>
      <c r="G7" s="6"/>
      <c r="H7" s="6"/>
      <c r="I7" s="7" t="s">
        <v>20</v>
      </c>
      <c r="J7" s="6"/>
    </row>
    <row r="8" spans="2:10" ht="14.25">
      <c r="B8" s="6"/>
      <c r="C8" s="8" t="s">
        <v>25</v>
      </c>
      <c r="D8" s="7" t="s">
        <v>21</v>
      </c>
      <c r="E8" s="7" t="s">
        <v>47</v>
      </c>
      <c r="F8" s="7" t="s">
        <v>47</v>
      </c>
      <c r="G8" s="7" t="s">
        <v>47</v>
      </c>
      <c r="H8" s="7" t="s">
        <v>1</v>
      </c>
      <c r="I8" s="7" t="s">
        <v>48</v>
      </c>
      <c r="J8" s="7" t="s">
        <v>1</v>
      </c>
    </row>
    <row r="9" spans="2:10" ht="12.75">
      <c r="B9" s="8" t="s">
        <v>0</v>
      </c>
      <c r="C9" s="75" t="s">
        <v>102</v>
      </c>
      <c r="D9" s="7" t="s">
        <v>22</v>
      </c>
      <c r="E9" s="8" t="s">
        <v>5</v>
      </c>
      <c r="F9" s="7" t="s">
        <v>6</v>
      </c>
      <c r="G9" s="8" t="s">
        <v>18</v>
      </c>
      <c r="H9" s="8" t="s">
        <v>18</v>
      </c>
      <c r="I9" s="17" t="s">
        <v>102</v>
      </c>
      <c r="J9" s="7" t="s">
        <v>32</v>
      </c>
    </row>
    <row r="10" spans="2:10" ht="12.75">
      <c r="B10" s="9" t="s">
        <v>2</v>
      </c>
      <c r="C10" s="9" t="s">
        <v>104</v>
      </c>
      <c r="D10" s="9" t="s">
        <v>2</v>
      </c>
      <c r="E10" s="9" t="s">
        <v>81</v>
      </c>
      <c r="F10" s="9" t="s">
        <v>81</v>
      </c>
      <c r="G10" s="9" t="s">
        <v>81</v>
      </c>
      <c r="H10" s="9" t="s">
        <v>82</v>
      </c>
      <c r="I10" s="75" t="s">
        <v>103</v>
      </c>
      <c r="J10" s="9" t="s">
        <v>82</v>
      </c>
    </row>
    <row r="11" spans="1:10" ht="13.5" thickBot="1">
      <c r="A11" s="3"/>
      <c r="B11" s="10"/>
      <c r="C11" s="10"/>
      <c r="D11" s="10" t="s">
        <v>14</v>
      </c>
      <c r="E11" s="10"/>
      <c r="F11" s="10"/>
      <c r="G11" s="10" t="s">
        <v>15</v>
      </c>
      <c r="H11" s="10" t="s">
        <v>16</v>
      </c>
      <c r="I11" s="31"/>
      <c r="J11" s="32" t="s">
        <v>33</v>
      </c>
    </row>
    <row r="12" spans="1:10" ht="13.5" thickBot="1">
      <c r="A12" s="14" t="s">
        <v>97</v>
      </c>
      <c r="B12" s="11">
        <v>6.21</v>
      </c>
      <c r="C12" s="12">
        <v>1</v>
      </c>
      <c r="D12" s="13">
        <f>B12*C12</f>
        <v>6.21</v>
      </c>
      <c r="E12" s="13">
        <v>4</v>
      </c>
      <c r="F12" s="13">
        <v>0</v>
      </c>
      <c r="G12" s="13">
        <f>E12-F12</f>
        <v>4</v>
      </c>
      <c r="H12" s="28">
        <f>G12*D12/2000</f>
        <v>0.01242</v>
      </c>
      <c r="I12" s="16">
        <v>0.5</v>
      </c>
      <c r="J12" s="19">
        <f>H12*(100%-I12)</f>
        <v>0.00621</v>
      </c>
    </row>
    <row r="13" spans="1:10" ht="13.5" thickBot="1">
      <c r="A13" s="14" t="s">
        <v>98</v>
      </c>
      <c r="B13" s="13">
        <v>7.3</v>
      </c>
      <c r="C13" s="12">
        <v>1</v>
      </c>
      <c r="D13" s="13">
        <f>B13*C13</f>
        <v>7.3</v>
      </c>
      <c r="E13" s="13">
        <v>3</v>
      </c>
      <c r="F13" s="13">
        <v>0</v>
      </c>
      <c r="G13" s="13">
        <f>E13-F13</f>
        <v>3</v>
      </c>
      <c r="H13" s="28">
        <f>G13*D13/2000</f>
        <v>0.01095</v>
      </c>
      <c r="I13" s="16">
        <v>0.5</v>
      </c>
      <c r="J13" s="19">
        <f>H13*(100%-I13)</f>
        <v>0.005475</v>
      </c>
    </row>
    <row r="14" spans="1:10" ht="13.5" thickBot="1">
      <c r="A14" s="14" t="s">
        <v>99</v>
      </c>
      <c r="B14" s="11">
        <v>6.98</v>
      </c>
      <c r="C14" s="12">
        <v>1</v>
      </c>
      <c r="D14" s="13">
        <f>B14*C14</f>
        <v>6.98</v>
      </c>
      <c r="E14" s="13">
        <v>4</v>
      </c>
      <c r="F14" s="13">
        <v>0</v>
      </c>
      <c r="G14" s="13">
        <f>E14-F14</f>
        <v>4</v>
      </c>
      <c r="H14" s="28">
        <f>G14*D14/2000</f>
        <v>0.01396</v>
      </c>
      <c r="I14" s="16">
        <v>0.5</v>
      </c>
      <c r="J14" s="19">
        <f>H14*(100%-I14)</f>
        <v>0.00698</v>
      </c>
    </row>
    <row r="15" spans="1:10" ht="13.5" thickBot="1">
      <c r="A15" s="15" t="s">
        <v>31</v>
      </c>
      <c r="B15" s="20"/>
      <c r="C15" s="20"/>
      <c r="D15" s="20"/>
      <c r="E15" s="20"/>
      <c r="F15" s="20"/>
      <c r="G15" s="20"/>
      <c r="H15" s="21"/>
      <c r="I15" s="29"/>
      <c r="J15" s="22">
        <f>SUM(J12:J14)</f>
        <v>0.018665</v>
      </c>
    </row>
    <row r="17" ht="13.5" thickBot="1"/>
    <row r="18" spans="2:11" ht="14.25">
      <c r="B18" s="44" t="s">
        <v>54</v>
      </c>
      <c r="C18" s="33"/>
      <c r="D18" s="33"/>
      <c r="E18" s="33"/>
      <c r="F18" s="33"/>
      <c r="G18" s="33"/>
      <c r="H18" s="34"/>
      <c r="K18" s="30"/>
    </row>
    <row r="19" spans="2:8" ht="12.75">
      <c r="B19" s="35" t="s">
        <v>52</v>
      </c>
      <c r="C19" s="36"/>
      <c r="D19" s="36"/>
      <c r="E19" s="36"/>
      <c r="F19" s="36"/>
      <c r="G19" s="36"/>
      <c r="H19" s="37"/>
    </row>
    <row r="20" spans="2:8" ht="15" thickBot="1">
      <c r="B20" s="35" t="s">
        <v>51</v>
      </c>
      <c r="C20" s="36"/>
      <c r="D20" s="36"/>
      <c r="E20" s="36"/>
      <c r="F20" s="36"/>
      <c r="G20" s="36"/>
      <c r="H20" s="37"/>
    </row>
    <row r="21" spans="2:8" ht="13.5" thickBot="1">
      <c r="B21" s="74" t="s">
        <v>49</v>
      </c>
      <c r="C21" s="41"/>
      <c r="D21" s="41"/>
      <c r="E21" s="41"/>
      <c r="F21" s="41"/>
      <c r="G21" s="41"/>
      <c r="H21" s="42"/>
    </row>
    <row r="22" spans="2:8" ht="13.5" thickBot="1">
      <c r="B22" s="38" t="s">
        <v>50</v>
      </c>
      <c r="C22" s="39"/>
      <c r="D22" s="39"/>
      <c r="E22" s="39"/>
      <c r="F22" s="39"/>
      <c r="G22" s="39"/>
      <c r="H22" s="4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3">
      <selection activeCell="B16" sqref="B16:I16"/>
    </sheetView>
  </sheetViews>
  <sheetFormatPr defaultColWidth="9.140625" defaultRowHeight="12.75"/>
  <cols>
    <col min="3" max="3" width="11.7109375" style="0" bestFit="1" customWidth="1"/>
    <col min="5" max="5" width="10.57421875" style="0" bestFit="1" customWidth="1"/>
    <col min="8" max="8" width="11.28125" style="0" bestFit="1" customWidth="1"/>
  </cols>
  <sheetData>
    <row r="1" spans="1:4" ht="18">
      <c r="A1" s="1" t="s">
        <v>38</v>
      </c>
      <c r="B1" s="1"/>
      <c r="D1" s="1" t="s">
        <v>42</v>
      </c>
    </row>
    <row r="2" spans="1:6" ht="18">
      <c r="A2" s="1" t="s">
        <v>84</v>
      </c>
      <c r="B2" s="1"/>
      <c r="F2" s="1" t="s">
        <v>4</v>
      </c>
    </row>
    <row r="3" ht="18">
      <c r="A3" s="1" t="s">
        <v>87</v>
      </c>
    </row>
    <row r="4" ht="18">
      <c r="A4" s="1"/>
    </row>
    <row r="5" spans="1:2" ht="18">
      <c r="A5" s="1"/>
      <c r="B5" s="68" t="s">
        <v>101</v>
      </c>
    </row>
    <row r="6" ht="13.5" thickBot="1"/>
    <row r="7" spans="2:8" ht="12.75"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</row>
    <row r="8" spans="2:8" ht="12.75">
      <c r="B8" s="6"/>
      <c r="C8" s="6"/>
      <c r="D8" s="6"/>
      <c r="E8" s="6"/>
      <c r="F8" s="6"/>
      <c r="G8" s="6"/>
      <c r="H8" s="6"/>
    </row>
    <row r="9" spans="2:8" ht="12.75">
      <c r="B9" s="6"/>
      <c r="C9" s="6"/>
      <c r="D9" s="7" t="s">
        <v>21</v>
      </c>
      <c r="E9" s="7" t="s">
        <v>55</v>
      </c>
      <c r="F9" s="7" t="s">
        <v>55</v>
      </c>
      <c r="G9" s="7" t="s">
        <v>55</v>
      </c>
      <c r="H9" s="7" t="s">
        <v>1</v>
      </c>
    </row>
    <row r="10" spans="2:8" ht="12.75">
      <c r="B10" s="8" t="s">
        <v>0</v>
      </c>
      <c r="C10" s="8" t="s">
        <v>25</v>
      </c>
      <c r="D10" s="7" t="s">
        <v>22</v>
      </c>
      <c r="E10" s="8" t="s">
        <v>5</v>
      </c>
      <c r="F10" s="7" t="s">
        <v>6</v>
      </c>
      <c r="G10" s="8" t="s">
        <v>18</v>
      </c>
      <c r="H10" s="8" t="s">
        <v>18</v>
      </c>
    </row>
    <row r="11" spans="2:8" ht="12.75">
      <c r="B11" s="9" t="s">
        <v>2</v>
      </c>
      <c r="C11" s="9" t="s">
        <v>24</v>
      </c>
      <c r="D11" s="9" t="s">
        <v>2</v>
      </c>
      <c r="E11" s="9" t="s">
        <v>81</v>
      </c>
      <c r="F11" s="9" t="s">
        <v>81</v>
      </c>
      <c r="G11" s="9" t="s">
        <v>81</v>
      </c>
      <c r="H11" s="9" t="s">
        <v>82</v>
      </c>
    </row>
    <row r="12" spans="1:8" ht="13.5" thickBot="1">
      <c r="A12" s="3"/>
      <c r="B12" s="10"/>
      <c r="C12" s="10"/>
      <c r="D12" s="10" t="s">
        <v>14</v>
      </c>
      <c r="E12" s="10"/>
      <c r="F12" s="10"/>
      <c r="G12" s="10" t="s">
        <v>15</v>
      </c>
      <c r="H12" s="10" t="s">
        <v>16</v>
      </c>
    </row>
    <row r="13" spans="1:8" ht="13.5" thickBot="1">
      <c r="A13" s="14" t="s">
        <v>43</v>
      </c>
      <c r="B13" s="11">
        <v>7.03</v>
      </c>
      <c r="C13" s="12">
        <v>0.2</v>
      </c>
      <c r="D13" s="13">
        <f>B13*C13</f>
        <v>1.4060000000000001</v>
      </c>
      <c r="E13" s="13">
        <v>11</v>
      </c>
      <c r="F13" s="13">
        <v>0</v>
      </c>
      <c r="G13" s="13">
        <f>E13-F13</f>
        <v>11</v>
      </c>
      <c r="H13" s="28">
        <f>G13*D13/2000</f>
        <v>0.007733</v>
      </c>
    </row>
    <row r="14" spans="1:8" ht="13.5" thickBot="1">
      <c r="A14" s="14" t="s">
        <v>44</v>
      </c>
      <c r="B14" s="11">
        <v>9.44</v>
      </c>
      <c r="C14" s="12">
        <v>0.23</v>
      </c>
      <c r="D14" s="13">
        <f>B14*C14</f>
        <v>2.1712</v>
      </c>
      <c r="E14" s="13">
        <v>6</v>
      </c>
      <c r="F14" s="13">
        <v>0</v>
      </c>
      <c r="G14" s="13">
        <f>E14-F14</f>
        <v>6</v>
      </c>
      <c r="H14" s="28">
        <f>G14*D14/2000</f>
        <v>0.0065136</v>
      </c>
    </row>
    <row r="15" spans="1:8" ht="13.5" thickBot="1">
      <c r="A15" s="14" t="s">
        <v>45</v>
      </c>
      <c r="B15" s="11">
        <v>8.22</v>
      </c>
      <c r="C15" s="12">
        <v>0.33</v>
      </c>
      <c r="D15" s="13">
        <f>B15*C15</f>
        <v>2.7126</v>
      </c>
      <c r="E15" s="13">
        <v>2</v>
      </c>
      <c r="F15" s="13">
        <v>0</v>
      </c>
      <c r="G15" s="13">
        <f>E15-F15</f>
        <v>2</v>
      </c>
      <c r="H15" s="28">
        <f>G15*D15/2000</f>
        <v>0.0027126</v>
      </c>
    </row>
    <row r="16" spans="1:8" ht="13.5" thickBot="1">
      <c r="A16" s="14" t="s">
        <v>46</v>
      </c>
      <c r="B16" s="11"/>
      <c r="C16" s="12"/>
      <c r="D16" s="11"/>
      <c r="E16" s="11"/>
      <c r="F16" s="13"/>
      <c r="G16" s="13"/>
      <c r="H16" s="28"/>
    </row>
    <row r="17" spans="1:8" ht="13.5" thickBot="1">
      <c r="A17" s="15" t="s">
        <v>31</v>
      </c>
      <c r="B17" s="20"/>
      <c r="C17" s="20"/>
      <c r="D17" s="20"/>
      <c r="E17" s="20"/>
      <c r="F17" s="20"/>
      <c r="G17" s="20"/>
      <c r="H17" s="45">
        <f>SUM(H13:H16)</f>
        <v>0.0169592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E6">
      <selection activeCell="J20" sqref="J20"/>
    </sheetView>
  </sheetViews>
  <sheetFormatPr defaultColWidth="9.140625" defaultRowHeight="12.75"/>
  <cols>
    <col min="1" max="1" width="6.28125" style="0" customWidth="1"/>
    <col min="2" max="2" width="7.57421875" style="0" customWidth="1"/>
    <col min="3" max="3" width="8.57421875" style="0" customWidth="1"/>
    <col min="4" max="4" width="8.28125" style="0" customWidth="1"/>
    <col min="5" max="5" width="10.57421875" style="0" bestFit="1" customWidth="1"/>
    <col min="7" max="7" width="8.00390625" style="0" customWidth="1"/>
    <col min="8" max="8" width="11.28125" style="0" bestFit="1" customWidth="1"/>
    <col min="10" max="10" width="11.421875" style="0" bestFit="1" customWidth="1"/>
  </cols>
  <sheetData>
    <row r="1" spans="1:5" ht="18">
      <c r="A1" s="1" t="s">
        <v>39</v>
      </c>
      <c r="B1" s="1"/>
      <c r="E1" s="1" t="s">
        <v>4</v>
      </c>
    </row>
    <row r="2" spans="1:2" ht="18">
      <c r="A2" s="1" t="s">
        <v>40</v>
      </c>
      <c r="B2" s="1"/>
    </row>
    <row r="4" ht="13.5" thickBot="1"/>
    <row r="5" spans="2:10" ht="12.75"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23</v>
      </c>
      <c r="J5" s="5"/>
    </row>
    <row r="6" spans="2:10" ht="12.75">
      <c r="B6" s="10"/>
      <c r="C6" s="10"/>
      <c r="D6" s="10"/>
      <c r="E6" s="10"/>
      <c r="F6" s="10"/>
      <c r="G6" s="10"/>
      <c r="H6" s="10"/>
      <c r="I6" s="7" t="s">
        <v>1</v>
      </c>
      <c r="J6" s="6"/>
    </row>
    <row r="7" spans="2:10" ht="12.75">
      <c r="B7" s="6"/>
      <c r="C7" s="6"/>
      <c r="D7" s="6"/>
      <c r="E7" s="6"/>
      <c r="F7" s="6"/>
      <c r="G7" s="6"/>
      <c r="H7" s="6"/>
      <c r="I7" s="7" t="s">
        <v>20</v>
      </c>
      <c r="J7" s="6"/>
    </row>
    <row r="8" spans="2:10" ht="12.75">
      <c r="B8" s="6"/>
      <c r="C8" s="8" t="s">
        <v>25</v>
      </c>
      <c r="D8" s="7" t="s">
        <v>21</v>
      </c>
      <c r="E8" s="7" t="s">
        <v>56</v>
      </c>
      <c r="F8" s="7" t="s">
        <v>56</v>
      </c>
      <c r="G8" s="7" t="s">
        <v>56</v>
      </c>
      <c r="H8" s="7" t="s">
        <v>1</v>
      </c>
      <c r="I8" s="8" t="s">
        <v>19</v>
      </c>
      <c r="J8" s="7" t="s">
        <v>1</v>
      </c>
    </row>
    <row r="9" spans="2:10" ht="12.75">
      <c r="B9" s="8" t="s">
        <v>0</v>
      </c>
      <c r="C9" s="9" t="s">
        <v>89</v>
      </c>
      <c r="D9" s="7" t="s">
        <v>22</v>
      </c>
      <c r="E9" s="8" t="s">
        <v>5</v>
      </c>
      <c r="F9" s="7" t="s">
        <v>6</v>
      </c>
      <c r="G9" s="8" t="s">
        <v>18</v>
      </c>
      <c r="H9" s="8" t="s">
        <v>18</v>
      </c>
      <c r="I9" s="9" t="s">
        <v>91</v>
      </c>
      <c r="J9" s="7" t="s">
        <v>32</v>
      </c>
    </row>
    <row r="10" spans="2:10" ht="12.75">
      <c r="B10" s="9" t="s">
        <v>2</v>
      </c>
      <c r="C10" s="17" t="s">
        <v>90</v>
      </c>
      <c r="D10" s="9" t="s">
        <v>2</v>
      </c>
      <c r="E10" s="9" t="s">
        <v>81</v>
      </c>
      <c r="F10" s="9" t="s">
        <v>81</v>
      </c>
      <c r="G10" s="9" t="s">
        <v>81</v>
      </c>
      <c r="H10" s="9" t="s">
        <v>82</v>
      </c>
      <c r="I10" s="17" t="s">
        <v>90</v>
      </c>
      <c r="J10" s="17" t="s">
        <v>82</v>
      </c>
    </row>
    <row r="11" spans="1:10" ht="13.5" thickBot="1">
      <c r="A11" s="3"/>
      <c r="B11" s="10"/>
      <c r="C11" s="31"/>
      <c r="D11" s="10" t="s">
        <v>14</v>
      </c>
      <c r="E11" s="10"/>
      <c r="F11" s="10"/>
      <c r="G11" s="10" t="s">
        <v>15</v>
      </c>
      <c r="H11" s="10" t="s">
        <v>16</v>
      </c>
      <c r="I11" s="31"/>
      <c r="J11" s="18" t="s">
        <v>33</v>
      </c>
    </row>
    <row r="12" spans="1:10" ht="13.5" thickBot="1">
      <c r="A12" s="14" t="s">
        <v>92</v>
      </c>
      <c r="B12" s="11">
        <v>7.65</v>
      </c>
      <c r="C12" s="12">
        <v>0.8772</v>
      </c>
      <c r="D12" s="13">
        <f>B12*C12</f>
        <v>6.71058</v>
      </c>
      <c r="E12" s="13">
        <v>4</v>
      </c>
      <c r="F12" s="13">
        <v>0</v>
      </c>
      <c r="G12" s="13">
        <f>E12-F12</f>
        <v>4</v>
      </c>
      <c r="H12" s="28">
        <f>G12*D12/2000</f>
        <v>0.01342116</v>
      </c>
      <c r="I12" s="16">
        <v>0.95</v>
      </c>
      <c r="J12" s="19">
        <f>H12*(100%-I12)</f>
        <v>0.0006710580000000005</v>
      </c>
    </row>
    <row r="13" spans="1:10" ht="13.5" thickBot="1">
      <c r="A13" s="14" t="s">
        <v>93</v>
      </c>
      <c r="B13" s="11">
        <v>9.44</v>
      </c>
      <c r="C13" s="12">
        <v>0.4252</v>
      </c>
      <c r="D13" s="13">
        <f>B13*C13</f>
        <v>4.013888</v>
      </c>
      <c r="E13" s="13">
        <v>2</v>
      </c>
      <c r="F13" s="13">
        <v>0</v>
      </c>
      <c r="G13" s="13">
        <f>E13-F13</f>
        <v>2</v>
      </c>
      <c r="H13" s="28">
        <f>G13*D13/2000</f>
        <v>0.004013887999999999</v>
      </c>
      <c r="I13" s="16">
        <v>0.95</v>
      </c>
      <c r="J13" s="19">
        <f>H13*(100%-I13)</f>
        <v>0.00020069440000000015</v>
      </c>
    </row>
    <row r="14" spans="1:10" ht="13.5" thickBot="1">
      <c r="A14" s="14" t="s">
        <v>94</v>
      </c>
      <c r="B14" s="11">
        <v>9.91</v>
      </c>
      <c r="C14" s="12">
        <v>0.608</v>
      </c>
      <c r="D14" s="13">
        <f>B14*C14</f>
        <v>6.0252799999999995</v>
      </c>
      <c r="E14" s="13">
        <v>2</v>
      </c>
      <c r="F14" s="13">
        <v>0</v>
      </c>
      <c r="G14" s="13">
        <f>E14-F14</f>
        <v>2</v>
      </c>
      <c r="H14" s="28">
        <f>G14*D14/2000</f>
        <v>0.006025279999999999</v>
      </c>
      <c r="I14" s="16">
        <v>0.95</v>
      </c>
      <c r="J14" s="19">
        <f>H14*(100%-I14)</f>
        <v>0.00030126400000000025</v>
      </c>
    </row>
    <row r="15" spans="1:10" ht="13.5" thickBot="1">
      <c r="A15" s="14" t="s">
        <v>95</v>
      </c>
      <c r="B15" s="11"/>
      <c r="C15" s="12"/>
      <c r="D15" s="13"/>
      <c r="E15" s="13"/>
      <c r="F15" s="13"/>
      <c r="G15" s="13"/>
      <c r="H15" s="28"/>
      <c r="I15" s="16"/>
      <c r="J15" s="19">
        <f>H15*(100%-I15)</f>
        <v>0</v>
      </c>
    </row>
    <row r="16" spans="1:10" ht="13.5" thickBot="1">
      <c r="A16" s="14" t="s">
        <v>96</v>
      </c>
      <c r="B16" s="11"/>
      <c r="C16" s="12"/>
      <c r="D16" s="11"/>
      <c r="E16" s="13"/>
      <c r="F16" s="13"/>
      <c r="G16" s="13"/>
      <c r="H16" s="28"/>
      <c r="I16" s="16"/>
      <c r="J16" s="19">
        <f>H16*(100%-I16)</f>
        <v>0</v>
      </c>
    </row>
    <row r="17" spans="1:10" ht="13.5" thickBot="1">
      <c r="A17" s="15" t="s">
        <v>31</v>
      </c>
      <c r="B17" s="20"/>
      <c r="C17" s="20"/>
      <c r="D17" s="20"/>
      <c r="E17" s="20">
        <v>6</v>
      </c>
      <c r="F17" s="20"/>
      <c r="G17" s="20"/>
      <c r="H17" s="21"/>
      <c r="I17" s="20"/>
      <c r="J17" s="22">
        <f>SUM(J12:J16)</f>
        <v>0.001173016400000001</v>
      </c>
    </row>
    <row r="18" ht="13.5" thickBot="1"/>
    <row r="19" spans="1:5" ht="15" thickBot="1">
      <c r="A19" s="43" t="s">
        <v>57</v>
      </c>
      <c r="B19" s="41"/>
      <c r="C19" s="41"/>
      <c r="D19" s="41"/>
      <c r="E19" s="42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I15" sqref="I15"/>
    </sheetView>
  </sheetViews>
  <sheetFormatPr defaultColWidth="9.140625" defaultRowHeight="12.75"/>
  <cols>
    <col min="3" max="3" width="11.7109375" style="0" bestFit="1" customWidth="1"/>
    <col min="5" max="5" width="10.57421875" style="0" bestFit="1" customWidth="1"/>
    <col min="6" max="6" width="9.28125" style="0" bestFit="1" customWidth="1"/>
    <col min="8" max="8" width="11.28125" style="0" bestFit="1" customWidth="1"/>
  </cols>
  <sheetData>
    <row r="1" spans="1:6" ht="18">
      <c r="A1" s="1" t="s">
        <v>41</v>
      </c>
      <c r="B1" s="1"/>
      <c r="C1" s="1"/>
      <c r="F1" s="1" t="s">
        <v>4</v>
      </c>
    </row>
    <row r="2" spans="1:3" ht="18">
      <c r="A2" s="1" t="s">
        <v>37</v>
      </c>
      <c r="B2" s="1"/>
      <c r="C2" s="1"/>
    </row>
    <row r="4" ht="13.5" thickBot="1"/>
    <row r="5" spans="2:8" ht="12.75"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2:8" ht="12.75">
      <c r="B6" s="6"/>
      <c r="C6" s="6"/>
      <c r="D6" s="6"/>
      <c r="E6" s="6"/>
      <c r="F6" s="6"/>
      <c r="G6" s="6"/>
      <c r="H6" s="6"/>
    </row>
    <row r="7" spans="2:8" ht="12.75">
      <c r="B7" s="6"/>
      <c r="C7" s="6"/>
      <c r="D7" s="7" t="s">
        <v>21</v>
      </c>
      <c r="E7" s="7" t="s">
        <v>17</v>
      </c>
      <c r="F7" s="7" t="s">
        <v>17</v>
      </c>
      <c r="G7" s="7" t="s">
        <v>17</v>
      </c>
      <c r="H7" s="7" t="s">
        <v>1</v>
      </c>
    </row>
    <row r="8" spans="2:8" ht="12.75">
      <c r="B8" s="8" t="s">
        <v>0</v>
      </c>
      <c r="C8" s="8" t="s">
        <v>25</v>
      </c>
      <c r="D8" s="7" t="s">
        <v>22</v>
      </c>
      <c r="E8" s="8" t="s">
        <v>5</v>
      </c>
      <c r="F8" s="7" t="s">
        <v>6</v>
      </c>
      <c r="G8" s="8" t="s">
        <v>18</v>
      </c>
      <c r="H8" s="8" t="s">
        <v>18</v>
      </c>
    </row>
    <row r="9" spans="2:8" ht="12.75">
      <c r="B9" s="9" t="s">
        <v>2</v>
      </c>
      <c r="C9" s="9" t="s">
        <v>24</v>
      </c>
      <c r="D9" s="9" t="s">
        <v>2</v>
      </c>
      <c r="E9" s="9" t="s">
        <v>81</v>
      </c>
      <c r="F9" s="9" t="s">
        <v>81</v>
      </c>
      <c r="G9" s="9" t="s">
        <v>81</v>
      </c>
      <c r="H9" s="9" t="s">
        <v>82</v>
      </c>
    </row>
    <row r="10" spans="1:8" ht="13.5" thickBot="1">
      <c r="A10" s="3"/>
      <c r="B10" s="10"/>
      <c r="C10" s="10"/>
      <c r="D10" s="10" t="s">
        <v>14</v>
      </c>
      <c r="E10" s="10"/>
      <c r="F10" s="10"/>
      <c r="G10" s="10" t="s">
        <v>15</v>
      </c>
      <c r="H10" s="10" t="s">
        <v>16</v>
      </c>
    </row>
    <row r="11" spans="1:8" ht="13.5" thickBot="1">
      <c r="A11" s="14" t="s">
        <v>105</v>
      </c>
      <c r="B11" s="11">
        <v>7.65</v>
      </c>
      <c r="C11" s="12">
        <v>0.8772</v>
      </c>
      <c r="D11" s="13">
        <f>B11*C11</f>
        <v>6.71058</v>
      </c>
      <c r="E11" s="13">
        <v>17</v>
      </c>
      <c r="F11" s="13">
        <v>1.7</v>
      </c>
      <c r="G11" s="13">
        <f>E11-F11</f>
        <v>15.3</v>
      </c>
      <c r="H11" s="28">
        <f>G11*D11/2000</f>
        <v>0.051335937</v>
      </c>
    </row>
    <row r="12" spans="1:8" ht="13.5" thickBot="1">
      <c r="A12" s="14" t="s">
        <v>106</v>
      </c>
      <c r="B12" s="11">
        <v>9.44</v>
      </c>
      <c r="C12" s="12">
        <v>0.4252</v>
      </c>
      <c r="D12" s="13">
        <f>B12*C12</f>
        <v>4.013888</v>
      </c>
      <c r="E12" s="13">
        <v>6</v>
      </c>
      <c r="F12" s="13">
        <v>0.6</v>
      </c>
      <c r="G12" s="13">
        <f>E12-F12</f>
        <v>5.4</v>
      </c>
      <c r="H12" s="28">
        <f>G12*D12/2000</f>
        <v>0.0108374976</v>
      </c>
    </row>
    <row r="13" spans="1:8" ht="13.5" thickBot="1">
      <c r="A13" s="14" t="s">
        <v>107</v>
      </c>
      <c r="B13" s="11">
        <v>9.91</v>
      </c>
      <c r="C13" s="12">
        <v>0.608</v>
      </c>
      <c r="D13" s="13">
        <f>B13*C13</f>
        <v>6.0252799999999995</v>
      </c>
      <c r="E13" s="13">
        <v>3</v>
      </c>
      <c r="F13" s="13">
        <v>0.3</v>
      </c>
      <c r="G13" s="13">
        <f>E13-F13</f>
        <v>2.7</v>
      </c>
      <c r="H13" s="28">
        <f>G13*D13/2000</f>
        <v>0.008134128000000001</v>
      </c>
    </row>
    <row r="14" spans="1:8" ht="13.5" thickBot="1">
      <c r="A14" s="14" t="s">
        <v>108</v>
      </c>
      <c r="B14" s="11"/>
      <c r="C14" s="12"/>
      <c r="D14" s="13"/>
      <c r="E14" s="13"/>
      <c r="F14" s="13"/>
      <c r="G14" s="13"/>
      <c r="H14" s="28"/>
    </row>
    <row r="15" spans="1:8" ht="13.5" thickBot="1">
      <c r="A15" s="14" t="s">
        <v>109</v>
      </c>
      <c r="B15" s="11"/>
      <c r="C15" s="12"/>
      <c r="D15" s="11"/>
      <c r="E15" s="13"/>
      <c r="F15" s="13"/>
      <c r="G15" s="13"/>
      <c r="H15" s="28"/>
    </row>
    <row r="16" spans="1:8" ht="13.5" thickBot="1">
      <c r="A16" s="15" t="s">
        <v>31</v>
      </c>
      <c r="B16" s="20"/>
      <c r="C16" s="20"/>
      <c r="D16" s="20"/>
      <c r="E16" s="20"/>
      <c r="F16" s="20"/>
      <c r="G16" s="20"/>
      <c r="H16" s="46">
        <f>SUM(H11:H15)</f>
        <v>0.0703075626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0" sqref="F10"/>
    </sheetView>
  </sheetViews>
  <sheetFormatPr defaultColWidth="9.140625" defaultRowHeight="12.75"/>
  <cols>
    <col min="3" max="3" width="11.421875" style="0" customWidth="1"/>
    <col min="4" max="4" width="9.57421875" style="0" bestFit="1" customWidth="1"/>
  </cols>
  <sheetData>
    <row r="1" spans="1:2" ht="18">
      <c r="A1" s="1" t="s">
        <v>86</v>
      </c>
      <c r="B1" s="1"/>
    </row>
    <row r="2" spans="1:2" ht="18">
      <c r="A2" s="1" t="s">
        <v>4</v>
      </c>
      <c r="B2" s="1"/>
    </row>
    <row r="4" ht="13.5" thickBot="1"/>
    <row r="5" spans="1:4" ht="12.75">
      <c r="A5" s="47"/>
      <c r="B5" s="48"/>
      <c r="C5" s="49"/>
      <c r="D5" s="59" t="s">
        <v>85</v>
      </c>
    </row>
    <row r="6" spans="1:4" ht="12.75">
      <c r="A6" s="60" t="s">
        <v>64</v>
      </c>
      <c r="B6" s="61"/>
      <c r="C6" s="62"/>
      <c r="D6" s="63"/>
    </row>
    <row r="7" spans="1:4" ht="12.75">
      <c r="A7" s="50" t="s">
        <v>59</v>
      </c>
      <c r="B7" s="51"/>
      <c r="C7" s="52"/>
      <c r="D7" s="64">
        <f>ink</f>
        <v>0.003880877600000003</v>
      </c>
    </row>
    <row r="8" spans="1:4" ht="12.75">
      <c r="A8" s="50" t="s">
        <v>58</v>
      </c>
      <c r="B8" s="51"/>
      <c r="C8" s="52"/>
      <c r="D8" s="64">
        <f>cleaner</f>
        <v>0.018665</v>
      </c>
    </row>
    <row r="9" spans="1:4" ht="12.75">
      <c r="A9" s="50" t="s">
        <v>60</v>
      </c>
      <c r="B9" s="51"/>
      <c r="C9" s="52"/>
      <c r="D9" s="64">
        <f>fountain</f>
        <v>0.0169592</v>
      </c>
    </row>
    <row r="10" spans="1:4" ht="12.75">
      <c r="A10" s="50" t="s">
        <v>61</v>
      </c>
      <c r="B10" s="51"/>
      <c r="C10" s="52"/>
      <c r="D10" s="64">
        <f>coat</f>
        <v>0.001173016400000001</v>
      </c>
    </row>
    <row r="11" spans="1:4" ht="13.5" thickBot="1">
      <c r="A11" s="53" t="s">
        <v>62</v>
      </c>
      <c r="B11" s="54"/>
      <c r="C11" s="55"/>
      <c r="D11" s="65">
        <f>other</f>
        <v>0.0703075626</v>
      </c>
    </row>
    <row r="12" spans="1:4" ht="13.5" thickBot="1">
      <c r="A12" s="56" t="s">
        <v>63</v>
      </c>
      <c r="B12" s="57"/>
      <c r="C12" s="58"/>
      <c r="D12" s="66">
        <f>SUM(D7:D11)</f>
        <v>0.11098565660000001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05"/>
  <sheetViews>
    <sheetView workbookViewId="0" topLeftCell="A2">
      <selection activeCell="G12" sqref="G12"/>
    </sheetView>
  </sheetViews>
  <sheetFormatPr defaultColWidth="9.140625" defaultRowHeight="12.75"/>
  <cols>
    <col min="1" max="1" width="11.00390625" style="0" customWidth="1"/>
    <col min="2" max="2" width="11.28125" style="0" bestFit="1" customWidth="1"/>
  </cols>
  <sheetData>
    <row r="1" spans="1:3" ht="18">
      <c r="A1" s="1" t="s">
        <v>65</v>
      </c>
      <c r="B1" s="1"/>
      <c r="C1" s="1"/>
    </row>
    <row r="2" spans="1:3" ht="18">
      <c r="A2" s="1" t="s">
        <v>66</v>
      </c>
      <c r="B2" s="1"/>
      <c r="C2" s="1"/>
    </row>
    <row r="4" ht="12.75">
      <c r="A4" s="68" t="s">
        <v>72</v>
      </c>
    </row>
    <row r="5" ht="12.75">
      <c r="A5" s="67"/>
    </row>
    <row r="6" ht="12.75">
      <c r="A6" s="67"/>
    </row>
    <row r="7" ht="12.75">
      <c r="A7" t="s">
        <v>73</v>
      </c>
    </row>
    <row r="8" ht="12.75">
      <c r="A8" t="s">
        <v>74</v>
      </c>
    </row>
    <row r="9" ht="13.5" thickBot="1"/>
    <row r="10" spans="1:4" ht="12.75">
      <c r="A10" s="71" t="s">
        <v>67</v>
      </c>
      <c r="B10" s="71" t="s">
        <v>69</v>
      </c>
      <c r="C10" s="71" t="s">
        <v>75</v>
      </c>
      <c r="D10" s="71" t="s">
        <v>76</v>
      </c>
    </row>
    <row r="11" spans="1:4" ht="12.75">
      <c r="A11" s="72" t="s">
        <v>68</v>
      </c>
      <c r="B11" s="72" t="s">
        <v>70</v>
      </c>
      <c r="C11" s="72"/>
      <c r="D11" s="72" t="s">
        <v>77</v>
      </c>
    </row>
    <row r="12" spans="1:4" ht="12.75">
      <c r="A12" s="72"/>
      <c r="B12" s="72" t="s">
        <v>71</v>
      </c>
      <c r="C12" s="72" t="s">
        <v>21</v>
      </c>
      <c r="D12" s="72" t="s">
        <v>21</v>
      </c>
    </row>
    <row r="13" spans="1:4" ht="13.5" thickBot="1">
      <c r="A13" s="73"/>
      <c r="B13" s="73"/>
      <c r="C13" s="73" t="s">
        <v>78</v>
      </c>
      <c r="D13" s="73" t="s">
        <v>78</v>
      </c>
    </row>
    <row r="14" spans="1:4" ht="12.75">
      <c r="A14" s="69">
        <v>36161</v>
      </c>
      <c r="B14" s="70">
        <v>36193</v>
      </c>
      <c r="D14">
        <f>SUM(C14:C14)</f>
        <v>0</v>
      </c>
    </row>
    <row r="15" spans="1:4" ht="12.75">
      <c r="A15" s="69">
        <v>36192</v>
      </c>
      <c r="B15" s="70">
        <v>36220</v>
      </c>
      <c r="D15">
        <f>SUM(C14:C15)</f>
        <v>0</v>
      </c>
    </row>
    <row r="16" spans="1:4" ht="12.75">
      <c r="A16" s="69">
        <v>36220</v>
      </c>
      <c r="B16" s="70">
        <v>36251</v>
      </c>
      <c r="D16">
        <f>SUM(C14:C16)</f>
        <v>0</v>
      </c>
    </row>
    <row r="17" spans="1:4" ht="12.75">
      <c r="A17" s="69">
        <v>36251</v>
      </c>
      <c r="B17" s="70">
        <v>36283</v>
      </c>
      <c r="D17">
        <f>SUM(C14:C17)</f>
        <v>0</v>
      </c>
    </row>
    <row r="18" spans="1:4" ht="12.75">
      <c r="A18" s="69">
        <v>36281</v>
      </c>
      <c r="B18" s="70">
        <v>36312</v>
      </c>
      <c r="D18">
        <f>SUM(C14:C18)</f>
        <v>0</v>
      </c>
    </row>
    <row r="19" spans="1:4" ht="12.75">
      <c r="A19" s="69">
        <v>36312</v>
      </c>
      <c r="B19" s="70">
        <v>36342</v>
      </c>
      <c r="D19">
        <f>SUM(C14:C19)</f>
        <v>0</v>
      </c>
    </row>
    <row r="20" spans="1:4" ht="12.75">
      <c r="A20" s="69">
        <v>36342</v>
      </c>
      <c r="D20">
        <f>SUM(C14:C20)</f>
        <v>0</v>
      </c>
    </row>
    <row r="21" spans="1:4" ht="12.75">
      <c r="A21" s="69">
        <v>36373</v>
      </c>
      <c r="D21">
        <f>SUM(C14:C21)</f>
        <v>0</v>
      </c>
    </row>
    <row r="22" spans="1:4" ht="12.75">
      <c r="A22" s="69">
        <v>36404</v>
      </c>
      <c r="D22">
        <f>SUM(C14:C22)</f>
        <v>0</v>
      </c>
    </row>
    <row r="23" spans="1:4" ht="12.75">
      <c r="A23" s="69">
        <v>36434</v>
      </c>
      <c r="D23">
        <f>SUM(C14:C23)</f>
        <v>0</v>
      </c>
    </row>
    <row r="24" spans="1:4" ht="12.75">
      <c r="A24" s="69">
        <v>36465</v>
      </c>
      <c r="D24">
        <f>SUM(C14:C24)</f>
        <v>0</v>
      </c>
    </row>
    <row r="25" spans="1:4" ht="12.75">
      <c r="A25" s="69">
        <v>36495</v>
      </c>
      <c r="D25">
        <f>SUM(C14:C25)</f>
        <v>0</v>
      </c>
    </row>
    <row r="26" spans="1:4" ht="12.75">
      <c r="A26" s="69">
        <v>36526</v>
      </c>
      <c r="D26">
        <f aca="true" t="shared" si="0" ref="D26:D48">SUM(C15:C26)</f>
        <v>0</v>
      </c>
    </row>
    <row r="27" spans="1:4" ht="12.75">
      <c r="A27" s="69">
        <v>36557</v>
      </c>
      <c r="D27">
        <f t="shared" si="0"/>
        <v>0</v>
      </c>
    </row>
    <row r="28" spans="1:4" ht="12.75">
      <c r="A28" s="69">
        <v>36586</v>
      </c>
      <c r="D28">
        <f t="shared" si="0"/>
        <v>0</v>
      </c>
    </row>
    <row r="29" spans="1:4" ht="12.75">
      <c r="A29" s="69">
        <v>36617</v>
      </c>
      <c r="D29">
        <f t="shared" si="0"/>
        <v>0</v>
      </c>
    </row>
    <row r="30" spans="1:4" ht="12.75">
      <c r="A30" s="69">
        <v>36647</v>
      </c>
      <c r="D30">
        <f t="shared" si="0"/>
        <v>0</v>
      </c>
    </row>
    <row r="31" spans="1:4" ht="12.75">
      <c r="A31" s="69">
        <v>36678</v>
      </c>
      <c r="D31">
        <f t="shared" si="0"/>
        <v>0</v>
      </c>
    </row>
    <row r="32" spans="1:4" ht="12.75">
      <c r="A32" s="69">
        <v>36708</v>
      </c>
      <c r="D32">
        <f t="shared" si="0"/>
        <v>0</v>
      </c>
    </row>
    <row r="33" spans="1:4" ht="12.75">
      <c r="A33" s="69">
        <v>36739</v>
      </c>
      <c r="D33">
        <f t="shared" si="0"/>
        <v>0</v>
      </c>
    </row>
    <row r="34" spans="1:4" ht="12.75">
      <c r="A34" s="69">
        <v>36770</v>
      </c>
      <c r="D34">
        <f t="shared" si="0"/>
        <v>0</v>
      </c>
    </row>
    <row r="35" spans="1:4" ht="12.75">
      <c r="A35" s="69">
        <v>36800</v>
      </c>
      <c r="D35">
        <f t="shared" si="0"/>
        <v>0</v>
      </c>
    </row>
    <row r="36" spans="1:4" ht="12.75">
      <c r="A36" s="69">
        <v>36831</v>
      </c>
      <c r="D36">
        <f t="shared" si="0"/>
        <v>0</v>
      </c>
    </row>
    <row r="37" spans="1:4" ht="12.75">
      <c r="A37" s="69">
        <v>36861</v>
      </c>
      <c r="D37">
        <f t="shared" si="0"/>
        <v>0</v>
      </c>
    </row>
    <row r="38" spans="1:4" ht="12.75">
      <c r="A38" s="69">
        <v>36892</v>
      </c>
      <c r="D38">
        <f t="shared" si="0"/>
        <v>0</v>
      </c>
    </row>
    <row r="39" spans="1:4" ht="12.75">
      <c r="A39" s="69">
        <v>36923</v>
      </c>
      <c r="D39">
        <f t="shared" si="0"/>
        <v>0</v>
      </c>
    </row>
    <row r="40" spans="1:4" ht="12.75">
      <c r="A40" s="69">
        <v>36951</v>
      </c>
      <c r="D40">
        <f t="shared" si="0"/>
        <v>0</v>
      </c>
    </row>
    <row r="41" spans="1:4" ht="12.75">
      <c r="A41" s="69">
        <v>36982</v>
      </c>
      <c r="D41">
        <f t="shared" si="0"/>
        <v>0</v>
      </c>
    </row>
    <row r="42" spans="1:4" ht="12.75">
      <c r="A42" s="69">
        <v>37012</v>
      </c>
      <c r="D42">
        <f t="shared" si="0"/>
        <v>0</v>
      </c>
    </row>
    <row r="43" spans="1:4" ht="12.75">
      <c r="A43" s="69">
        <v>37043</v>
      </c>
      <c r="D43">
        <f t="shared" si="0"/>
        <v>0</v>
      </c>
    </row>
    <row r="44" spans="1:4" ht="12.75">
      <c r="A44" s="69">
        <v>37073</v>
      </c>
      <c r="D44">
        <f t="shared" si="0"/>
        <v>0</v>
      </c>
    </row>
    <row r="45" spans="1:4" ht="12.75">
      <c r="A45" s="69">
        <v>37104</v>
      </c>
      <c r="D45">
        <f t="shared" si="0"/>
        <v>0</v>
      </c>
    </row>
    <row r="46" spans="1:4" ht="12.75">
      <c r="A46" s="69">
        <v>37135</v>
      </c>
      <c r="D46">
        <f t="shared" si="0"/>
        <v>0</v>
      </c>
    </row>
    <row r="47" spans="1:4" ht="12.75">
      <c r="A47" s="69">
        <v>37165</v>
      </c>
      <c r="D47">
        <f t="shared" si="0"/>
        <v>0</v>
      </c>
    </row>
    <row r="48" spans="1:4" ht="12.75">
      <c r="A48" s="69">
        <v>37196</v>
      </c>
      <c r="D48">
        <f t="shared" si="0"/>
        <v>0</v>
      </c>
    </row>
    <row r="49" ht="12.75">
      <c r="A49" s="69"/>
    </row>
    <row r="50" ht="12.75">
      <c r="A50" s="69"/>
    </row>
    <row r="51" ht="12.75">
      <c r="A51" s="69"/>
    </row>
    <row r="52" ht="12.75">
      <c r="A52" s="69"/>
    </row>
    <row r="53" ht="12.75">
      <c r="A53" s="69"/>
    </row>
    <row r="54" ht="12.75">
      <c r="A54" s="69"/>
    </row>
    <row r="55" ht="12.75">
      <c r="A55" s="69"/>
    </row>
    <row r="56" ht="12.75">
      <c r="A56" s="69"/>
    </row>
    <row r="57" ht="12.75">
      <c r="A57" s="69"/>
    </row>
    <row r="58" ht="12.75">
      <c r="A58" s="69"/>
    </row>
    <row r="59" ht="12.75">
      <c r="A59" s="69"/>
    </row>
    <row r="60" ht="12.75">
      <c r="A60" s="69"/>
    </row>
    <row r="61" ht="12.75">
      <c r="A61" s="69"/>
    </row>
    <row r="62" ht="12.75">
      <c r="A62" s="69"/>
    </row>
    <row r="63" ht="12.75">
      <c r="A63" s="69"/>
    </row>
    <row r="64" ht="12.75">
      <c r="A64" s="69"/>
    </row>
    <row r="65" ht="12.75">
      <c r="A65" s="69"/>
    </row>
    <row r="66" ht="12.75">
      <c r="A66" s="69"/>
    </row>
    <row r="67" ht="12.75">
      <c r="A67" s="69"/>
    </row>
    <row r="68" ht="12.75">
      <c r="A68" s="69"/>
    </row>
    <row r="69" ht="12.75">
      <c r="A69" s="69"/>
    </row>
    <row r="70" ht="12.75">
      <c r="A70" s="69"/>
    </row>
    <row r="71" ht="12.75">
      <c r="A71" s="69"/>
    </row>
    <row r="72" ht="12.75">
      <c r="A72" s="69"/>
    </row>
    <row r="73" ht="12.75">
      <c r="A73" s="69"/>
    </row>
    <row r="74" ht="12.75">
      <c r="A74" s="69"/>
    </row>
    <row r="75" ht="12.75">
      <c r="A75" s="69"/>
    </row>
    <row r="76" ht="12.75">
      <c r="A76" s="69"/>
    </row>
    <row r="77" ht="12.75">
      <c r="A77" s="69"/>
    </row>
    <row r="78" ht="12.75">
      <c r="A78" s="69"/>
    </row>
    <row r="79" ht="12.75">
      <c r="A79" s="69"/>
    </row>
    <row r="80" ht="12.75">
      <c r="A80" s="69"/>
    </row>
    <row r="81" ht="12.75">
      <c r="A81" s="69"/>
    </row>
    <row r="82" ht="12.75">
      <c r="A82" s="69"/>
    </row>
    <row r="83" ht="12.75">
      <c r="A83" s="69"/>
    </row>
    <row r="84" ht="12.75">
      <c r="A84" s="69"/>
    </row>
    <row r="85" ht="12.75">
      <c r="A85" s="69"/>
    </row>
    <row r="86" ht="12.75">
      <c r="A86" s="69"/>
    </row>
    <row r="87" ht="12.75">
      <c r="A87" s="69"/>
    </row>
    <row r="88" ht="12.75">
      <c r="A88" s="69"/>
    </row>
    <row r="89" ht="12.75">
      <c r="A89" s="69"/>
    </row>
    <row r="90" ht="12.75">
      <c r="A90" s="69"/>
    </row>
    <row r="91" ht="12.75">
      <c r="A91" s="69"/>
    </row>
    <row r="92" ht="12.75">
      <c r="A92" s="69"/>
    </row>
    <row r="93" ht="12.75">
      <c r="A93" s="69"/>
    </row>
    <row r="94" ht="12.75">
      <c r="A94" s="69"/>
    </row>
    <row r="95" ht="12.75">
      <c r="A95" s="69"/>
    </row>
    <row r="96" ht="12.75">
      <c r="A96" s="69"/>
    </row>
    <row r="97" ht="12.75">
      <c r="A97" s="69"/>
    </row>
    <row r="98" ht="12.75">
      <c r="A98" s="69"/>
    </row>
    <row r="99" ht="12.75">
      <c r="A99" s="69"/>
    </row>
    <row r="100" ht="12.75">
      <c r="A100" s="69"/>
    </row>
    <row r="101" ht="12.75">
      <c r="A101" s="69"/>
    </row>
    <row r="102" ht="12.75">
      <c r="A102" s="69"/>
    </row>
    <row r="103" ht="12.75">
      <c r="A103" s="69"/>
    </row>
    <row r="104" ht="12.75">
      <c r="A104" s="69"/>
    </row>
    <row r="105" ht="12.75">
      <c r="A105" s="69"/>
    </row>
    <row r="106" ht="12.75">
      <c r="A106" s="69"/>
    </row>
    <row r="107" ht="12.75">
      <c r="A107" s="69"/>
    </row>
    <row r="108" ht="12.75">
      <c r="A108" s="69"/>
    </row>
    <row r="109" ht="12.75">
      <c r="A109" s="69"/>
    </row>
    <row r="110" ht="12.75">
      <c r="A110" s="69"/>
    </row>
    <row r="111" ht="12.75">
      <c r="A111" s="69"/>
    </row>
    <row r="112" ht="12.75">
      <c r="A112" s="69"/>
    </row>
    <row r="113" ht="12.75">
      <c r="A113" s="69"/>
    </row>
    <row r="114" ht="12.75">
      <c r="A114" s="69"/>
    </row>
    <row r="115" ht="12.75">
      <c r="A115" s="69"/>
    </row>
    <row r="116" ht="12.75">
      <c r="A116" s="69"/>
    </row>
    <row r="117" ht="12.75">
      <c r="A117" s="69"/>
    </row>
    <row r="118" ht="12.75">
      <c r="A118" s="69"/>
    </row>
    <row r="119" ht="12.75">
      <c r="A119" s="69"/>
    </row>
    <row r="120" ht="12.75">
      <c r="A120" s="69"/>
    </row>
    <row r="121" ht="12.75">
      <c r="A121" s="69"/>
    </row>
    <row r="122" ht="12.75">
      <c r="A122" s="69"/>
    </row>
    <row r="123" ht="12.75">
      <c r="A123" s="69"/>
    </row>
    <row r="124" ht="12.75">
      <c r="A124" s="69"/>
    </row>
    <row r="125" ht="12.75">
      <c r="A125" s="69"/>
    </row>
    <row r="126" ht="12.75">
      <c r="A126" s="69"/>
    </row>
    <row r="127" ht="12.75">
      <c r="A127" s="69"/>
    </row>
    <row r="128" ht="12.75">
      <c r="A128" s="69"/>
    </row>
    <row r="129" ht="12.75">
      <c r="A129" s="69"/>
    </row>
    <row r="130" ht="12.75">
      <c r="A130" s="69"/>
    </row>
    <row r="131" ht="12.75">
      <c r="A131" s="69"/>
    </row>
    <row r="132" ht="12.75">
      <c r="A132" s="69"/>
    </row>
    <row r="133" ht="12.75">
      <c r="A133" s="69"/>
    </row>
    <row r="134" ht="12.75">
      <c r="A134" s="69"/>
    </row>
    <row r="135" ht="12.75">
      <c r="A135" s="69"/>
    </row>
    <row r="136" ht="12.75">
      <c r="A136" s="69"/>
    </row>
    <row r="137" ht="12.75">
      <c r="A137" s="69"/>
    </row>
    <row r="138" ht="12.75">
      <c r="A138" s="69"/>
    </row>
    <row r="139" ht="12.75">
      <c r="A139" s="69"/>
    </row>
    <row r="140" ht="12.75">
      <c r="A140" s="69"/>
    </row>
    <row r="141" ht="12.75">
      <c r="A141" s="69"/>
    </row>
    <row r="142" ht="12.75">
      <c r="A142" s="69"/>
    </row>
    <row r="143" ht="12.75">
      <c r="A143" s="69"/>
    </row>
    <row r="144" ht="12.75">
      <c r="A144" s="69"/>
    </row>
    <row r="145" ht="12.75">
      <c r="A145" s="69"/>
    </row>
    <row r="146" ht="12.75">
      <c r="A146" s="69"/>
    </row>
    <row r="147" ht="12.75">
      <c r="A147" s="69"/>
    </row>
    <row r="148" ht="12.75">
      <c r="A148" s="69"/>
    </row>
    <row r="149" ht="12.75">
      <c r="A149" s="69"/>
    </row>
    <row r="150" ht="12.75">
      <c r="A150" s="69"/>
    </row>
    <row r="151" ht="12.75">
      <c r="A151" s="69"/>
    </row>
    <row r="152" ht="12.75">
      <c r="A152" s="69"/>
    </row>
    <row r="153" ht="12.75">
      <c r="A153" s="69"/>
    </row>
    <row r="154" ht="12.75">
      <c r="A154" s="69"/>
    </row>
    <row r="155" ht="12.75">
      <c r="A155" s="69"/>
    </row>
    <row r="156" ht="12.75">
      <c r="A156" s="69"/>
    </row>
    <row r="157" ht="12.75">
      <c r="A157" s="69"/>
    </row>
    <row r="158" ht="12.75">
      <c r="A158" s="69"/>
    </row>
    <row r="159" ht="12.75">
      <c r="A159" s="69"/>
    </row>
    <row r="160" ht="12.75">
      <c r="A160" s="69"/>
    </row>
    <row r="161" ht="12.75">
      <c r="A161" s="69"/>
    </row>
    <row r="162" ht="12.75">
      <c r="A162" s="69"/>
    </row>
    <row r="163" ht="12.75">
      <c r="A163" s="69"/>
    </row>
    <row r="164" ht="12.75">
      <c r="A164" s="69"/>
    </row>
    <row r="165" ht="12.75">
      <c r="A165" s="69"/>
    </row>
    <row r="166" ht="12.75">
      <c r="A166" s="69"/>
    </row>
    <row r="167" ht="12.75">
      <c r="A167" s="69"/>
    </row>
    <row r="168" ht="12.75">
      <c r="A168" s="69"/>
    </row>
    <row r="169" ht="12.75">
      <c r="A169" s="69"/>
    </row>
    <row r="170" ht="12.75">
      <c r="A170" s="69"/>
    </row>
    <row r="171" ht="12.75">
      <c r="A171" s="69"/>
    </row>
    <row r="172" ht="12.75">
      <c r="A172" s="69"/>
    </row>
    <row r="173" ht="12.75">
      <c r="A173" s="69"/>
    </row>
    <row r="174" ht="12.75">
      <c r="A174" s="69"/>
    </row>
    <row r="175" ht="12.75">
      <c r="A175" s="69"/>
    </row>
    <row r="176" ht="12.75">
      <c r="A176" s="69"/>
    </row>
    <row r="177" ht="12.75">
      <c r="A177" s="69"/>
    </row>
    <row r="178" ht="12.75">
      <c r="A178" s="69"/>
    </row>
    <row r="179" ht="12.75">
      <c r="A179" s="69"/>
    </row>
    <row r="180" ht="12.75">
      <c r="A180" s="69"/>
    </row>
    <row r="181" ht="12.75">
      <c r="A181" s="69"/>
    </row>
    <row r="182" ht="12.75">
      <c r="A182" s="69"/>
    </row>
    <row r="183" ht="12.75">
      <c r="A183" s="69"/>
    </row>
    <row r="184" ht="12.75">
      <c r="A184" s="69"/>
    </row>
    <row r="185" ht="12.75">
      <c r="A185" s="69"/>
    </row>
    <row r="186" ht="12.75">
      <c r="A186" s="69"/>
    </row>
    <row r="187" ht="12.75">
      <c r="A187" s="69"/>
    </row>
    <row r="188" ht="12.75">
      <c r="A188" s="69"/>
    </row>
    <row r="189" ht="12.75">
      <c r="A189" s="69"/>
    </row>
    <row r="190" ht="12.75">
      <c r="A190" s="69"/>
    </row>
    <row r="191" ht="12.75">
      <c r="A191" s="69"/>
    </row>
    <row r="192" ht="12.75">
      <c r="A192" s="69"/>
    </row>
    <row r="193" ht="12.75">
      <c r="A193" s="69"/>
    </row>
    <row r="194" ht="12.75">
      <c r="A194" s="69"/>
    </row>
    <row r="195" ht="12.75">
      <c r="A195" s="69"/>
    </row>
    <row r="196" ht="12.75">
      <c r="A196" s="69"/>
    </row>
    <row r="197" ht="12.75">
      <c r="A197" s="69"/>
    </row>
    <row r="198" ht="12.75">
      <c r="A198" s="69"/>
    </row>
    <row r="199" ht="12.75">
      <c r="A199" s="69"/>
    </row>
    <row r="200" ht="12.75">
      <c r="A200" s="69"/>
    </row>
    <row r="201" ht="12.75">
      <c r="A201" s="69"/>
    </row>
    <row r="202" ht="12.75">
      <c r="A202" s="69"/>
    </row>
    <row r="203" ht="12.75">
      <c r="A203" s="69"/>
    </row>
    <row r="204" ht="12.75">
      <c r="A204" s="69"/>
    </row>
    <row r="205" ht="12.75">
      <c r="A205" s="69"/>
    </row>
    <row r="206" ht="12.75">
      <c r="A206" s="69"/>
    </row>
    <row r="207" ht="12.75">
      <c r="A207" s="69"/>
    </row>
    <row r="208" ht="12.75">
      <c r="A208" s="69"/>
    </row>
    <row r="209" ht="12.75">
      <c r="A209" s="69"/>
    </row>
    <row r="210" ht="12.75">
      <c r="A210" s="69"/>
    </row>
    <row r="211" ht="12.75">
      <c r="A211" s="69"/>
    </row>
    <row r="212" ht="12.75">
      <c r="A212" s="69"/>
    </row>
    <row r="213" ht="12.75">
      <c r="A213" s="69"/>
    </row>
    <row r="214" ht="12.75">
      <c r="A214" s="69"/>
    </row>
    <row r="215" ht="12.75">
      <c r="A215" s="69"/>
    </row>
    <row r="216" ht="12.75">
      <c r="A216" s="69"/>
    </row>
    <row r="217" ht="12.75">
      <c r="A217" s="69"/>
    </row>
    <row r="218" ht="12.75">
      <c r="A218" s="69"/>
    </row>
    <row r="219" ht="12.75">
      <c r="A219" s="69"/>
    </row>
    <row r="220" ht="12.75">
      <c r="A220" s="69"/>
    </row>
    <row r="221" ht="12.75">
      <c r="A221" s="69"/>
    </row>
    <row r="222" ht="12.75">
      <c r="A222" s="69"/>
    </row>
    <row r="223" ht="12.75">
      <c r="A223" s="69"/>
    </row>
    <row r="224" ht="12.75">
      <c r="A224" s="69"/>
    </row>
    <row r="225" ht="12.75">
      <c r="A225" s="69"/>
    </row>
    <row r="226" ht="12.75">
      <c r="A226" s="69"/>
    </row>
    <row r="227" ht="12.75">
      <c r="A227" s="69"/>
    </row>
    <row r="228" ht="12.75">
      <c r="A228" s="69"/>
    </row>
    <row r="229" ht="12.75">
      <c r="A229" s="69"/>
    </row>
    <row r="230" ht="12.75">
      <c r="A230" s="69"/>
    </row>
    <row r="231" ht="12.75">
      <c r="A231" s="69"/>
    </row>
    <row r="232" ht="12.75">
      <c r="A232" s="69"/>
    </row>
    <row r="233" ht="12.75">
      <c r="A233" s="69"/>
    </row>
    <row r="234" ht="12.75">
      <c r="A234" s="69"/>
    </row>
    <row r="235" ht="12.75">
      <c r="A235" s="69"/>
    </row>
    <row r="236" ht="12.75">
      <c r="A236" s="69"/>
    </row>
    <row r="237" ht="12.75">
      <c r="A237" s="69"/>
    </row>
    <row r="238" ht="12.75">
      <c r="A238" s="69"/>
    </row>
    <row r="239" ht="12.75">
      <c r="A239" s="69"/>
    </row>
    <row r="240" ht="12.75">
      <c r="A240" s="69"/>
    </row>
    <row r="241" ht="12.75">
      <c r="A241" s="69"/>
    </row>
    <row r="242" ht="12.75">
      <c r="A242" s="69"/>
    </row>
    <row r="243" ht="12.75">
      <c r="A243" s="69"/>
    </row>
    <row r="244" ht="12.75">
      <c r="A244" s="69"/>
    </row>
    <row r="245" ht="12.75">
      <c r="A245" s="69"/>
    </row>
    <row r="246" ht="12.75">
      <c r="A246" s="69"/>
    </row>
    <row r="247" ht="12.75">
      <c r="A247" s="69"/>
    </row>
    <row r="248" ht="12.75">
      <c r="A248" s="69"/>
    </row>
    <row r="249" ht="12.75">
      <c r="A249" s="69"/>
    </row>
    <row r="250" ht="12.75">
      <c r="A250" s="69"/>
    </row>
    <row r="251" ht="12.75">
      <c r="A251" s="69"/>
    </row>
    <row r="252" ht="12.75">
      <c r="A252" s="69"/>
    </row>
    <row r="253" ht="12.75">
      <c r="A253" s="69"/>
    </row>
    <row r="254" ht="12.75">
      <c r="A254" s="69"/>
    </row>
    <row r="255" ht="12.75">
      <c r="A255" s="69"/>
    </row>
    <row r="256" ht="12.75">
      <c r="A256" s="69"/>
    </row>
    <row r="257" ht="12.75">
      <c r="A257" s="69"/>
    </row>
    <row r="258" ht="12.75">
      <c r="A258" s="69"/>
    </row>
    <row r="259" ht="12.75">
      <c r="A259" s="69"/>
    </row>
    <row r="260" ht="12.75">
      <c r="A260" s="69"/>
    </row>
    <row r="261" ht="12.75">
      <c r="A261" s="69"/>
    </row>
    <row r="262" ht="12.75">
      <c r="A262" s="69"/>
    </row>
    <row r="263" ht="12.75">
      <c r="A263" s="69"/>
    </row>
    <row r="264" ht="12.75">
      <c r="A264" s="69"/>
    </row>
    <row r="265" ht="12.75">
      <c r="A265" s="69"/>
    </row>
    <row r="266" ht="12.75">
      <c r="A266" s="69"/>
    </row>
    <row r="267" ht="12.75">
      <c r="A267" s="69"/>
    </row>
    <row r="268" ht="12.75">
      <c r="A268" s="69"/>
    </row>
    <row r="269" ht="12.75">
      <c r="A269" s="69"/>
    </row>
    <row r="270" ht="12.75">
      <c r="A270" s="69"/>
    </row>
    <row r="271" ht="12.75">
      <c r="A271" s="69"/>
    </row>
    <row r="272" ht="12.75">
      <c r="A272" s="69"/>
    </row>
    <row r="273" ht="12.75">
      <c r="A273" s="69"/>
    </row>
    <row r="274" ht="12.75">
      <c r="A274" s="69"/>
    </row>
    <row r="275" ht="12.75">
      <c r="A275" s="69"/>
    </row>
    <row r="276" ht="12.75">
      <c r="A276" s="69"/>
    </row>
    <row r="277" ht="12.75">
      <c r="A277" s="69"/>
    </row>
    <row r="278" ht="12.75">
      <c r="A278" s="69"/>
    </row>
    <row r="279" ht="12.75">
      <c r="A279" s="69"/>
    </row>
    <row r="280" ht="12.75">
      <c r="A280" s="69"/>
    </row>
    <row r="281" ht="12.75">
      <c r="A281" s="69"/>
    </row>
    <row r="282" ht="12.75">
      <c r="A282" s="69"/>
    </row>
    <row r="283" ht="12.75">
      <c r="A283" s="69"/>
    </row>
    <row r="284" ht="12.75">
      <c r="A284" s="69"/>
    </row>
    <row r="285" ht="12.75">
      <c r="A285" s="69"/>
    </row>
    <row r="286" ht="12.75">
      <c r="A286" s="69"/>
    </row>
    <row r="287" ht="12.75">
      <c r="A287" s="69"/>
    </row>
    <row r="288" ht="12.75">
      <c r="A288" s="69"/>
    </row>
    <row r="289" ht="12.75">
      <c r="A289" s="69"/>
    </row>
    <row r="290" ht="12.75">
      <c r="A290" s="69"/>
    </row>
    <row r="291" ht="12.75">
      <c r="A291" s="69"/>
    </row>
    <row r="292" ht="12.75">
      <c r="A292" s="69"/>
    </row>
    <row r="293" ht="12.75">
      <c r="A293" s="69"/>
    </row>
    <row r="294" ht="12.75">
      <c r="A294" s="69"/>
    </row>
    <row r="295" ht="12.75">
      <c r="A295" s="69"/>
    </row>
    <row r="296" ht="12.75">
      <c r="A296" s="69"/>
    </row>
    <row r="297" ht="12.75">
      <c r="A297" s="69"/>
    </row>
    <row r="298" ht="12.75">
      <c r="A298" s="69"/>
    </row>
    <row r="299" ht="12.75">
      <c r="A299" s="69"/>
    </row>
    <row r="300" ht="12.75">
      <c r="A300" s="69"/>
    </row>
    <row r="301" ht="12.75">
      <c r="A301" s="69"/>
    </row>
    <row r="302" ht="12.75">
      <c r="A302" s="69"/>
    </row>
    <row r="303" ht="12.75">
      <c r="A303" s="69"/>
    </row>
    <row r="304" ht="12.75">
      <c r="A304" s="69"/>
    </row>
    <row r="305" ht="12.75">
      <c r="A305" s="69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joyners</dc:title>
  <dc:subject/>
  <dc:creator>PStrong</dc:creator>
  <cp:keywords/>
  <dc:description/>
  <cp:lastModifiedBy>sanders</cp:lastModifiedBy>
  <cp:lastPrinted>1999-01-22T19:06:54Z</cp:lastPrinted>
  <dcterms:created xsi:type="dcterms:W3CDTF">1999-01-21T21:26:18Z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